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08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updateLinks="never"/>
  <mc:AlternateContent xmlns:mc="http://schemas.openxmlformats.org/markup-compatibility/2006">
    <mc:Choice Requires="x15">
      <x15ac:absPath xmlns:x15ac="http://schemas.microsoft.com/office/spreadsheetml/2010/11/ac" url="\\pebafs\active\Quality Assurance\Prod Apps\Testing Management\Regression Testing - On Perm to Cloud\"/>
    </mc:Choice>
  </mc:AlternateContent>
  <xr:revisionPtr revIDLastSave="0" documentId="13_ncr:81_{DB0EFA59-AA4F-4FA3-AF2A-B1F474EFE354}" xr6:coauthVersionLast="36" xr6:coauthVersionMax="36" xr10:uidLastSave="{00000000-0000-0000-0000-000000000000}"/>
  <bookViews>
    <workbookView xWindow="0" yWindow="0" windowWidth="20160" windowHeight="9060" firstSheet="2" activeTab="2" xr2:uid="{00000000-000D-0000-FFFF-FFFF00000000}"/>
  </bookViews>
  <sheets>
    <sheet name="Pepp Summary" sheetId="1" r:id="rId1"/>
    <sheet name="Regression Testing Summary" sheetId="2" r:id="rId2"/>
    <sheet name="PROC E to E" sheetId="3" r:id="rId3"/>
    <sheet name="Sheet1" sheetId="4" r:id="rId4"/>
    <sheet name="PLANet Procedure End to End" sheetId="5" r:id="rId5"/>
    <sheet name="PENFAX Procedure End to End" sheetId="6" r:id="rId6"/>
    <sheet name="Pepp R24" sheetId="7" r:id="rId7"/>
    <sheet name="Pepp R21" sheetId="8" r:id="rId8"/>
    <sheet name="Acceptable Values" sheetId="9" r:id="rId9"/>
  </sheets>
  <externalReferences>
    <externalReference r:id="rId10"/>
  </externalReferences>
  <definedNames>
    <definedName name="_xlnm._FilterDatabase" localSheetId="2" hidden="1">'PROC E to E'!$A$1:$U$381</definedName>
    <definedName name="PF">'Acceptable Values'!$D$2:$D$7</definedName>
    <definedName name="Process" localSheetId="5">'[1]Acceptable Values'!$C$2:$C$3</definedName>
    <definedName name="Process" localSheetId="4">'[1]Acceptable Values'!$C$2:$C$3</definedName>
    <definedName name="Process">'Acceptable Values'!$E$2:$E$3</definedName>
    <definedName name="Severity" localSheetId="7">'Acceptable Values'!#REF!</definedName>
    <definedName name="Severity" localSheetId="6">'Acceptable Values'!#REF!</definedName>
    <definedName name="Severity" localSheetId="4">'[1]Acceptable Values'!#REF!</definedName>
    <definedName name="Severity" localSheetId="2">'Acceptable Values'!#REF!</definedName>
    <definedName name="Status">'Acceptable Values'!$B$2:$B$8</definedName>
    <definedName name="Validators">'Acceptable Values'!$A$2:$A$18</definedName>
    <definedName name="Z_00BCB773_5C3E_4D9D_AF53_F5DCCEBD6EAC_.wvu.FilterData" localSheetId="2" hidden="1">'PROC E to E'!$A$1:$U$381</definedName>
    <definedName name="Z_00C0F2A7_6FD1_44A9_BF38_11E73CA439B5_.wvu.FilterData" localSheetId="2" hidden="1">'PROC E to E'!$A$1:$U$381</definedName>
    <definedName name="Z_019E0B71_2495_486B_A55D_A2E989E9883E_.wvu.FilterData" localSheetId="2" hidden="1">'PROC E to E'!#REF!</definedName>
    <definedName name="Z_01D295AF_E7C4_44BC_B931_6FB7BD509A50_.wvu.Cols" localSheetId="0" hidden="1">'Pepp Summary'!$S:$U</definedName>
    <definedName name="Z_01D295AF_E7C4_44BC_B931_6FB7BD509A50_.wvu.FilterData" localSheetId="2" hidden="1">'PROC E to E'!$A$1:$U$381</definedName>
    <definedName name="Z_02588389_1E3C_4641_BBEA_3AA628600622_.wvu.FilterData" localSheetId="2" hidden="1">'PROC E to E'!#REF!</definedName>
    <definedName name="Z_0797F1C4_95C1_4B96_B49D_9C4A0B7891A1_.wvu.FilterData" localSheetId="2" hidden="1">'PROC E to E'!#REF!</definedName>
    <definedName name="Z_07EF063D_B682_477E_B304_E7BF31DD035D_.wvu.FilterData" localSheetId="2" hidden="1">'PROC E to E'!#REF!</definedName>
    <definedName name="Z_082EE725_FFEF_40A7_8A36_B24753BB5ECD_.wvu.FilterData" localSheetId="2" hidden="1">'PROC E to E'!#REF!</definedName>
    <definedName name="Z_0A0F08CA_6D2A_4A5B_BCB8_FBDEB72E4199_.wvu.FilterData" localSheetId="2" hidden="1">'PROC E to E'!#REF!</definedName>
    <definedName name="Z_0A7428FD_3FAF_4319_BF2C_E27B62022D62_.wvu.FilterData" localSheetId="2" hidden="1">'PROC E to E'!#REF!</definedName>
    <definedName name="Z_0B6B0A62_2E94_4121_B1D4_E1B39461561B_.wvu.FilterData" localSheetId="2" hidden="1">'PROC E to E'!#REF!</definedName>
    <definedName name="Z_0C3DDC2D_B04F_47FC_A2E1_D5D7F090D6B2_.wvu.FilterData" localSheetId="2" hidden="1">'PROC E to E'!#REF!</definedName>
    <definedName name="Z_0F462EA0_1C6D_49F7_B3FD_44C1AB699AC1_.wvu.FilterData" localSheetId="2" hidden="1">'PROC E to E'!#REF!</definedName>
    <definedName name="Z_0F717160_3B4E_4F69_B5D2_25AF0992EDFA_.wvu.Cols" localSheetId="0" hidden="1">'Pepp Summary'!$S:$U</definedName>
    <definedName name="Z_0F717160_3B4E_4F69_B5D2_25AF0992EDFA_.wvu.FilterData" localSheetId="2" hidden="1">'PROC E to E'!#REF!</definedName>
    <definedName name="Z_13E72624_D931_4AA5_80A3_023F3A4F9DED_.wvu.FilterData" localSheetId="2" hidden="1">'PROC E to E'!#REF!</definedName>
    <definedName name="Z_143CAA0C_BA12_4A4E_A974_9C701ECB1F83_.wvu.FilterData" localSheetId="2" hidden="1">'PROC E to E'!$A$1:$U$381</definedName>
    <definedName name="Z_1EE4007D_3332_474F_8BF1_9078A0B7B144_.wvu.FilterData" localSheetId="2" hidden="1">'PROC E to E'!#REF!</definedName>
    <definedName name="Z_1F6BAA2D_7402_468F_8143_5B56FB8E43A7_.wvu.FilterData" localSheetId="2" hidden="1">'PROC E to E'!#REF!</definedName>
    <definedName name="Z_20654537_A30B_4C8D_840D_4FC5F1F09371_.wvu.FilterData" localSheetId="2" hidden="1">'PROC E to E'!#REF!</definedName>
    <definedName name="Z_24686C72_2CE5_4807_B196_7A3F2C4ED932_.wvu.FilterData" localSheetId="2" hidden="1">'PROC E to E'!#REF!</definedName>
    <definedName name="Z_25BEEC84_C88C_49CD_AD14_B660409AC8FD_.wvu.FilterData" localSheetId="2" hidden="1">'PROC E to E'!#REF!</definedName>
    <definedName name="Z_25FD24BD_C727_46DE_B63C_4478923CD6FB_.wvu.FilterData" localSheetId="2" hidden="1">'PROC E to E'!#REF!</definedName>
    <definedName name="Z_27DE5CCF_C1D3_4F62_9793_CC748912B48C_.wvu.FilterData" localSheetId="2" hidden="1">'PROC E to E'!#REF!</definedName>
    <definedName name="Z_2AFCD92A_8C82_43A0_99FE_83549A4020B6_.wvu.FilterData" localSheetId="2" hidden="1">'PROC E to E'!#REF!</definedName>
    <definedName name="Z_2BBD91C8_F1E0_4091_A35D_0D6AB0A8DA6C_.wvu.FilterData" localSheetId="2" hidden="1">'PROC E to E'!#REF!</definedName>
    <definedName name="Z_2E6632C8_2E91_440E_80F5_7B95AB8037F5_.wvu.Cols" localSheetId="7" hidden="1">'Pepp R21'!#REF!,'Pepp R21'!#REF!</definedName>
    <definedName name="Z_2E6632C8_2E91_440E_80F5_7B95AB8037F5_.wvu.Cols" localSheetId="6" hidden="1">'Pepp R24'!#REF!,'Pepp R24'!#REF!</definedName>
    <definedName name="Z_2E6632C8_2E91_440E_80F5_7B95AB8037F5_.wvu.Cols" localSheetId="0" hidden="1">'Pepp Summary'!$S:$U</definedName>
    <definedName name="Z_2E6632C8_2E91_440E_80F5_7B95AB8037F5_.wvu.Cols" localSheetId="4" hidden="1">'PLANet Procedure End to End'!#REF!,'PLANet Procedure End to End'!#REF!</definedName>
    <definedName name="Z_2E6632C8_2E91_440E_80F5_7B95AB8037F5_.wvu.Cols" localSheetId="2" hidden="1">'PROC E to E'!#REF!,'PROC E to E'!#REF!</definedName>
    <definedName name="Z_2E9148CD_4341_416D_AF9C_F77136218C81_.wvu.FilterData" localSheetId="2" hidden="1">'PROC E to E'!#REF!</definedName>
    <definedName name="Z_35A6729F_15E1_4256_A036_2DADF48BC7A0_.wvu.FilterData" localSheetId="2" hidden="1">'PROC E to E'!#REF!</definedName>
    <definedName name="Z_371DCA25_3BEB_475B_ACED_45DCA1917255_.wvu.Cols" localSheetId="0" hidden="1">'Pepp Summary'!$S:$U</definedName>
    <definedName name="Z_384A429C_32A3_4F80_AEB6_4F3C7A17D892_.wvu.FilterData" localSheetId="2" hidden="1">'PROC E to E'!#REF!</definedName>
    <definedName name="Z_396FF3EA_FDB8_47DB_B42B_B303EDBDD780_.wvu.FilterData" localSheetId="2" hidden="1">'PROC E to E'!#REF!</definedName>
    <definedName name="Z_3B175AD2_7E4D_4142_83BB_AD3891117DF7_.wvu.FilterData" localSheetId="2" hidden="1">'PROC E to E'!$A$1:$U$381</definedName>
    <definedName name="Z_3B5FC2F4_674A_436F_BB00_AF279C89398E_.wvu.FilterData" localSheetId="2" hidden="1">'PROC E to E'!#REF!</definedName>
    <definedName name="Z_3EE938DE_56E3_4511_9399_7602BDDE65B3_.wvu.FilterData" localSheetId="2" hidden="1">'PROC E to E'!$A$1:$U$381</definedName>
    <definedName name="Z_40C392D9_11FE_49CF_BC06_689CFA764C27_.wvu.FilterData" localSheetId="2" hidden="1">'PROC E to E'!$A$1:$U$381</definedName>
    <definedName name="Z_40EFF64F_968E_4AE7_9A3F_7A8B08092983_.wvu.FilterData" localSheetId="2" hidden="1">'PROC E to E'!#REF!</definedName>
    <definedName name="Z_41B5E1E6_D81D_4418_90CF_068605595801_.wvu.Cols" localSheetId="0" hidden="1">'Pepp Summary'!$S:$U</definedName>
    <definedName name="Z_471FE351_036D_4F64_B297_964EE5209F6E_.wvu.FilterData" localSheetId="2" hidden="1">'PROC E to E'!#REF!</definedName>
    <definedName name="Z_497D17F7_B30D_4EEF_9EEC_8650AB2679AF_.wvu.FilterData" localSheetId="2" hidden="1">'PROC E to E'!#REF!</definedName>
    <definedName name="Z_49E166FB_64AD_408D_8E3E_924D3E732006_.wvu.FilterData" localSheetId="2" hidden="1">'PROC E to E'!#REF!</definedName>
    <definedName name="Z_4B63EAB1_C00D_4A7E_B90A_996BECF96507_.wvu.FilterData" localSheetId="2" hidden="1">'PROC E to E'!#REF!</definedName>
    <definedName name="Z_4CD56A0E_B788_4893_AE4E_1CB16F65FDB5_.wvu.FilterData" localSheetId="2" hidden="1">'PROC E to E'!$A$1:$U$381</definedName>
    <definedName name="Z_531E50A2_01FF_45F2_AFBA_D63A15434101_.wvu.FilterData" localSheetId="2" hidden="1">'PROC E to E'!#REF!</definedName>
    <definedName name="Z_551A922A_D7F6_4501_90EA_2344674F8ACA_.wvu.FilterData" localSheetId="2" hidden="1">'PROC E to E'!$A$1:$U$381</definedName>
    <definedName name="Z_589735A3_FA8F_4DD4_A3CA_43BE3F3E020D_.wvu.FilterData" localSheetId="2" hidden="1">'PROC E to E'!#REF!</definedName>
    <definedName name="Z_589F9E5E_D625_4E31_BC61_C56E0FBDCF01_.wvu.FilterData" localSheetId="2" hidden="1">'PROC E to E'!#REF!</definedName>
    <definedName name="Z_58CEAA78_CF33_4D08_9A2A_340A6A15D658_.wvu.FilterData" localSheetId="2" hidden="1">'PROC E to E'!#REF!</definedName>
    <definedName name="Z_5A72E827_5374_43DA_B028_586935C57A99_.wvu.FilterData" localSheetId="2" hidden="1">'PROC E to E'!#REF!</definedName>
    <definedName name="Z_5C408692_81DE_41B0_9917_F53EE683431F_.wvu.FilterData" localSheetId="2" hidden="1">'PROC E to E'!#REF!</definedName>
    <definedName name="Z_5C790EFD_383F_42AE_8B35_66397CB9DB86_.wvu.FilterData" localSheetId="2" hidden="1">'PROC E to E'!#REF!</definedName>
    <definedName name="Z_5C8B83F6_7BA9_40D1_86A5_8E34CF87F3FC_.wvu.FilterData" localSheetId="2" hidden="1">'PROC E to E'!#REF!</definedName>
    <definedName name="Z_5D07CB18_19F6_4682_93AB_FF3E2558611A_.wvu.FilterData" localSheetId="2" hidden="1">'PROC E to E'!$A$1:$U$381</definedName>
    <definedName name="Z_5DA1DE30_9E51_43E1_8940_D87110DE02AF_.wvu.FilterData" localSheetId="2" hidden="1">'PROC E to E'!#REF!</definedName>
    <definedName name="Z_5DFEB330_CCE3_4132_961E_E7DD5EE283F6_.wvu.FilterData" localSheetId="2" hidden="1">'PROC E to E'!$A$1:$U$381</definedName>
    <definedName name="Z_5E647EC4_27C7_4174_B87F_34446C9C5E9E_.wvu.FilterData" localSheetId="2" hidden="1">'PROC E to E'!#REF!</definedName>
    <definedName name="Z_5FC821FD_5FB5_47A5_848A_B82C464E7008_.wvu.FilterData" localSheetId="2" hidden="1">'PROC E to E'!#REF!</definedName>
    <definedName name="Z_5FD6E9C7_29DE_4453_959E_46F00DF88077_.wvu.FilterData" localSheetId="2" hidden="1">'PROC E to E'!#REF!</definedName>
    <definedName name="Z_5FD8F094_860C_4BE5_AC08_30EB25C7340F_.wvu.FilterData" localSheetId="2" hidden="1">'PROC E to E'!#REF!</definedName>
    <definedName name="Z_6012071F_6889_4071_8A4C_5FF4A678F73A_.wvu.FilterData" localSheetId="2" hidden="1">'PROC E to E'!#REF!</definedName>
    <definedName name="Z_60D06193_BAAB_47F7_A5D2_A30F61E5601E_.wvu.FilterData" localSheetId="2" hidden="1">'PROC E to E'!#REF!</definedName>
    <definedName name="Z_6122F9E8_11B0_4BF2_A2A6_55C97AE65390_.wvu.FilterData" localSheetId="2" hidden="1">'PROC E to E'!#REF!</definedName>
    <definedName name="Z_6122F9E8_11B0_4BF2_A2A6_55C97AE65390_.wvu.Rows" localSheetId="1" hidden="1">'Regression Testing Summary'!$15:$26</definedName>
    <definedName name="Z_61ECC7AB_9594_4A02_A8DB_E591CC464DCD_.wvu.FilterData" localSheetId="2" hidden="1">'PROC E to E'!#REF!</definedName>
    <definedName name="Z_62341E33_9165_4AF7_BF9D_BDE7B3260BA6_.wvu.FilterData" localSheetId="2" hidden="1">'PROC E to E'!#REF!</definedName>
    <definedName name="Z_6235E361_6D08_4C87_BFD0_24AD14FF91EC_.wvu.FilterData" localSheetId="2" hidden="1">'PROC E to E'!#REF!</definedName>
    <definedName name="Z_634CC5F1_E0D3_4CF1_B7A6_E90E4A5E60FD_.wvu.FilterData" localSheetId="2" hidden="1">'PROC E to E'!#REF!</definedName>
    <definedName name="Z_66C28C1E_5E8C_4828_BDCA_17E7C33B0A4D_.wvu.FilterData" localSheetId="2" hidden="1">'PROC E to E'!#REF!</definedName>
    <definedName name="Z_68065401_90E6_4553_B047_DE9B63B6BE35_.wvu.FilterData" localSheetId="2" hidden="1">'PROC E to E'!#REF!</definedName>
    <definedName name="Z_6C72B4CB_F3BD_46FE_93BB_45C8CCCF0ADE_.wvu.FilterData" localSheetId="2" hidden="1">'PROC E to E'!$A$1:$U$381</definedName>
    <definedName name="Z_6D7E63D7_E27C_47DD_AAA7_3B02390D6BE0_.wvu.FilterData" localSheetId="2" hidden="1">'PROC E to E'!#REF!</definedName>
    <definedName name="Z_6E511AAF_A020_4C56_B689_AB20FB41555E_.wvu.FilterData" localSheetId="2" hidden="1">'PROC E to E'!#REF!</definedName>
    <definedName name="Z_70E95A91_4069_4BF6_972F_4F36DDE50DE6_.wvu.FilterData" localSheetId="2" hidden="1">'PROC E to E'!#REF!</definedName>
    <definedName name="Z_75C1E32F_2179_4AA5_B2E3_6EB4C10BAAAA_.wvu.FilterData" localSheetId="2" hidden="1">'PROC E to E'!#REF!</definedName>
    <definedName name="Z_7617E05C_B472_49FE_AE92_166EE81BD736_.wvu.FilterData" localSheetId="2" hidden="1">'PROC E to E'!#REF!</definedName>
    <definedName name="Z_7803F1F3_5854_458C_B6A0_613705D0B43C_.wvu.FilterData" localSheetId="2" hidden="1">'PROC E to E'!#REF!</definedName>
    <definedName name="Z_78A913E1_6F20_461E_925D_B2F1AE2E6147_.wvu.FilterData" localSheetId="2" hidden="1">'PROC E to E'!$A$1:$U$381</definedName>
    <definedName name="Z_78E0459F_F5B9_42B4_B681_06858F2D1310_.wvu.FilterData" localSheetId="2" hidden="1">'PROC E to E'!$A$1:$U$381</definedName>
    <definedName name="Z_79F75307_9AC5_435A_B976_4C8D59E08B5B_.wvu.Cols" localSheetId="0" hidden="1">'Pepp Summary'!$S:$U</definedName>
    <definedName name="Z_79F75307_9AC5_435A_B976_4C8D59E08B5B_.wvu.FilterData" localSheetId="2" hidden="1">'PROC E to E'!$A$1:$U$381</definedName>
    <definedName name="Z_79F75307_9AC5_435A_B976_4C8D59E08B5B_.wvu.PrintArea" localSheetId="2" hidden="1">'PROC E to E'!$A$1:$J$574</definedName>
    <definedName name="Z_7BC49267_2C3E_4026_B50B_E2A5AFBCDBB5_.wvu.FilterData" localSheetId="2" hidden="1">'PROC E to E'!#REF!</definedName>
    <definedName name="Z_7CF0C155_7F9D_4CDA_8F98_B3D50A9FFAC9_.wvu.Cols" localSheetId="0" hidden="1">'Pepp Summary'!$S:$U</definedName>
    <definedName name="Z_7E53EDF6_FAA3_47F7_8BAA_3E8EB2F3CC72_.wvu.FilterData" localSheetId="2" hidden="1">'PROC E to E'!#REF!</definedName>
    <definedName name="Z_82EC4998_0A38_49DF_B75A_D271492C97D7_.wvu.FilterData" localSheetId="2" hidden="1">'PROC E to E'!$A$1:$U$381</definedName>
    <definedName name="Z_83AA2F97_79C6_4558_A1AA_C485716FEFFC_.wvu.FilterData" localSheetId="2" hidden="1">'PROC E to E'!#REF!</definedName>
    <definedName name="Z_89488D01_3FC4_4BD9_BF29_98C9B2456C5C_.wvu.FilterData" localSheetId="2" hidden="1">'PROC E to E'!#REF!</definedName>
    <definedName name="Z_8C3EED53_3DFB_4F7D_95EF_4A4EE46E0C54_.wvu.FilterData" localSheetId="2" hidden="1">'PROC E to E'!$A$1:$U$381</definedName>
    <definedName name="Z_8C7A4B0C_97EB_42B5_99C4_719F62D3098D_.wvu.FilterData" localSheetId="2" hidden="1">'PROC E to E'!#REF!</definedName>
    <definedName name="Z_8D7A9409_7D80_4EDB_A7AE_2C0F55CC59B5_.wvu.FilterData" localSheetId="2" hidden="1">'PROC E to E'!$A$1:$U$381</definedName>
    <definedName name="Z_8E7E5EFF_69AC_498B_A700_5362DADFE1EB_.wvu.FilterData" localSheetId="2" hidden="1">'PROC E to E'!$A$1:$U$381</definedName>
    <definedName name="Z_8F89D522_591F_4DBD_B7DB_C60711469D28_.wvu.FilterData" localSheetId="2" hidden="1">'PROC E to E'!#REF!</definedName>
    <definedName name="Z_90B6EAA0_BCC1_4FF4_9CC5_F450D0ACDD42_.wvu.FilterData" localSheetId="2" hidden="1">'PROC E to E'!#REF!</definedName>
    <definedName name="Z_915512D8_8679_4830_93FE_838420E3C270_.wvu.FilterData" localSheetId="2" hidden="1">'PROC E to E'!#REF!</definedName>
    <definedName name="Z_9172CE8C_EB5C_49AA_8A85_986A9524A36A_.wvu.Cols" localSheetId="0" hidden="1">'Pepp Summary'!$S:$U</definedName>
    <definedName name="Z_94E13F2A_9A81_41DE_A52E_569C369CD0A1_.wvu.Cols" localSheetId="0" hidden="1">'Pepp Summary'!$S:$U</definedName>
    <definedName name="Z_94E13F2A_9A81_41DE_A52E_569C369CD0A1_.wvu.FilterData" localSheetId="2" hidden="1">'PROC E to E'!#REF!</definedName>
    <definedName name="Z_94E13F2A_9A81_41DE_A52E_569C369CD0A1_.wvu.PrintArea" localSheetId="2" hidden="1">'PROC E to E'!$A$1:$J$574</definedName>
    <definedName name="Z_95022047_2A22_4AF1_948C_586B42130642_.wvu.FilterData" localSheetId="2" hidden="1">'PROC E to E'!$A$1:$U$381</definedName>
    <definedName name="Z_973B9D63_0BBC_4C02_BC44_224E31E05EC9_.wvu.FilterData" localSheetId="2" hidden="1">'PROC E to E'!$F$1:$J$14</definedName>
    <definedName name="Z_99C82841_9594_4CDC_8ECD_27DC24560A0C_.wvu.FilterData" localSheetId="2" hidden="1">'PROC E to E'!#REF!</definedName>
    <definedName name="Z_9F466120_F370_4940_A37C_A42DF986F925_.wvu.FilterData" localSheetId="2" hidden="1">'PROC E to E'!#REF!</definedName>
    <definedName name="Z_A05EE053_5856_47A4_BF97_CD010B71CB65_.wvu.FilterData" localSheetId="2" hidden="1">'PROC E to E'!#REF!</definedName>
    <definedName name="Z_A0A9CE81_63C1_4520_A4DA_5529B0BD3884_.wvu.FilterData" localSheetId="2" hidden="1">'PROC E to E'!#REF!</definedName>
    <definedName name="Z_A18630FF_1E1B_46B1_9156_0E26E67C9AFF_.wvu.FilterData" localSheetId="2" hidden="1">'PROC E to E'!#REF!</definedName>
    <definedName name="Z_A4337133_A276_42E8_9A78_4669A18D24E7_.wvu.FilterData" localSheetId="2" hidden="1">'PROC E to E'!$F$1:$J$14</definedName>
    <definedName name="Z_A4D97298_5064_47C5_A825_718DA5AE8454_.wvu.FilterData" localSheetId="2" hidden="1">'PROC E to E'!$A$1:$U$381</definedName>
    <definedName name="Z_A500021F_0516_4573_8E3D_3AA25102E060_.wvu.FilterData" localSheetId="2" hidden="1">'PROC E to E'!#REF!</definedName>
    <definedName name="Z_A6CC0009_6C57_4594_95FD_B55DE6DDA16F_.wvu.FilterData" localSheetId="2" hidden="1">'PROC E to E'!#REF!</definedName>
    <definedName name="Z_A6E6673B_25E0_446C_BA5E_DD89D440AFDC_.wvu.FilterData" localSheetId="2" hidden="1">'PROC E to E'!$A$1:$U$381</definedName>
    <definedName name="Z_A729380C_FA0C_4304_A5E1_E263FF01F751_.wvu.FilterData" localSheetId="2" hidden="1">'PROC E to E'!#REF!</definedName>
    <definedName name="Z_A96D3A77_018F_4866_88BA_C39E3CC68C4C_.wvu.FilterData" localSheetId="2" hidden="1">'PROC E to E'!#REF!</definedName>
    <definedName name="Z_ABBC0783_79F5_4EEC_BE01_C4D82F5BE63E_.wvu.FilterData" localSheetId="2" hidden="1">'PROC E to E'!#REF!</definedName>
    <definedName name="Z_ADF55363_F5E9_44EB_AC3A_8E20AFCCF95F_.wvu.FilterData" localSheetId="2" hidden="1">'PROC E to E'!#REF!</definedName>
    <definedName name="Z_B0008DCB_34E0_41C6_9DFF_89272B8CA68E_.wvu.FilterData" localSheetId="2" hidden="1">'PROC E to E'!#REF!</definedName>
    <definedName name="Z_B4873FFA_F36D_49C7_9775_7F84C9298409_.wvu.FilterData" localSheetId="2" hidden="1">'PROC E to E'!#REF!</definedName>
    <definedName name="Z_B638BBED_4761_4541_9201_0D29D7CF2720_.wvu.FilterData" localSheetId="2" hidden="1">'PROC E to E'!#REF!</definedName>
    <definedName name="Z_B68C6466_10CA_4690_8052_AC947250D325_.wvu.FilterData" localSheetId="2" hidden="1">'PROC E to E'!#REF!</definedName>
    <definedName name="Z_B7D79603_F3BF_4A52_88E8_12B029CF7478_.wvu.FilterData" localSheetId="2" hidden="1">'PROC E to E'!#REF!</definedName>
    <definedName name="Z_B8585F62_0BA2_412C_BECF_B570D9478BE7_.wvu.FilterData" localSheetId="2" hidden="1">'PROC E to E'!#REF!</definedName>
    <definedName name="Z_B9613B0E_8B74_41C1_82EE_966D7CC7BB96_.wvu.FilterData" localSheetId="2" hidden="1">'PROC E to E'!#REF!</definedName>
    <definedName name="Z_BD9BDCBF_11A4_43DE_B977_44F2D925FEBD_.wvu.FilterData" localSheetId="2" hidden="1">'PROC E to E'!$A$1:$U$381</definedName>
    <definedName name="Z_BE434AC4_AEA4_41EF_8633_C022E245A386_.wvu.FilterData" localSheetId="2" hidden="1">'PROC E to E'!$A$1:$U$381</definedName>
    <definedName name="Z_BE4EEE31_4AA2_4EE5_B93F_8A4BB83C2F35_.wvu.FilterData" localSheetId="2" hidden="1">'PROC E to E'!#REF!</definedName>
    <definedName name="Z_BEFE923E_CECB_4CBC_9F3A_AEC179E7CDB0_.wvu.FilterData" localSheetId="2" hidden="1">'PROC E to E'!#REF!</definedName>
    <definedName name="Z_C1D90056_FD6C_41E1_B99F_3673DC1F2D1D_.wvu.FilterData" localSheetId="2" hidden="1">'PROC E to E'!#REF!</definedName>
    <definedName name="Z_C4052D5B_36C7_40A8_85BC_D948C47FBE39_.wvu.FilterData" localSheetId="2" hidden="1">'PROC E to E'!$A$1:$U$381</definedName>
    <definedName name="Z_C5AD9B33_E775_432E_8455_ABF2F0E7EFA9_.wvu.FilterData" localSheetId="2" hidden="1">'PROC E to E'!#REF!</definedName>
    <definedName name="Z_C8B99EEE_2447_4A2A_9516_7DE2AB1C3DC2_.wvu.FilterData" localSheetId="2" hidden="1">'PROC E to E'!#REF!</definedName>
    <definedName name="Z_C8CBBAB8_31BB_4568_82CC_E8EA988FDCC8_.wvu.Cols" localSheetId="0" hidden="1">'Pepp Summary'!$S:$U</definedName>
    <definedName name="Z_C905A49C_E598_4C1C_92AD_312A12BBC79D_.wvu.FilterData" localSheetId="2" hidden="1">'PROC E to E'!$A$1:$U$381</definedName>
    <definedName name="Z_C993422C_336E_4365_9F47_950A560C6B88_.wvu.FilterData" localSheetId="2" hidden="1">'PROC E to E'!#REF!</definedName>
    <definedName name="Z_C9F6256D_5D27_4ADC_AB2D_D4D37C8EB9CB_.wvu.FilterData" localSheetId="2" hidden="1">'PROC E to E'!$A$1:$U$381</definedName>
    <definedName name="Z_CEF496A0_6F14_4B60_8881_C01394CA06A6_.wvu.FilterData" localSheetId="2" hidden="1">'PROC E to E'!$A$1:$U$381</definedName>
    <definedName name="Z_CF294702_D598_48D3_AC97_2A833EC8E2D5_.wvu.FilterData" localSheetId="2" hidden="1">'PROC E to E'!#REF!</definedName>
    <definedName name="Z_D25D1474_647F_4816_8B4A_19A3EB45B403_.wvu.FilterData" localSheetId="2" hidden="1">'PROC E to E'!$A$1:$U$381</definedName>
    <definedName name="Z_D2DC297C_0191_47B8_94F8_EECEEA52DA8A_.wvu.FilterData" localSheetId="2" hidden="1">'PROC E to E'!$A$1:$U$1</definedName>
    <definedName name="Z_D4F889E7_3382_4FE9_980D_E3430DD9D41E_.wvu.FilterData" localSheetId="2" hidden="1">'PROC E to E'!$A$1:$U$381</definedName>
    <definedName name="Z_D6EB1334_DC98_4657_9EAA_21970B29091F_.wvu.Cols" localSheetId="0" hidden="1">'Pepp Summary'!$S:$U</definedName>
    <definedName name="Z_D74F92AF_23AF_44D0_A6DE_79038C2330DB_.wvu.FilterData" localSheetId="2" hidden="1">'PROC E to E'!#REF!</definedName>
    <definedName name="Z_D7EF8DBE_C867_4E82_ABFE_ED0D914BC085_.wvu.Cols" localSheetId="0" hidden="1">'Pepp Summary'!$S:$U</definedName>
    <definedName name="Z_D8FF018B_2675_473C_8F23_BC10D35CD6B5_.wvu.Cols" localSheetId="0" hidden="1">'Pepp Summary'!$S:$U</definedName>
    <definedName name="Z_D97FF768_193E_4E4A_8E13_0460191F6DA0_.wvu.Cols" localSheetId="0" hidden="1">'Pepp Summary'!$S:$U</definedName>
    <definedName name="Z_DB9FB0C1_593D_442A_B2AF_B8930EA8C034_.wvu.FilterData" localSheetId="2" hidden="1">'PROC E to E'!#REF!</definedName>
    <definedName name="Z_DC42B034_0EA1_4436_B6DC_96EFCFE42395_.wvu.FilterData" localSheetId="2" hidden="1">'PROC E to E'!$A$1:$U$381</definedName>
    <definedName name="Z_DCE8969F_8558_4042_B624_C3CB58BC517C_.wvu.FilterData" localSheetId="2" hidden="1">'PROC E to E'!#REF!</definedName>
    <definedName name="Z_DDC1A3DC_47EE_4810_A436_38A1DAF99DDC_.wvu.FilterData" localSheetId="2" hidden="1">'PROC E to E'!#REF!</definedName>
    <definedName name="Z_DF138F8F_79CC_49ED_9A4C_FB4BD6481EE9_.wvu.FilterData" localSheetId="2" hidden="1">'PROC E to E'!#REF!</definedName>
    <definedName name="Z_DFD4CA7C_6B3A_45FB_886B_556BDD1D917D_.wvu.FilterData" localSheetId="2" hidden="1">'PROC E to E'!#REF!</definedName>
    <definedName name="Z_E306A14E_4028_4D68_BBAE_5AE79E66668C_.wvu.FilterData" localSheetId="2" hidden="1">'PROC E to E'!#REF!</definedName>
    <definedName name="Z_E604A649_D876_4A17_B228_17D5206FF353_.wvu.FilterData" localSheetId="2" hidden="1">'PROC E to E'!#REF!</definedName>
    <definedName name="Z_E96F87A3_CBA4_47B7_8731_E54DA0BFBD39_.wvu.FilterData" localSheetId="2" hidden="1">'PROC E to E'!$A$1:$U$381</definedName>
    <definedName name="Z_EAD24F6A_5D6B_4208_9957_8BDDFD5D3FDA_.wvu.FilterData" localSheetId="2" hidden="1">'PROC E to E'!#REF!</definedName>
    <definedName name="Z_EC1CA3F2_E620_4BAC_8856_3DA1C31F78F7_.wvu.FilterData" localSheetId="2" hidden="1">'PROC E to E'!#REF!</definedName>
    <definedName name="Z_ED452297_3800_4331_BFE8_55DE7F0D4E52_.wvu.FilterData" localSheetId="2" hidden="1">'PROC E to E'!#REF!</definedName>
    <definedName name="Z_EDFD8E1A_DACF_4018_9B75_A942A794859C_.wvu.FilterData" localSheetId="2" hidden="1">'PROC E to E'!#REF!</definedName>
    <definedName name="Z_EFD5802A_9CBC_4FF6_AA62_DED814B54DCA_.wvu.FilterData" localSheetId="2" hidden="1">'PROC E to E'!#REF!</definedName>
    <definedName name="Z_F031D05C_2139_4DB2_A5F1_27CBC375A763_.wvu.FilterData" localSheetId="2" hidden="1">'PROC E to E'!#REF!</definedName>
    <definedName name="Z_F0FE2DE5_A89B_4CAB_8F88_D8A1B956A04D_.wvu.FilterData" localSheetId="2" hidden="1">'PROC E to E'!#REF!</definedName>
    <definedName name="Z_F13916C0_E973_4B26_A5F9_CC68F18CB65C_.wvu.FilterData" localSheetId="2" hidden="1">'PROC E to E'!#REF!</definedName>
    <definedName name="Z_F16CA4E3_013A_4430_A9A1_2126A08A8886_.wvu.FilterData" localSheetId="2" hidden="1">'PROC E to E'!#REF!</definedName>
    <definedName name="Z_F632FFF5_71B8_4922_B3C1_C1E578F76323_.wvu.FilterData" localSheetId="2" hidden="1">'PROC E to E'!$A$1:$U$381</definedName>
    <definedName name="Z_F690C449_C192_4C5C_96A1_24B0B0B6ED61_.wvu.FilterData" localSheetId="2" hidden="1">'PROC E to E'!#REF!</definedName>
    <definedName name="Z_F7712429_0C29_4A46_96CC_4F90060078E0_.wvu.FilterData" localSheetId="2" hidden="1">'PROC E to E'!$A$1:$U$381</definedName>
    <definedName name="Z_F95D5713_1C6B_44B1_8EC7_02DF5C819F9C_.wvu.FilterData" localSheetId="2" hidden="1">'PROC E to E'!$A$1:$U$381</definedName>
    <definedName name="Z_F9C549F8_858B_424C_A00B_E89F584F456D_.wvu.Cols" localSheetId="0" hidden="1">'Pepp Summary'!$S:$U</definedName>
    <definedName name="Z_FAA43D3E_5639_45B0_BC16_F566A50982BF_.wvu.FilterData" localSheetId="2" hidden="1">'PROC E to E'!#REF!</definedName>
    <definedName name="Z_FCB49DDA_39B9_47CC_8859_C9BC11D64BA3_.wvu.FilterData" localSheetId="2" hidden="1">'PROC E to E'!#REF!</definedName>
    <definedName name="Z_FD7D0B3A_111E_4A26_970A_11399479618C_.wvu.FilterData" localSheetId="2" hidden="1">'PROC E to E'!#REF!</definedName>
    <definedName name="Z_FDD22743_5ED0_4B8B_AA10_4D068DF99C51_.wvu.FilterData" localSheetId="2" hidden="1">'PROC E to E'!#REF!</definedName>
    <definedName name="Z_FE16FBCD_D499_4897_BB0E_A61FC80A7EE4_.wvu.FilterData" localSheetId="2" hidden="1">'PROC E to E'!#REF!</definedName>
  </definedNames>
  <calcPr calcId="191029"/>
  <customWorkbookViews>
    <customWorkbookView name="Yusuf, Mohammad PEBA - Personal View" guid="{CEF496A0-6F14-4B60-8881-C01394CA06A6}" mergeInterval="0" personalView="1" maximized="1" xWindow="-1688" yWindow="27" windowWidth="1696" windowHeight="1026" activeSheetId="3"/>
    <customWorkbookView name="Belanger, Richard PEBA - Personal View" guid="{79F75307-9AC5-435A-B976-4C8D59E08B5B}" mergeInterval="0" personalView="1" maximized="1" xWindow="1912" yWindow="-4" windowWidth="1696" windowHeight="1026" activeSheetId="3"/>
    <customWorkbookView name="Syed, Shahabuddin PEBA - Personal View" guid="{01D295AF-E7C4-44BC-B931-6FB7BD509A50}" mergeInterval="0" personalView="1" maximized="1" xWindow="1672" yWindow="-6" windowWidth="1696" windowHeight="1026" activeSheetId="3"/>
    <customWorkbookView name="Johnson, Alyssa PEBA - Personal View" guid="{94E13F2A-9A81-41DE-A52E-569C369CD0A1}" mergeInterval="0" personalView="1" maximized="1" xWindow="1672" yWindow="-8" windowWidth="1696" windowHeight="1026" activeSheetId="3"/>
    <customWorkbookView name="Patel, Mayuri PEBA - Personal View" guid="{0F717160-3B4E-4F69-B5D2-25AF0992EDFA}" mergeInterval="0" personalView="1" maximized="1" xWindow="1912" yWindow="3" windowWidth="1936" windowHeight="1176" activeSheetId="3"/>
    <customWorkbookView name="Patel, Ravija PEBA - Personal View" guid="{0B6B0A62-2E94-4121-B1D4-E1B39461561B}" mergeInterval="0" personalView="1" maximized="1" xWindow="-1688" yWindow="-127" windowWidth="1696" windowHeight="1026" activeSheetId="2"/>
    <customWorkbookView name="Peterson, Rhonda PEBA - Personal View" guid="{02F1DCA0-C356-49E7-A3FC-1BC0A4E710CB}" mergeInterval="0" personalView="1" maximized="1" xWindow="-1689" yWindow="12" windowWidth="1698" windowHeight="1018" activeSheetId="3"/>
    <customWorkbookView name="Britton, Sheryl PEBA - Personal View" guid="{D6EB1334-DC98-4657-9EAA-21970B29091F}" mergeInterval="0" personalView="1" maximized="1" xWindow="-9" yWindow="-9" windowWidth="1938" windowHeight="1048" activeSheetId="3"/>
    <customWorkbookView name="Marcelino, Rosario PEBA - Personal View" guid="{F5F241CF-4A3E-4FE9-A644-77C3CBF3BE38}" mergeInterval="0" personalView="1" xWindow="21" windowWidth="1664" windowHeight="1010" activeSheetId="12"/>
    <customWorkbookView name="Signo-Kim, Karlyn PEBA - Personal View" guid="{BAA648AC-56B1-489E-8189-CBF76C9134BC}" mergeInterval="0" personalView="1" maximized="1" xWindow="-13" yWindow="-13" windowWidth="2762" windowHeight="1770" activeSheetId="13"/>
    <customWorkbookView name="Klotz, Janine PEBA - Personal View" guid="{56D17783-CFB7-4892-B20E-C9D7BF4B61FD}" mergeInterval="0" personalView="1" maximized="1" xWindow="-8" yWindow="-8" windowWidth="1696" windowHeight="1026" activeSheetId="13"/>
    <customWorkbookView name="Verwaard, Jeroen PEBA - Personal View" guid="{009AB0FD-D685-4BD2-905D-894644B94BC3}" mergeInterval="0" personalView="1" maximized="1" xWindow="-8" yWindow="-8" windowWidth="1696" windowHeight="1026" activeSheetId="13"/>
    <customWorkbookView name="St. Onge, Derek PEBA - Personal View" guid="{2E6632C8-2E91-440E-80F5-7B95AB8037F5}" mergeInterval="0" personalView="1" maximized="1" xWindow="1672" yWindow="-8" windowWidth="1696" windowHeight="1026" activeSheetId="10"/>
    <customWorkbookView name="Love, Michelle PEBA - Personal View" guid="{C8CBBAB8-31BB-4568-82CC-E8EA988FDCC8}" mergeInterval="0" personalView="1" maximized="1" xWindow="-8" yWindow="-8" windowWidth="1696" windowHeight="1026" activeSheetId="13"/>
    <customWorkbookView name="Noels, Regina PEBA - Personal View" guid="{D7EF8DBE-C867-4E82-ABFE-ED0D914BC085}" mergeInterval="0" personalView="1" maximized="1" xWindow="-8" yWindow="-8" windowWidth="1696" windowHeight="1026" activeSheetId="13"/>
    <customWorkbookView name="Anderson, Brittany PEBA - Personal View" guid="{D97FF768-193E-4E4A-8E13-0460191F6DA0}" mergeInterval="0" personalView="1" maximized="1" xWindow="-8" yWindow="-8" windowWidth="1696" windowHeight="1026" activeSheetId="13"/>
    <customWorkbookView name="Sukenik, Jordan PEBA - Personal View" guid="{ABFAAFE0-6146-4C45-9E69-36008DCCF455}" mergeInterval="0" personalView="1" maximized="1" xWindow="-8" yWindow="-8" windowWidth="1696" windowHeight="1026" activeSheetId="3"/>
    <customWorkbookView name="Paus, Janette PEBA - Personal View" guid="{8197CF74-ABEB-4061-AF52-E8C84C96F76C}" mergeInterval="0" personalView="1" xWindow="219" yWindow="21" windowWidth="1134" windowHeight="922" activeSheetId="3"/>
    <customWorkbookView name="Paul, Richard PEBA - Personal View" guid="{9172CE8C-EB5C-49AA-8A85-986A9524A36A}" mergeInterval="0" personalView="1" maximized="1" xWindow="-1688" yWindow="-8" windowWidth="1696" windowHeight="1026" activeSheetId="3"/>
    <customWorkbookView name="Srivastava, Ujjawal PEBA - Personal View" guid="{F9C549F8-858B-424C-A00B-E89F584F456D}" mergeInterval="0" personalView="1" maximized="1" xWindow="-1688" yWindow="100" windowWidth="1696" windowHeight="1026" activeSheetId="3"/>
    <customWorkbookView name="Palla, Kathyayini PEBA - Personal View" guid="{D8FF018B-2675-473C-8F23-BC10D35CD6B5}" mergeInterval="0" personalView="1" maximized="1" xWindow="-9" yWindow="-9" windowWidth="1938" windowHeight="1048" activeSheetId="3"/>
    <customWorkbookView name="Dunga, Kumar PEBA - Personal View" guid="{7CF0C155-7F9D-4CDA-8F98-B3D50A9FFAC9}" mergeInterval="0" personalView="1" maximized="1" xWindow="-8" yWindow="-8" windowWidth="1696" windowHeight="1026" activeSheetId="3"/>
    <customWorkbookView name="Sohal, Raman PEBA - Personal View" guid="{371DCA25-3BEB-475B-ACED-45DCA1917255}" mergeInterval="0" personalView="1" maximized="1" xWindow="1672" yWindow="-8" windowWidth="1696" windowHeight="1026" activeSheetId="3"/>
    <customWorkbookView name="Sehgal, Sonu PEBA - Personal View" guid="{41B5E1E6-D81D-4418-90CF-068605595801}" mergeInterval="0" personalView="1" maximized="1" xWindow="-8" yWindow="-8" windowWidth="1696" windowHeight="1026" activeSheetId="3"/>
    <customWorkbookView name="Wiegers, Pana PEBA - Personal View" guid="{6122F9E8-11B0-4BF2-A2A6-55C97AE65390}" mergeInterval="0" personalView="1" maximized="1" xWindow="-9" yWindow="-9" windowWidth="1938" windowHeight="1048" activeSheetId="2"/>
    <customWorkbookView name="McLaughlin, Andrew PEBA - Personal View" guid="{02588389-1E3C-4641-BBEA-3AA628600622}" mergeInterval="0" personalView="1" maximized="1" xWindow="1912" yWindow="-8" windowWidth="1696" windowHeight="1026" activeSheetId="3"/>
    <customWorkbookView name="Peterson, Cindy PEBA - Personal View" guid="{6C72B4CB-F3BD-46FE-93BB-45C8CCCF0ADE}" mergeInterval="0" personalView="1" maximized="1" xWindow="1672" yWindow="16" windowWidth="1696" windowHeight="1026" activeSheetId="3"/>
    <customWorkbookView name="Collings, Jason PEBA - Personal View" guid="{C4052D5B-36C7-40A8-85BC-D948C47FBE39}" mergeInterval="0" personalView="1" maximized="1" xWindow="-8" yWindow="-8" windowWidth="1696" windowHeight="102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12" i="2" l="1"/>
  <c r="D9" i="2" l="1"/>
  <c r="D6" i="2"/>
  <c r="D8" i="2"/>
  <c r="D11" i="2"/>
  <c r="D10" i="2"/>
  <c r="D7" i="2"/>
  <c r="E9" i="1"/>
  <c r="F8" i="1"/>
  <c r="G8" i="1"/>
  <c r="H8" i="1"/>
  <c r="I8" i="1"/>
  <c r="J8" i="1"/>
  <c r="K8" i="1"/>
  <c r="E8" i="1"/>
  <c r="D8" i="1"/>
  <c r="F7" i="2" l="1"/>
  <c r="F10" i="2"/>
  <c r="D12" i="2"/>
  <c r="L8" i="1"/>
  <c r="F51" i="1"/>
  <c r="F65" i="1" l="1"/>
  <c r="F59" i="1"/>
  <c r="F56" i="1"/>
  <c r="F52" i="1"/>
  <c r="F76" i="1" l="1"/>
  <c r="F75" i="1"/>
  <c r="F74" i="1"/>
  <c r="F73" i="1"/>
  <c r="F72" i="1"/>
  <c r="F71" i="1"/>
  <c r="F70" i="1"/>
  <c r="F69" i="1"/>
  <c r="F68" i="1"/>
  <c r="F67" i="1"/>
  <c r="F66" i="1"/>
  <c r="F64" i="1"/>
  <c r="F62" i="1"/>
  <c r="F61" i="1"/>
  <c r="F57" i="1"/>
  <c r="F49" i="1"/>
  <c r="F50" i="1"/>
  <c r="F47" i="1"/>
  <c r="K31" i="1" l="1"/>
  <c r="J31" i="1"/>
  <c r="I31" i="1"/>
  <c r="H31" i="1"/>
  <c r="G31" i="1"/>
  <c r="F31" i="1"/>
  <c r="E31" i="1"/>
  <c r="D31" i="1"/>
  <c r="E47" i="1" l="1"/>
  <c r="F63" i="1"/>
  <c r="F60" i="1"/>
  <c r="F58" i="1"/>
  <c r="F55" i="1"/>
  <c r="F54" i="1"/>
  <c r="F53" i="1"/>
  <c r="F4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G56" i="1" l="1"/>
  <c r="G48" i="1"/>
  <c r="G73" i="1"/>
  <c r="G51" i="1"/>
  <c r="G72" i="1"/>
  <c r="G64" i="1"/>
  <c r="G75" i="1"/>
  <c r="G59" i="1"/>
  <c r="G67" i="1"/>
  <c r="G53" i="1"/>
  <c r="G61" i="1"/>
  <c r="G69" i="1"/>
  <c r="G47" i="1"/>
  <c r="G65" i="1"/>
  <c r="G52" i="1"/>
  <c r="G60" i="1"/>
  <c r="G68" i="1"/>
  <c r="G76" i="1"/>
  <c r="G55" i="1"/>
  <c r="G63" i="1"/>
  <c r="G71" i="1"/>
  <c r="G62" i="1"/>
  <c r="G70" i="1"/>
  <c r="G49" i="1"/>
  <c r="G57" i="1"/>
  <c r="G54" i="1"/>
  <c r="G50" i="1"/>
  <c r="G58" i="1"/>
  <c r="G66" i="1"/>
  <c r="G74" i="1"/>
  <c r="D77" i="1"/>
  <c r="F77" i="1"/>
  <c r="E77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D16" i="1"/>
  <c r="G77" i="1" l="1"/>
  <c r="K38" i="1"/>
  <c r="F36" i="1"/>
  <c r="F37" i="1"/>
  <c r="F28" i="1"/>
  <c r="J37" i="1"/>
  <c r="J36" i="1"/>
  <c r="J35" i="1"/>
  <c r="J34" i="1"/>
  <c r="J33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38" i="1" l="1"/>
  <c r="I37" i="1"/>
  <c r="H37" i="1"/>
  <c r="G37" i="1"/>
  <c r="E37" i="1"/>
  <c r="D37" i="1"/>
  <c r="L37" i="1" l="1"/>
  <c r="I22" i="1"/>
  <c r="H22" i="1"/>
  <c r="G22" i="1"/>
  <c r="F22" i="1"/>
  <c r="E22" i="1"/>
  <c r="D22" i="1"/>
  <c r="L22" i="1" l="1"/>
  <c r="I36" i="1"/>
  <c r="H36" i="1"/>
  <c r="G36" i="1"/>
  <c r="E36" i="1"/>
  <c r="D36" i="1"/>
  <c r="L36" i="1" l="1"/>
  <c r="I30" i="1"/>
  <c r="H30" i="1"/>
  <c r="G30" i="1"/>
  <c r="F30" i="1"/>
  <c r="E30" i="1"/>
  <c r="D30" i="1"/>
  <c r="L30" i="1" l="1"/>
  <c r="I27" i="1"/>
  <c r="H27" i="1"/>
  <c r="G27" i="1"/>
  <c r="F27" i="1"/>
  <c r="E27" i="1"/>
  <c r="D27" i="1"/>
  <c r="I17" i="1"/>
  <c r="H17" i="1"/>
  <c r="G17" i="1"/>
  <c r="F17" i="1"/>
  <c r="E17" i="1"/>
  <c r="D17" i="1"/>
  <c r="I16" i="1"/>
  <c r="H16" i="1"/>
  <c r="G16" i="1"/>
  <c r="F16" i="1"/>
  <c r="E16" i="1"/>
  <c r="I13" i="1"/>
  <c r="H13" i="1"/>
  <c r="G13" i="1"/>
  <c r="F13" i="1"/>
  <c r="E13" i="1"/>
  <c r="D13" i="1"/>
  <c r="I23" i="1"/>
  <c r="H23" i="1"/>
  <c r="G23" i="1"/>
  <c r="F23" i="1"/>
  <c r="E23" i="1"/>
  <c r="D23" i="1"/>
  <c r="I35" i="1"/>
  <c r="H35" i="1"/>
  <c r="G35" i="1"/>
  <c r="F35" i="1"/>
  <c r="E35" i="1"/>
  <c r="D35" i="1"/>
  <c r="L17" i="1" l="1"/>
  <c r="L35" i="1"/>
  <c r="L13" i="1"/>
  <c r="L16" i="1"/>
  <c r="L27" i="1"/>
  <c r="L23" i="1"/>
  <c r="I34" i="1"/>
  <c r="H34" i="1"/>
  <c r="G34" i="1"/>
  <c r="F34" i="1"/>
  <c r="E34" i="1"/>
  <c r="D34" i="1"/>
  <c r="L34" i="1" l="1"/>
  <c r="I12" i="1"/>
  <c r="H12" i="1"/>
  <c r="G12" i="1"/>
  <c r="F12" i="1"/>
  <c r="E12" i="1"/>
  <c r="D12" i="1"/>
  <c r="L12" i="1" l="1"/>
  <c r="I25" i="1"/>
  <c r="H25" i="1"/>
  <c r="G25" i="1"/>
  <c r="F25" i="1"/>
  <c r="E25" i="1"/>
  <c r="I33" i="1" l="1"/>
  <c r="H33" i="1"/>
  <c r="G33" i="1"/>
  <c r="F33" i="1"/>
  <c r="E33" i="1"/>
  <c r="D33" i="1"/>
  <c r="E32" i="1"/>
  <c r="D32" i="1"/>
  <c r="L33" i="1" l="1"/>
  <c r="I32" i="1"/>
  <c r="H32" i="1"/>
  <c r="G32" i="1"/>
  <c r="F32" i="1"/>
  <c r="L32" i="1" l="1"/>
  <c r="L31" i="1" l="1"/>
  <c r="I29" i="1"/>
  <c r="H29" i="1"/>
  <c r="G29" i="1"/>
  <c r="F29" i="1"/>
  <c r="E29" i="1"/>
  <c r="D29" i="1"/>
  <c r="I28" i="1"/>
  <c r="H28" i="1"/>
  <c r="G28" i="1"/>
  <c r="E28" i="1"/>
  <c r="D28" i="1"/>
  <c r="I26" i="1"/>
  <c r="H26" i="1"/>
  <c r="G26" i="1"/>
  <c r="F26" i="1"/>
  <c r="E26" i="1"/>
  <c r="D26" i="1"/>
  <c r="D25" i="1"/>
  <c r="L25" i="1" s="1"/>
  <c r="I24" i="1"/>
  <c r="H24" i="1"/>
  <c r="G24" i="1"/>
  <c r="F24" i="1"/>
  <c r="E24" i="1"/>
  <c r="D24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5" i="1"/>
  <c r="H15" i="1"/>
  <c r="G15" i="1"/>
  <c r="F15" i="1"/>
  <c r="E15" i="1"/>
  <c r="D15" i="1"/>
  <c r="I14" i="1"/>
  <c r="H14" i="1"/>
  <c r="G14" i="1"/>
  <c r="F14" i="1"/>
  <c r="E14" i="1"/>
  <c r="D14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D9" i="1"/>
  <c r="L28" i="1" l="1"/>
  <c r="L10" i="1"/>
  <c r="L14" i="1"/>
  <c r="L18" i="1"/>
  <c r="L20" i="1"/>
  <c r="L24" i="1"/>
  <c r="L9" i="1"/>
  <c r="L11" i="1"/>
  <c r="L15" i="1"/>
  <c r="L19" i="1"/>
  <c r="L21" i="1"/>
  <c r="L29" i="1"/>
  <c r="L26" i="1"/>
  <c r="H38" i="1"/>
  <c r="E38" i="1"/>
  <c r="I38" i="1"/>
  <c r="D38" i="1"/>
  <c r="F38" i="1"/>
  <c r="G38" i="1"/>
  <c r="L38" i="1" l="1"/>
</calcChain>
</file>

<file path=xl/sharedStrings.xml><?xml version="1.0" encoding="utf-8"?>
<sst xmlns="http://schemas.openxmlformats.org/spreadsheetml/2006/main" count="6207" uniqueCount="1633">
  <si>
    <t>Writing Test Case Requirements</t>
  </si>
  <si>
    <t>Execution of Test Cases</t>
  </si>
  <si>
    <t>Complete</t>
  </si>
  <si>
    <t>Kathyayini Palla</t>
  </si>
  <si>
    <t>Pass</t>
  </si>
  <si>
    <t>Not Applicable</t>
  </si>
  <si>
    <t>Jordan Sukenik</t>
  </si>
  <si>
    <t>Derek St. Onge</t>
  </si>
  <si>
    <t>Fail</t>
  </si>
  <si>
    <t>Leaves</t>
  </si>
  <si>
    <t>Type of Test</t>
  </si>
  <si>
    <t>Case ID</t>
  </si>
  <si>
    <t>Test Description</t>
  </si>
  <si>
    <t>Enrolments</t>
  </si>
  <si>
    <t>Enrolment Via SIN</t>
  </si>
  <si>
    <t>Employment Status Changes</t>
  </si>
  <si>
    <t>Employment Terminations</t>
  </si>
  <si>
    <t>Deaths</t>
  </si>
  <si>
    <t>Contributions</t>
  </si>
  <si>
    <t>Assigned to</t>
  </si>
  <si>
    <t>Test Case Status</t>
  </si>
  <si>
    <t>Scenario Status</t>
  </si>
  <si>
    <t>Ramanpreet Sohal</t>
  </si>
  <si>
    <t>Ujjawal Srivastava</t>
  </si>
  <si>
    <t>Not Started</t>
  </si>
  <si>
    <t>In Progress</t>
  </si>
  <si>
    <t>Not Available in Current Release</t>
  </si>
  <si>
    <t>Date Completed</t>
  </si>
  <si>
    <t>Status
Pass/Fail</t>
  </si>
  <si>
    <t>Execution Completed Date</t>
  </si>
  <si>
    <t>Assigned To</t>
  </si>
  <si>
    <t>Comment/Notes</t>
  </si>
  <si>
    <t>Post an EEID Contribution with Employer Breakage</t>
  </si>
  <si>
    <t>Post an EEID Contribution with Admin Breakage</t>
  </si>
  <si>
    <t>Post an SIN Contribution with Admin Breakage</t>
  </si>
  <si>
    <t>Post an Legacy SIN Contribution with Admin Breakage</t>
  </si>
  <si>
    <t>Change an Employee's Employee Type</t>
  </si>
  <si>
    <t>Change an Employee's Scope Code</t>
  </si>
  <si>
    <t>Change an Employee's Department Code</t>
  </si>
  <si>
    <t>Terminate someone with 2 active employers. Only terminate 1 employer</t>
  </si>
  <si>
    <t>Change an Employee's Employment Status</t>
  </si>
  <si>
    <t xml:space="preserve">System </t>
  </si>
  <si>
    <t>Penfax</t>
  </si>
  <si>
    <t xml:space="preserve">Version </t>
  </si>
  <si>
    <t>Release(s)</t>
  </si>
  <si>
    <t xml:space="preserve">Start Date </t>
  </si>
  <si>
    <t>System Area</t>
  </si>
  <si>
    <t xml:space="preserve">Total # of Scenarios </t>
  </si>
  <si>
    <t>Executed%</t>
  </si>
  <si>
    <t>PEPP Totals</t>
  </si>
  <si>
    <t>Place a Member on disabilty</t>
  </si>
  <si>
    <t>Return a member to work from Disability</t>
  </si>
  <si>
    <t>Place a Member on a Leave does not contribute</t>
  </si>
  <si>
    <t>Return a member to work from a Leave does not contribute</t>
  </si>
  <si>
    <t>Update a Leave status(from LOA to Disability)</t>
  </si>
  <si>
    <t>Fund Transfers</t>
  </si>
  <si>
    <t>Payouts</t>
  </si>
  <si>
    <t>Process a small Pension Payout</t>
  </si>
  <si>
    <t>Process a transfer to an RRSP</t>
  </si>
  <si>
    <t>Process a Transfer out to a LIRA</t>
  </si>
  <si>
    <t>Process a Transfer out to a pRIF</t>
  </si>
  <si>
    <t>Process a Transfer to VPB</t>
  </si>
  <si>
    <t>Process a payout of Voluntary Funds</t>
  </si>
  <si>
    <t>Process a Transfer to a RPP</t>
  </si>
  <si>
    <t>Process a transfer of all funds from 1 account to a different account</t>
  </si>
  <si>
    <t>Split the funds from 1 account to an asset allocation and a Specialty fund</t>
  </si>
  <si>
    <t>Split the funds from 1 account to an asset allocation and 2 Speacialty funds</t>
  </si>
  <si>
    <t>Transfer funds from 3 accounts back to 1 account</t>
  </si>
  <si>
    <t>Rebalance the funds to a different percetnage in the same funds they are in</t>
  </si>
  <si>
    <t>Spousal Relationship Breakdowns</t>
  </si>
  <si>
    <t>Portabilities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</si>
  <si>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</si>
  <si>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</si>
  <si>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</si>
  <si>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</si>
  <si>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</si>
  <si>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</si>
  <si>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</si>
  <si>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</si>
  <si>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</si>
  <si>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</si>
  <si>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E1.01</t>
  </si>
  <si>
    <t>E1.02</t>
  </si>
  <si>
    <t>E1.03</t>
  </si>
  <si>
    <t>E1.04</t>
  </si>
  <si>
    <t>E1.05</t>
  </si>
  <si>
    <t>E2.01</t>
  </si>
  <si>
    <t>E2.02</t>
  </si>
  <si>
    <t>E2.03</t>
  </si>
  <si>
    <t>E2.04</t>
  </si>
  <si>
    <t>E3.01</t>
  </si>
  <si>
    <t>E3.02</t>
  </si>
  <si>
    <t>E3.03</t>
  </si>
  <si>
    <t>E3.04</t>
  </si>
  <si>
    <t>E3.05</t>
  </si>
  <si>
    <t>E4.01</t>
  </si>
  <si>
    <t>E4.02</t>
  </si>
  <si>
    <t>E4.03</t>
  </si>
  <si>
    <t>E5.01</t>
  </si>
  <si>
    <t>E5.02</t>
  </si>
  <si>
    <t>E5.03</t>
  </si>
  <si>
    <t>E5.04</t>
  </si>
  <si>
    <t>E6.01</t>
  </si>
  <si>
    <t>E6.02</t>
  </si>
  <si>
    <t>E6.03</t>
  </si>
  <si>
    <t>E6.04</t>
  </si>
  <si>
    <t>E6.05</t>
  </si>
  <si>
    <t>E8.01</t>
  </si>
  <si>
    <t>E8.02</t>
  </si>
  <si>
    <t>E8.03</t>
  </si>
  <si>
    <t>E8.04</t>
  </si>
  <si>
    <t>E8.05</t>
  </si>
  <si>
    <t>E8.06</t>
  </si>
  <si>
    <t>E8.07</t>
  </si>
  <si>
    <t>E7.01</t>
  </si>
  <si>
    <t>E9.01</t>
  </si>
  <si>
    <t>E10.01</t>
  </si>
  <si>
    <t>E1.06</t>
  </si>
  <si>
    <t>E1.07</t>
  </si>
  <si>
    <t>E1.08</t>
  </si>
  <si>
    <t>E1.09</t>
  </si>
  <si>
    <t>E1.10</t>
  </si>
  <si>
    <t>E1.11</t>
  </si>
  <si>
    <t>Re-enrolment via SIN - same employer deferred PEPP status</t>
  </si>
  <si>
    <t>Re-enrolment via EEID - Same employer deferred PEPP status</t>
  </si>
  <si>
    <t>Re-enrolment via SIN - different employer deferred PEPP status</t>
  </si>
  <si>
    <t>Re-enrolment via EEID - different employer deferred PEPP status</t>
  </si>
  <si>
    <t>Re-enrolment via SIN - same employer terminated PEPP status</t>
  </si>
  <si>
    <t>Re-enrolment via EEID - Same employer terminated PEPP status</t>
  </si>
  <si>
    <t>Re-enrolment via SIN - different employer terminated PEPP status</t>
  </si>
  <si>
    <t>Re-enrolment via EEID - different employer terminated PEPP status</t>
  </si>
  <si>
    <t>Skeleton member enrolment</t>
  </si>
  <si>
    <t>External Transfer In</t>
  </si>
  <si>
    <t>E11</t>
  </si>
  <si>
    <t>Process a transfer in from RRSP</t>
  </si>
  <si>
    <t>Process a transfer in from a LIRA</t>
  </si>
  <si>
    <t>Process a transfer in from a RPP</t>
  </si>
  <si>
    <t>E7.02</t>
  </si>
  <si>
    <t>E7.03</t>
  </si>
  <si>
    <t>E7.04</t>
  </si>
  <si>
    <t>E7.05</t>
  </si>
  <si>
    <t>Change a member's status to deferred survivor</t>
  </si>
  <si>
    <t>Process a death payout to a spouse's VPB</t>
  </si>
  <si>
    <t>Process a death payout to a spouse in the form of a RRSP</t>
  </si>
  <si>
    <t>Process a death payout to a spouse in cash</t>
  </si>
  <si>
    <t>Process a death payout to the Estate</t>
  </si>
  <si>
    <t>Delete a LOA Status</t>
  </si>
  <si>
    <t>E1.12</t>
  </si>
  <si>
    <t>Enrol someone who is currently active with a different PEPP Employer</t>
  </si>
  <si>
    <t>E4.04</t>
  </si>
  <si>
    <t>Process a spousal breakdown payment to a LIRA</t>
  </si>
  <si>
    <t>E9.02</t>
  </si>
  <si>
    <t>E9.03</t>
  </si>
  <si>
    <t>E9.04</t>
  </si>
  <si>
    <t>E9.05</t>
  </si>
  <si>
    <t>E9.06</t>
  </si>
  <si>
    <t>Process a spousal breakdown payment to remain in PEPP not currently a PEPP member</t>
  </si>
  <si>
    <t>Process a spousal breakdown payment to remain in PEPP currently a PEPP Member</t>
  </si>
  <si>
    <t>Process a spousal breakdown payment to a RRSP</t>
  </si>
  <si>
    <t>E9.07</t>
  </si>
  <si>
    <t>Terminate someone with 1 employer and re-enrol them with a different employer on the same date</t>
  </si>
  <si>
    <t>E2.05</t>
  </si>
  <si>
    <t>Change multipile things at once</t>
  </si>
  <si>
    <t>Quote's</t>
  </si>
  <si>
    <t>Legal Order</t>
  </si>
  <si>
    <t>Beneficiary Management</t>
  </si>
  <si>
    <t>Process an excess contribuition payment</t>
  </si>
  <si>
    <t>Process a clear residual balance Payment</t>
  </si>
  <si>
    <t>Process a contribuitions in error payment</t>
  </si>
  <si>
    <t>Process a Maintenance Payment</t>
  </si>
  <si>
    <t>E12</t>
  </si>
  <si>
    <t>Add a primary PEPP Beneficiary</t>
  </si>
  <si>
    <t>Add a contigent(alternate) PEPP Beneficiary</t>
  </si>
  <si>
    <t>Add a trustee for a PEPP Beneficiary</t>
  </si>
  <si>
    <t>Change a Beneficiary</t>
  </si>
  <si>
    <t>Legal Orders</t>
  </si>
  <si>
    <t>Change the percentage of beneficiary</t>
  </si>
  <si>
    <t>E13</t>
  </si>
  <si>
    <t>E13.01</t>
  </si>
  <si>
    <t>E13.02</t>
  </si>
  <si>
    <t>E13.03</t>
  </si>
  <si>
    <t>E13.04</t>
  </si>
  <si>
    <t>Add a Legal Order</t>
  </si>
  <si>
    <t>Remove a Legal Order</t>
  </si>
  <si>
    <t>Remove a Beneficiary</t>
  </si>
  <si>
    <t>E14</t>
  </si>
  <si>
    <t>E14.01</t>
  </si>
  <si>
    <t>Process a SPAF quote</t>
  </si>
  <si>
    <t>Create a New Employer</t>
  </si>
  <si>
    <t>Terminal Illness Payments</t>
  </si>
  <si>
    <t>Non-Resident Payment</t>
  </si>
  <si>
    <t>E4.05</t>
  </si>
  <si>
    <t>E4.06</t>
  </si>
  <si>
    <t>E6.06</t>
  </si>
  <si>
    <t>E6.07</t>
  </si>
  <si>
    <t>E6.08</t>
  </si>
  <si>
    <t>E6.09</t>
  </si>
  <si>
    <t>E9.08</t>
  </si>
  <si>
    <t>E9.09</t>
  </si>
  <si>
    <t>E9.10</t>
  </si>
  <si>
    <t>E9.11</t>
  </si>
  <si>
    <t>E10.02</t>
  </si>
  <si>
    <t>E10.03</t>
  </si>
  <si>
    <t>E10.04</t>
  </si>
  <si>
    <t>E10.05</t>
  </si>
  <si>
    <t>E10.06</t>
  </si>
  <si>
    <t>E10.07</t>
  </si>
  <si>
    <t>E11.01</t>
  </si>
  <si>
    <t>E13.05</t>
  </si>
  <si>
    <t>E13.06</t>
  </si>
  <si>
    <t>E13.07</t>
  </si>
  <si>
    <t>E13.08</t>
  </si>
  <si>
    <t>E13.09</t>
  </si>
  <si>
    <t>E14.02</t>
  </si>
  <si>
    <t>E14.03</t>
  </si>
  <si>
    <t>E14.04</t>
  </si>
  <si>
    <t>Update a Members Address</t>
  </si>
  <si>
    <t>Update a Members Email</t>
  </si>
  <si>
    <t>Update a Members Name</t>
  </si>
  <si>
    <t>Update Personal Information</t>
  </si>
  <si>
    <t>E2.06</t>
  </si>
  <si>
    <t>E2.07</t>
  </si>
  <si>
    <t>Add a Marital Status</t>
  </si>
  <si>
    <t>Update a Marital Status</t>
  </si>
  <si>
    <t>End a marital status VIA divorce</t>
  </si>
  <si>
    <t>End a marital status VIA death of spouse</t>
  </si>
  <si>
    <t>E2.08</t>
  </si>
  <si>
    <t>E15</t>
  </si>
  <si>
    <t>E15.01</t>
  </si>
  <si>
    <t>E16</t>
  </si>
  <si>
    <t>E16.01</t>
  </si>
  <si>
    <t>E17</t>
  </si>
  <si>
    <t>E17.01</t>
  </si>
  <si>
    <t>E18</t>
  </si>
  <si>
    <t>E18.01</t>
  </si>
  <si>
    <t>Reversals and Adjustments</t>
  </si>
  <si>
    <t>E19</t>
  </si>
  <si>
    <t>E19.01</t>
  </si>
  <si>
    <t>Add a new organization</t>
  </si>
  <si>
    <t>Add a new Scope Code</t>
  </si>
  <si>
    <t>Add a new Department</t>
  </si>
  <si>
    <t>E16.02</t>
  </si>
  <si>
    <t>E16.03</t>
  </si>
  <si>
    <t>E16.04</t>
  </si>
  <si>
    <t>Add a new contact</t>
  </si>
  <si>
    <t>E16.05</t>
  </si>
  <si>
    <t>E16.06</t>
  </si>
  <si>
    <t>E16.07</t>
  </si>
  <si>
    <t>E16.08</t>
  </si>
  <si>
    <t>Update a contact</t>
  </si>
  <si>
    <t>Remove a contact</t>
  </si>
  <si>
    <t>Close an Employer</t>
  </si>
  <si>
    <t>Set up Payment instructions for an Employer</t>
  </si>
  <si>
    <t>Reverse a Termination</t>
  </si>
  <si>
    <t>E19.02</t>
  </si>
  <si>
    <t>Reverse an Enrolment</t>
  </si>
  <si>
    <t>Reverse a Deposit</t>
  </si>
  <si>
    <t>Reverse a Contribution Posting</t>
  </si>
  <si>
    <t>Reverse a Payment out</t>
  </si>
  <si>
    <t>Adjust a contribution</t>
  </si>
  <si>
    <t>Reverse a Inter-Fund transfer</t>
  </si>
  <si>
    <t>Backdate an Inter-Fund transfer</t>
  </si>
  <si>
    <t>Adjust a deposit</t>
  </si>
  <si>
    <t>E4.07</t>
  </si>
  <si>
    <t>E4.08</t>
  </si>
  <si>
    <t>E4.09</t>
  </si>
  <si>
    <t>E4.10</t>
  </si>
  <si>
    <t>E4.11</t>
  </si>
  <si>
    <t>Place a member on the re-employment list</t>
  </si>
  <si>
    <t>Place a member on a Disability leave does not contribute</t>
  </si>
  <si>
    <t>E4.12</t>
  </si>
  <si>
    <t>E5.05</t>
  </si>
  <si>
    <t>E5.06</t>
  </si>
  <si>
    <t>E5.07</t>
  </si>
  <si>
    <t>E5.08</t>
  </si>
  <si>
    <t>E5.09</t>
  </si>
  <si>
    <t>E5.10</t>
  </si>
  <si>
    <t>E5.11</t>
  </si>
  <si>
    <t>E5.12</t>
  </si>
  <si>
    <t>E5.13</t>
  </si>
  <si>
    <t>E5.14</t>
  </si>
  <si>
    <t>E5.15</t>
  </si>
  <si>
    <t>E5.16</t>
  </si>
  <si>
    <t>E5.17</t>
  </si>
  <si>
    <t>E5.18</t>
  </si>
  <si>
    <t>E5.19</t>
  </si>
  <si>
    <t>E5.20</t>
  </si>
  <si>
    <t>E5.21</t>
  </si>
  <si>
    <t>E5.22</t>
  </si>
  <si>
    <t>E5.23</t>
  </si>
  <si>
    <t>Terminate someone under the age of 55 with province of employment Alberta</t>
  </si>
  <si>
    <t>Terminate someone over the age of 55 with province of employment Alberta</t>
  </si>
  <si>
    <t>Terminate someone under the age of 50 in Saskatchewan</t>
  </si>
  <si>
    <t>Terminate someone over the age of 50 in Saskatchewan</t>
  </si>
  <si>
    <t>Terminate someone under the age of 55 with province of employment Federal</t>
  </si>
  <si>
    <t>Terminate someone over the age of 55 with province of employment Federal</t>
  </si>
  <si>
    <t>Terminate someone under the age of 55 with province of employment Manitoba</t>
  </si>
  <si>
    <t>Terminate someone over the age of 55 with province of employment Manitoba</t>
  </si>
  <si>
    <t>Terminate someone under the age of 55 with province of employment New Brunswick</t>
  </si>
  <si>
    <t>Terminate someone over the age of 55 with province of employment New Bruswick</t>
  </si>
  <si>
    <t>Terminate someone under the age of 55 with province of employment Newfoundland and Labrador</t>
  </si>
  <si>
    <t>Terminate someone over the age of 55 with province of employment Newfoundland and Labrador</t>
  </si>
  <si>
    <t>Terminate someone under the age of 55 with province of employment North West Territories</t>
  </si>
  <si>
    <t>Terminate someone over the age of 55 with province of employment North West Territories</t>
  </si>
  <si>
    <t>Terminate someone under the age of 55 with province of employment Nova Scotia</t>
  </si>
  <si>
    <t>Terminate someone over the age of 55 with province of employment Nova Scotia</t>
  </si>
  <si>
    <t>E5.24</t>
  </si>
  <si>
    <t>E5.25</t>
  </si>
  <si>
    <t>E5.26</t>
  </si>
  <si>
    <t>E5.27</t>
  </si>
  <si>
    <t>E5.28</t>
  </si>
  <si>
    <t>Terminate someone under the age of 55 with province of employment Nunavut</t>
  </si>
  <si>
    <t>Terminate someone over the age of 55 with province of employment Nunavut</t>
  </si>
  <si>
    <t>Terminate someone under the age of 55 with province of employment Ontario</t>
  </si>
  <si>
    <t>Terminate someone over the age of 55 with province of employment Ontario</t>
  </si>
  <si>
    <t>Terminate someone under the age of 55 with province of employment Prince Edward Island</t>
  </si>
  <si>
    <t>Terminate someone over the age of 55 with province of employment Prince Edward Island</t>
  </si>
  <si>
    <t>Terminate someone under the age of 55 with province of employment Quebec</t>
  </si>
  <si>
    <t>Terminate someone over the age of 55 with province of employment Quebec</t>
  </si>
  <si>
    <t>Terminate someone under the age of 55 with province of employment Yukon</t>
  </si>
  <si>
    <t>Terminate someone over the age of 55 with province of employment Yukon</t>
  </si>
  <si>
    <t>Update the status of a beneficiary(example common law to spouse)</t>
  </si>
  <si>
    <t xml:space="preserve">VPB </t>
  </si>
  <si>
    <t>Process a VPB Set up</t>
  </si>
  <si>
    <t>Change Banking information</t>
  </si>
  <si>
    <t>Change Tax instructions</t>
  </si>
  <si>
    <t>Change Payment Instructions</t>
  </si>
  <si>
    <t>Change payments from monthly to annual</t>
  </si>
  <si>
    <t>Stop regular payments</t>
  </si>
  <si>
    <t>Process a lump sum payment with no regular paymnets</t>
  </si>
  <si>
    <t>Process a lump sum payment with regular payments</t>
  </si>
  <si>
    <t>Set up minimum payments someone under age 72</t>
  </si>
  <si>
    <t>Set up minimum payments someone age 72 or older</t>
  </si>
  <si>
    <t>Set up multiple tax instructions</t>
  </si>
  <si>
    <t>Set up payments from a specific fund</t>
  </si>
  <si>
    <t>Set up payments from a prorated fund</t>
  </si>
  <si>
    <t>Process a lump sum of 100% of the balance of the VPB</t>
  </si>
  <si>
    <t>Process a monthly payment for more then 100% of the balance</t>
  </si>
  <si>
    <t>Set up a 2nd  Bank account for payments</t>
  </si>
  <si>
    <t>E16.09</t>
  </si>
  <si>
    <t>E16.10</t>
  </si>
  <si>
    <t>E16.11</t>
  </si>
  <si>
    <t>Update the Address</t>
  </si>
  <si>
    <t>Update the phone number</t>
  </si>
  <si>
    <t>Change the correspondence preference</t>
  </si>
  <si>
    <t>Miscellaneous</t>
  </si>
  <si>
    <t>E20</t>
  </si>
  <si>
    <t>E20.01</t>
  </si>
  <si>
    <t>Track a member consultation</t>
  </si>
  <si>
    <t>Process a lump sum payment the same day as the monthly payments run</t>
  </si>
  <si>
    <t>Process 2 lump sum requests the same day</t>
  </si>
  <si>
    <t>E20.02</t>
  </si>
  <si>
    <t>Attach a document to the member's file</t>
  </si>
  <si>
    <t>Print off a member statement</t>
  </si>
  <si>
    <t>Print off a previouly attached document</t>
  </si>
  <si>
    <t>E20.03</t>
  </si>
  <si>
    <t>E20.04</t>
  </si>
  <si>
    <t>E20.05</t>
  </si>
  <si>
    <t>Check a member's account balance as of a certain day in the past</t>
  </si>
  <si>
    <t>Process a payment for late fees</t>
  </si>
  <si>
    <t>Process a payment for breakage</t>
  </si>
  <si>
    <t>E20.06</t>
  </si>
  <si>
    <t>E20.07</t>
  </si>
  <si>
    <t>E20.08</t>
  </si>
  <si>
    <t>Process a interfund transfer the same day as a lump sum payment</t>
  </si>
  <si>
    <t>Process a interfund transfer the same day as the monthly payment run</t>
  </si>
  <si>
    <t>Set up minimum payments for someone with spouse's age younger then member</t>
  </si>
  <si>
    <t>Set up monthly payments to pay Via cheque</t>
  </si>
  <si>
    <t>Set a member up on the system as approved for Terminal Illness Payments</t>
  </si>
  <si>
    <t>Process death payment to Spouse</t>
  </si>
  <si>
    <t>Process death payment to non-spouse beneficiary</t>
  </si>
  <si>
    <t>Process death payment to estate</t>
  </si>
  <si>
    <t>Process a death payout to multiple beneficiaries as cash</t>
  </si>
  <si>
    <t>Process death payment to multilpe non-spouse beneficiaries</t>
  </si>
  <si>
    <t>E21</t>
  </si>
  <si>
    <t>Update a Members Phone number</t>
  </si>
  <si>
    <t>Post an EEID Contribution manually</t>
  </si>
  <si>
    <t>Post a SIN Contribution via uploading a file</t>
  </si>
  <si>
    <t>E4.13</t>
  </si>
  <si>
    <t>Place a member on a Layoff and RTW same posting</t>
  </si>
  <si>
    <t>Return a member to work from Disability does not contributue</t>
  </si>
  <si>
    <t>Remove someone from the re-employmnet list</t>
  </si>
  <si>
    <t>Place a member on a Parental Leave does not contribute</t>
  </si>
  <si>
    <t>Return a member from Parental Leave does not contribute</t>
  </si>
  <si>
    <t>E16.12</t>
  </si>
  <si>
    <t>E16.13</t>
  </si>
  <si>
    <t>E16.14</t>
  </si>
  <si>
    <t>E16.15</t>
  </si>
  <si>
    <t>E16.16</t>
  </si>
  <si>
    <t>E16.17</t>
  </si>
  <si>
    <t>E16.18</t>
  </si>
  <si>
    <t>E16.19</t>
  </si>
  <si>
    <t>E16.20</t>
  </si>
  <si>
    <t>E16.21</t>
  </si>
  <si>
    <t>E16.22</t>
  </si>
  <si>
    <t>E16.23</t>
  </si>
  <si>
    <t>E16.24</t>
  </si>
  <si>
    <t>E16.25</t>
  </si>
  <si>
    <t>E16.26</t>
  </si>
  <si>
    <t>E16.27</t>
  </si>
  <si>
    <t>E16.28</t>
  </si>
  <si>
    <t>E16.29</t>
  </si>
  <si>
    <t>E17.02</t>
  </si>
  <si>
    <t>E17.03</t>
  </si>
  <si>
    <t>E17.04</t>
  </si>
  <si>
    <t>E17.05</t>
  </si>
  <si>
    <t>E17.06</t>
  </si>
  <si>
    <t>E17.07</t>
  </si>
  <si>
    <t>E17.08</t>
  </si>
  <si>
    <t>E17.09</t>
  </si>
  <si>
    <t>E17.10</t>
  </si>
  <si>
    <t>E17.11</t>
  </si>
  <si>
    <t>E20.09</t>
  </si>
  <si>
    <t>E20.10</t>
  </si>
  <si>
    <t>E20.11</t>
  </si>
  <si>
    <t>E21.01</t>
  </si>
  <si>
    <t>E21.02</t>
  </si>
  <si>
    <t>E21.03</t>
  </si>
  <si>
    <t>E21.04</t>
  </si>
  <si>
    <t>E21.05</t>
  </si>
  <si>
    <t>E21.06</t>
  </si>
  <si>
    <t>E21.07</t>
  </si>
  <si>
    <t>E21.08</t>
  </si>
  <si>
    <t>E22</t>
  </si>
  <si>
    <t>E22.01</t>
  </si>
  <si>
    <t>E22.02</t>
  </si>
  <si>
    <t>E4.14</t>
  </si>
  <si>
    <t>Update a Leave Date</t>
  </si>
  <si>
    <t>E7.06</t>
  </si>
  <si>
    <t>Change the Deposit Allocation Instructions</t>
  </si>
  <si>
    <t>Interfund And Asset Rebalance may be changing will need to update when the new releases come out</t>
  </si>
  <si>
    <t>Add a primary VPB SPecified Beneciary</t>
  </si>
  <si>
    <t>Add a VPB non-specified Beneficiary</t>
  </si>
  <si>
    <t>Add another Agent to the Legal Order</t>
  </si>
  <si>
    <t>Update the Authorized Abilities for an Agent</t>
  </si>
  <si>
    <t>Query ran for member</t>
  </si>
  <si>
    <t>Post a Legacy SIN Contribution Uploading the file</t>
  </si>
  <si>
    <t>Backdate a contribution</t>
  </si>
  <si>
    <t>Print off a T4 for the member(small pension payment)</t>
  </si>
  <si>
    <t>Reports</t>
  </si>
  <si>
    <t>Process a portablilty Transfer out</t>
  </si>
  <si>
    <t>Process a portablilty Transfer in</t>
  </si>
  <si>
    <t>E11.02</t>
  </si>
  <si>
    <t>E15.02</t>
  </si>
  <si>
    <t>E15.03</t>
  </si>
  <si>
    <t>E15.04</t>
  </si>
  <si>
    <t>Run a Remittance Receipts Report</t>
  </si>
  <si>
    <t>Run a Member Arrears Report</t>
  </si>
  <si>
    <t>Process a transfer in that needs to be backdated with breakage</t>
  </si>
  <si>
    <t>Process a transfer into the VPB from an RRSP</t>
  </si>
  <si>
    <t xml:space="preserve">Process a death payout to a non-spouse beneficiary </t>
  </si>
  <si>
    <t>Process a Terminall Illness Payment</t>
  </si>
  <si>
    <t>External Transfers in</t>
  </si>
  <si>
    <t>Process a spousal breakdown request with ROI</t>
  </si>
  <si>
    <t>Process a spousal breakdown request without ROI</t>
  </si>
  <si>
    <t xml:space="preserve">Process a spousal breakdown requiest for a lump sum amount. </t>
  </si>
  <si>
    <t>E10.08</t>
  </si>
  <si>
    <t>E18.02</t>
  </si>
  <si>
    <t>Enrolment Via EEID</t>
  </si>
  <si>
    <t>Ravija Patel</t>
  </si>
  <si>
    <t>Blocked</t>
  </si>
  <si>
    <t>Process</t>
  </si>
  <si>
    <t xml:space="preserve">Manual </t>
  </si>
  <si>
    <t>Automation</t>
  </si>
  <si>
    <t>Sonu Sehgal</t>
  </si>
  <si>
    <t>Kumar Dunga</t>
  </si>
  <si>
    <t>Assigned Validators Column I and O</t>
  </si>
  <si>
    <t>Process a non-resident payment for USA</t>
  </si>
  <si>
    <t>Link to Test Case Document</t>
  </si>
  <si>
    <t>Written Test Cases</t>
  </si>
  <si>
    <t>Test Case
 ID #</t>
  </si>
  <si>
    <t>Change multiple things at once</t>
  </si>
  <si>
    <t>Process 
Column 0</t>
  </si>
  <si>
    <t>Status 
Column L (PF)</t>
  </si>
  <si>
    <t>PEPP-3640</t>
  </si>
  <si>
    <t>Process a non-resident payment for Austrailia</t>
  </si>
  <si>
    <t>E12.01</t>
  </si>
  <si>
    <t>E12.02</t>
  </si>
  <si>
    <t>E12.03</t>
  </si>
  <si>
    <t>E12.04</t>
  </si>
  <si>
    <t>E12.05</t>
  </si>
  <si>
    <t>Process a spousal breakdown payment to a pRRIF</t>
  </si>
  <si>
    <t>E10.09</t>
  </si>
  <si>
    <t>E10.10</t>
  </si>
  <si>
    <t>Process a spousal breakdown payment to an RPP</t>
  </si>
  <si>
    <t>E10.11</t>
  </si>
  <si>
    <t>Process a spousal breakdown payment to a PRPP</t>
  </si>
  <si>
    <t>Process a spousal breakdown payment to VPB who is not currently a member</t>
  </si>
  <si>
    <t>E10.12</t>
  </si>
  <si>
    <t>Process a spousal breakdown payment to VPB who is currently a member</t>
  </si>
  <si>
    <t>Run a Outstanding Invoices Report</t>
  </si>
  <si>
    <t>Run a Contributions Exceed Limit Report</t>
  </si>
  <si>
    <t>Process a SPAF Quote for VPB member</t>
  </si>
  <si>
    <t>Try process a Lump sum under $100 on Penweb</t>
  </si>
  <si>
    <t>Change a person's taxes the same day as a monthly payment</t>
  </si>
  <si>
    <t>Post a SIN Contribution with Employer Breakage</t>
  </si>
  <si>
    <t>Post a Legacy SIN Contribution with Employer Breakage</t>
  </si>
  <si>
    <t>Process death payment to charity</t>
  </si>
  <si>
    <t>E9.12</t>
  </si>
  <si>
    <t>E9.13</t>
  </si>
  <si>
    <t>CRA Requirement to Pay</t>
  </si>
  <si>
    <t>Maintenance Order Request from VPB</t>
  </si>
  <si>
    <t>Process a Maintenance Payment from PEPP</t>
  </si>
  <si>
    <t>PEPP-3730</t>
  </si>
  <si>
    <t>Process a VPB Setup</t>
  </si>
  <si>
    <t>E23</t>
  </si>
  <si>
    <t>Batch Processes</t>
  </si>
  <si>
    <t>Replace a payment</t>
  </si>
  <si>
    <t>E23.01</t>
  </si>
  <si>
    <t>E23.02</t>
  </si>
  <si>
    <t>Declaration of Unit Values</t>
  </si>
  <si>
    <t>Process Investment Transaction Batch</t>
  </si>
  <si>
    <t>E23.03</t>
  </si>
  <si>
    <t>E23.04</t>
  </si>
  <si>
    <t>Process Year End Batch</t>
  </si>
  <si>
    <t>Process Breakage Capstock Report</t>
  </si>
  <si>
    <t>Process Trial Balance Report</t>
  </si>
  <si>
    <t>E15.05</t>
  </si>
  <si>
    <t>E15.06</t>
  </si>
  <si>
    <t>E23.05</t>
  </si>
  <si>
    <t>E23.06</t>
  </si>
  <si>
    <t>Process Daily Payment Production</t>
  </si>
  <si>
    <t>Process Monthly Payment Production</t>
  </si>
  <si>
    <t>E24</t>
  </si>
  <si>
    <t>Tax Reporting</t>
  </si>
  <si>
    <t>E24.01</t>
  </si>
  <si>
    <t>E23.07</t>
  </si>
  <si>
    <t>E23.08</t>
  </si>
  <si>
    <t>Process Member Withdrawal Letters</t>
  </si>
  <si>
    <t>Process Payment Confirmation Letters</t>
  </si>
  <si>
    <t>Process Change Confirmation Letters</t>
  </si>
  <si>
    <t>Process Monthly Retire@Ease Extract</t>
  </si>
  <si>
    <t>Process PEPP Welcome Letters</t>
  </si>
  <si>
    <t>Process VPB Welcome Letters</t>
  </si>
  <si>
    <t>E23.09</t>
  </si>
  <si>
    <t>E23.10</t>
  </si>
  <si>
    <t>E23.11</t>
  </si>
  <si>
    <t>E23.12</t>
  </si>
  <si>
    <t>E23.13</t>
  </si>
  <si>
    <t>Process PEPP Interfund Transfer Letters</t>
  </si>
  <si>
    <t>E23.14</t>
  </si>
  <si>
    <t>E23.15</t>
  </si>
  <si>
    <t>Process Payment to Non Members Letters</t>
  </si>
  <si>
    <t>Process PEPP Age 71 Letters</t>
  </si>
  <si>
    <t>Process PEPP Valuation Report</t>
  </si>
  <si>
    <t>E15.07</t>
  </si>
  <si>
    <t>Process PEPP External Transfers Report</t>
  </si>
  <si>
    <t>E15.08</t>
  </si>
  <si>
    <t>Process Tax Exemption Indexation Batch</t>
  </si>
  <si>
    <t>Process PEPP Interfund Transfers Report</t>
  </si>
  <si>
    <t>E15.09</t>
  </si>
  <si>
    <t>Process PEPP Payment Distribution Batch</t>
  </si>
  <si>
    <t>E23.16</t>
  </si>
  <si>
    <t>Run T4A Tax Slip Batch</t>
  </si>
  <si>
    <t>Run RL2 Tax Slip Batch</t>
  </si>
  <si>
    <t>Run NR4 Tax Slip Batch</t>
  </si>
  <si>
    <t>E24.02</t>
  </si>
  <si>
    <t>E24.03</t>
  </si>
  <si>
    <t>E16.30</t>
  </si>
  <si>
    <t>Set up VPB for past member</t>
  </si>
  <si>
    <t>PEPP-3992</t>
  </si>
  <si>
    <t>Retirement estimate</t>
  </si>
  <si>
    <t>V5 5</t>
  </si>
  <si>
    <t>Procedure End to End Testing</t>
  </si>
  <si>
    <t>V5 5.01</t>
  </si>
  <si>
    <t>Annuity Estimate</t>
  </si>
  <si>
    <t>V5 5.02</t>
  </si>
  <si>
    <t>VPB Illustration</t>
  </si>
  <si>
    <t>V5 5.03</t>
  </si>
  <si>
    <t>Retirement Estimate Letter Procedures</t>
  </si>
  <si>
    <t>V5 5.04</t>
  </si>
  <si>
    <t>Weekly Annuity Rate</t>
  </si>
  <si>
    <t>01.24.00.00.60255</t>
  </si>
  <si>
    <t>Execution Completion Date</t>
  </si>
  <si>
    <t>Navigating in PLANET</t>
  </si>
  <si>
    <t>P1</t>
  </si>
  <si>
    <t>P1.01</t>
  </si>
  <si>
    <t>First Time Users</t>
  </si>
  <si>
    <t>P1.02</t>
  </si>
  <si>
    <t>Forgot Your Password</t>
  </si>
  <si>
    <t>P1.03</t>
  </si>
  <si>
    <t>Forgot Your Username</t>
  </si>
  <si>
    <t>P1.04</t>
  </si>
  <si>
    <t>Profile</t>
  </si>
  <si>
    <t>P1.05</t>
  </si>
  <si>
    <t>Preferences</t>
  </si>
  <si>
    <t>P1.06</t>
  </si>
  <si>
    <t>Using the Dashboard</t>
  </si>
  <si>
    <t>P1.07</t>
  </si>
  <si>
    <t>Security</t>
  </si>
  <si>
    <t>P1.08</t>
  </si>
  <si>
    <t>Administrative Rules</t>
  </si>
  <si>
    <t>P1.09</t>
  </si>
  <si>
    <t>Changing Employers</t>
  </si>
  <si>
    <t>P1.10</t>
  </si>
  <si>
    <t>Logging Out</t>
  </si>
  <si>
    <t>P1.11</t>
  </si>
  <si>
    <t>Searches</t>
  </si>
  <si>
    <t>P1.12</t>
  </si>
  <si>
    <t>Reporting</t>
  </si>
  <si>
    <t>Processing Payroll Contribution Files</t>
  </si>
  <si>
    <t>P2</t>
  </si>
  <si>
    <t>P2.01</t>
  </si>
  <si>
    <t>Adding a Remittance</t>
  </si>
  <si>
    <t>P2.02</t>
  </si>
  <si>
    <t>Uploading the contribution file</t>
  </si>
  <si>
    <t>P2.03</t>
  </si>
  <si>
    <t>Functionality Buttons</t>
  </si>
  <si>
    <t>P2.04</t>
  </si>
  <si>
    <t>Staging the contribution file</t>
  </si>
  <si>
    <t>P2.05</t>
  </si>
  <si>
    <t>Viewing the contribution file</t>
  </si>
  <si>
    <t>P2.06</t>
  </si>
  <si>
    <t>Validating the contribution data</t>
  </si>
  <si>
    <t>P2.07</t>
  </si>
  <si>
    <t>Correcting the contribution data</t>
  </si>
  <si>
    <t>P2.08</t>
  </si>
  <si>
    <t>Revalidating the contribution file</t>
  </si>
  <si>
    <t>P2.09</t>
  </si>
  <si>
    <t>Approving the contribution file (Supervisor Role)</t>
  </si>
  <si>
    <t>P2.10</t>
  </si>
  <si>
    <t>Processing the contribution file</t>
  </si>
  <si>
    <t>P2.11</t>
  </si>
  <si>
    <t>Posting the Contribution File in PENFAX</t>
  </si>
  <si>
    <t>P2.12</t>
  </si>
  <si>
    <t>Searching for Open Batches</t>
  </si>
  <si>
    <t>P2.13</t>
  </si>
  <si>
    <t>Viewing the Posting Batch</t>
  </si>
  <si>
    <t>P2.14</t>
  </si>
  <si>
    <t>Adding a PEPP Receipt Date</t>
  </si>
  <si>
    <t>P2.15</t>
  </si>
  <si>
    <t>Linking the Remiitance</t>
  </si>
  <si>
    <t>P2.16</t>
  </si>
  <si>
    <t>Skeleton Members</t>
  </si>
  <si>
    <t>P2.17</t>
  </si>
  <si>
    <t>Posting the Remittance</t>
  </si>
  <si>
    <t>P2.18</t>
  </si>
  <si>
    <t>Cancelling a Data Posting Batch</t>
  </si>
  <si>
    <t>P2.19</t>
  </si>
  <si>
    <t>Deleting a Data Posting Batch</t>
  </si>
  <si>
    <t>P2.20</t>
  </si>
  <si>
    <t>Member of the Legistlative Assembly (MLA) Contributions</t>
  </si>
  <si>
    <t>P2.21</t>
  </si>
  <si>
    <t>Accounting Remittance Verification</t>
  </si>
  <si>
    <t>P2.22</t>
  </si>
  <si>
    <t>Data Postings vs Remittance Report</t>
  </si>
  <si>
    <t>P2.23</t>
  </si>
  <si>
    <t>Employer Late Fee and Breakage Occurrence</t>
  </si>
  <si>
    <t>P2.24</t>
  </si>
  <si>
    <t>Administrative Breakage</t>
  </si>
  <si>
    <t>P2.25</t>
  </si>
  <si>
    <t>Viewing Breakage Occurences</t>
  </si>
  <si>
    <t>P2.26</t>
  </si>
  <si>
    <t>P2.27</t>
  </si>
  <si>
    <t>Viewing Receivables Associated with Negative Breakage</t>
  </si>
  <si>
    <t>P3</t>
  </si>
  <si>
    <t>P3.01</t>
  </si>
  <si>
    <t>Search</t>
  </si>
  <si>
    <t>P3.02</t>
  </si>
  <si>
    <t>Verifying the Employer Invoice</t>
  </si>
  <si>
    <t>P3.03</t>
  </si>
  <si>
    <t>Updating the PEPP Breakage Log</t>
  </si>
  <si>
    <t>P3.04</t>
  </si>
  <si>
    <t>Calculating the Positive Breakage on the Daily Valuation Report</t>
  </si>
  <si>
    <t>P3.05</t>
  </si>
  <si>
    <t>Sending the Late Fee Letter and Invoice</t>
  </si>
  <si>
    <t>P3.06</t>
  </si>
  <si>
    <t>Generating and Viewing the Outstanding Invoices</t>
  </si>
  <si>
    <t>Viewing the PEPP Invoice</t>
  </si>
  <si>
    <t>P4</t>
  </si>
  <si>
    <t>P4.01</t>
  </si>
  <si>
    <t>Viewing the Invoice from Batch Processes screen</t>
  </si>
  <si>
    <t>P4.02</t>
  </si>
  <si>
    <t>Viewing the Invoice from the Organization screen</t>
  </si>
  <si>
    <t>P4.03</t>
  </si>
  <si>
    <t>Follow-up Letter to the Employer</t>
  </si>
  <si>
    <t>Recording and Linking the Remittance for Paid Invoices</t>
  </si>
  <si>
    <t>P5</t>
  </si>
  <si>
    <t>P5.01</t>
  </si>
  <si>
    <t>Add an Employer Remittance</t>
  </si>
  <si>
    <t>P5.02</t>
  </si>
  <si>
    <t>Linking the Remiitance to the Negative Breakage Receivable</t>
  </si>
  <si>
    <t>Viewing Corresponding Account Receivable Journal Entries</t>
  </si>
  <si>
    <t>P6</t>
  </si>
  <si>
    <t>P6.01</t>
  </si>
  <si>
    <t>Viewing the Amount Invoiced in the General Ledger</t>
  </si>
  <si>
    <t>P6.02</t>
  </si>
  <si>
    <t>Cancelling Invoices</t>
  </si>
  <si>
    <t>P6.03</t>
  </si>
  <si>
    <t>Manual Invoices to Employers (Supervisor responsibility)</t>
  </si>
  <si>
    <t>P6.04</t>
  </si>
  <si>
    <t>Payment Received for Employer Late Fee</t>
  </si>
  <si>
    <t>P6.05</t>
  </si>
  <si>
    <t>Payment Received for Employer Breakage</t>
  </si>
  <si>
    <t>P6.06</t>
  </si>
  <si>
    <t>Cancelling an Employer Invoice</t>
  </si>
  <si>
    <t>Manually Entering Data in PLANet</t>
  </si>
  <si>
    <t>P7</t>
  </si>
  <si>
    <t>P7.01</t>
  </si>
  <si>
    <t>Business Process Requirements - Data Change (address, phone, email) - create a Case PEPP MEMBER DATA CHANGE</t>
  </si>
  <si>
    <t>P7.02</t>
  </si>
  <si>
    <t>Creating the Data File</t>
  </si>
  <si>
    <t>P7.03</t>
  </si>
  <si>
    <t>Entering the Data</t>
  </si>
  <si>
    <t>P7.04</t>
  </si>
  <si>
    <t>Viewing and Editing the File</t>
  </si>
  <si>
    <t>P7.05</t>
  </si>
  <si>
    <t>Validating the Data</t>
  </si>
  <si>
    <t>P7.06</t>
  </si>
  <si>
    <t>Correcting the Data</t>
  </si>
  <si>
    <t>P7.07</t>
  </si>
  <si>
    <t>Revalidating the File</t>
  </si>
  <si>
    <t>P7.08</t>
  </si>
  <si>
    <t>Processing and Posting to PENFAX</t>
  </si>
  <si>
    <t>P7.09</t>
  </si>
  <si>
    <t>Posting the Data Change File in PENFAX</t>
  </si>
  <si>
    <t>P7.10</t>
  </si>
  <si>
    <t>Business Process Requirements - Leave - create a Case PEPP LEAVE</t>
  </si>
  <si>
    <t>P7.11</t>
  </si>
  <si>
    <t>P7.12</t>
  </si>
  <si>
    <t>P7.13</t>
  </si>
  <si>
    <t>P7.14</t>
  </si>
  <si>
    <t>P7.15</t>
  </si>
  <si>
    <t>P7.16</t>
  </si>
  <si>
    <t>P7.17</t>
  </si>
  <si>
    <t>P7.18</t>
  </si>
  <si>
    <t>P7.19</t>
  </si>
  <si>
    <t>Business Process Requirements - Status Change - create a Case PEPP STATUS CHANGE</t>
  </si>
  <si>
    <t>P7.20</t>
  </si>
  <si>
    <t>P7.21</t>
  </si>
  <si>
    <t>P7.22</t>
  </si>
  <si>
    <t>P7.23</t>
  </si>
  <si>
    <t>P7.24</t>
  </si>
  <si>
    <t>P7.25</t>
  </si>
  <si>
    <t>P7.26</t>
  </si>
  <si>
    <t>P7.27</t>
  </si>
  <si>
    <t>Enrolment</t>
  </si>
  <si>
    <t>P8</t>
  </si>
  <si>
    <t>P8.01</t>
  </si>
  <si>
    <t>Business Process Requirements - Enrolments - create a Case PEPP Enrolment</t>
  </si>
  <si>
    <t>P8.02</t>
  </si>
  <si>
    <t>Entering the Enrolment Information</t>
  </si>
  <si>
    <t>P8.03</t>
  </si>
  <si>
    <t>P8.04</t>
  </si>
  <si>
    <t>P8.05</t>
  </si>
  <si>
    <t>Revalidating the Data</t>
  </si>
  <si>
    <t>P8.06</t>
  </si>
  <si>
    <t>P8.07</t>
  </si>
  <si>
    <t>Posting the File in PENFAX</t>
  </si>
  <si>
    <t>External Transfer In with Service</t>
  </si>
  <si>
    <t>P9</t>
  </si>
  <si>
    <t>P9.01</t>
  </si>
  <si>
    <t xml:space="preserve">Business Process Requirements - External Transfers In with Service - create a Case PEPP Contribution Voluntary Transfer In of Monies with Service </t>
  </si>
  <si>
    <t>Reciprocal Transfer In Process</t>
  </si>
  <si>
    <t>P9.02</t>
  </si>
  <si>
    <t>Step 1 - Adding a Remittance ID in PENFAX for External Transfer In</t>
  </si>
  <si>
    <t>P9.03</t>
  </si>
  <si>
    <t>Step 2 - Creating the External Transfer File</t>
  </si>
  <si>
    <t>P9.04</t>
  </si>
  <si>
    <t>Step 3 - Entering the External Transfer Data</t>
  </si>
  <si>
    <t>P9.05</t>
  </si>
  <si>
    <t>Step 4 - Viewing and Editing the External Transfer File</t>
  </si>
  <si>
    <t>P9.06</t>
  </si>
  <si>
    <t>Step 5 - Validating the External Transfer Data</t>
  </si>
  <si>
    <t>P9.07</t>
  </si>
  <si>
    <t>Step 6 - Correcting the External Transfer Data</t>
  </si>
  <si>
    <t>P9.08</t>
  </si>
  <si>
    <t>Step 7 - Revalidating the External Transfer File</t>
  </si>
  <si>
    <t>P9.09</t>
  </si>
  <si>
    <t>Step 8 - Approving the External Transfer File</t>
  </si>
  <si>
    <t>P9.10</t>
  </si>
  <si>
    <t>Step 9 - Processing the External Transfer File to PENFAX</t>
  </si>
  <si>
    <t>P9.11</t>
  </si>
  <si>
    <t>Step 10 - Posting the External Transfer File in PENFAX</t>
  </si>
  <si>
    <t>Portability Transfer In Process</t>
  </si>
  <si>
    <t>P9.12</t>
  </si>
  <si>
    <t>P9.13</t>
  </si>
  <si>
    <t>P9.14</t>
  </si>
  <si>
    <t>P9.15</t>
  </si>
  <si>
    <t>P9.16</t>
  </si>
  <si>
    <t>P9.17</t>
  </si>
  <si>
    <t>P9.18</t>
  </si>
  <si>
    <t>P9.19</t>
  </si>
  <si>
    <t>P9.20</t>
  </si>
  <si>
    <t>P9.21</t>
  </si>
  <si>
    <t>Leave of Absence Repayment through RRSP</t>
  </si>
  <si>
    <t>P10</t>
  </si>
  <si>
    <t>P10.01</t>
  </si>
  <si>
    <t>Business Process Requirements - Leave of Absence Repayment Through RRSP - create a Case PEPP Leave of Absence Contribution Processing</t>
  </si>
  <si>
    <t>P10.02</t>
  </si>
  <si>
    <t>Step 1 - Adding a Remittance ID in PENFAX for LOA RRSP Repayment</t>
  </si>
  <si>
    <t>P10.03</t>
  </si>
  <si>
    <t>Step 2 - Creating the File for Leave of Absence RRSP Repayment</t>
  </si>
  <si>
    <t>P10.04</t>
  </si>
  <si>
    <t>Step 3 - Entering the Data for Leave of Absence RRSP Repayment</t>
  </si>
  <si>
    <t>P10.05</t>
  </si>
  <si>
    <t>Step 4 - Viewing and Editing the Leave of Absence RRSP Repayment File</t>
  </si>
  <si>
    <t>P10.06</t>
  </si>
  <si>
    <t>Step 5 - Validating the Data for the Leave of Absence RRSP Repayment File</t>
  </si>
  <si>
    <t>P10.07</t>
  </si>
  <si>
    <t>Step 6 - Correcting the Data for the Leave of Absence RRSP Repayment File</t>
  </si>
  <si>
    <t>P10.08</t>
  </si>
  <si>
    <t>Step 7 - Revalidating the Leave of Absence Repayment File</t>
  </si>
  <si>
    <t>P10.09</t>
  </si>
  <si>
    <t>Step 8 - Approving the  Leave of Absence Repayment File</t>
  </si>
  <si>
    <t>P10.10</t>
  </si>
  <si>
    <t>Step 9 - Processing the Leave of Absence Repayment File to PENFAX</t>
  </si>
  <si>
    <t>P10.11</t>
  </si>
  <si>
    <t>Step 10 - Posting the  Leave of Absence Repayment File in PENFAX</t>
  </si>
  <si>
    <t>Termination</t>
  </si>
  <si>
    <t>P11</t>
  </si>
  <si>
    <t>P11.01</t>
  </si>
  <si>
    <t>Business Process Requirements - Employment Termination - create a Case ??</t>
  </si>
  <si>
    <t>P11.02</t>
  </si>
  <si>
    <t>Step 1 - Creating the File for Termination of Employment</t>
  </si>
  <si>
    <t>P11.03</t>
  </si>
  <si>
    <t>Step 2 - Entering the Data for Termination</t>
  </si>
  <si>
    <t>P11.04</t>
  </si>
  <si>
    <t>Step 3 - Viewing and Editing the Termination File</t>
  </si>
  <si>
    <t>P11.05</t>
  </si>
  <si>
    <t>Step 4 - Validating the Data for the Termination File</t>
  </si>
  <si>
    <t>P11.06</t>
  </si>
  <si>
    <t>Step 5 -  Correcting the Data for the Termination File</t>
  </si>
  <si>
    <t>P11.07</t>
  </si>
  <si>
    <t>Step 6 - Revalidating the Termination File</t>
  </si>
  <si>
    <t>P11.08</t>
  </si>
  <si>
    <t>Step 7 - Approving the Termination File</t>
  </si>
  <si>
    <t>P11.09</t>
  </si>
  <si>
    <t>Step 8 - Processing the Termination File to PENFAX</t>
  </si>
  <si>
    <t>P11.10</t>
  </si>
  <si>
    <t>Step 9 - Posting the Termination File in PENFAX</t>
  </si>
  <si>
    <t>Automation tester</t>
  </si>
  <si>
    <t>PENFAX Navigation</t>
  </si>
  <si>
    <t>V5 1</t>
  </si>
  <si>
    <t>V5 1.01</t>
  </si>
  <si>
    <t>Signing In and Out</t>
  </si>
  <si>
    <t>We have the scripts- Can be done as a part of any testcases</t>
  </si>
  <si>
    <t>V5 1.02</t>
  </si>
  <si>
    <t>Viewing the Dashboard</t>
  </si>
  <si>
    <t>V5 1.03</t>
  </si>
  <si>
    <t>PENFAX Notes</t>
  </si>
  <si>
    <t>We don’t have scripts, can be created as per the test case</t>
  </si>
  <si>
    <t>V5 1.04</t>
  </si>
  <si>
    <t>Searching in PENFAX (member)</t>
  </si>
  <si>
    <t>We have the scripts only for member search but not person and benefit recipient</t>
  </si>
  <si>
    <t>V5 1.04a</t>
  </si>
  <si>
    <t>Searching in PENFAX (person)</t>
  </si>
  <si>
    <t>V5 1.04b</t>
  </si>
  <si>
    <t>Searching in PENFAX (benefit)</t>
  </si>
  <si>
    <t>V5 1.05</t>
  </si>
  <si>
    <t>Person Profile Overview</t>
  </si>
  <si>
    <t>It can be automated but it might take more time than doing it manually</t>
  </si>
  <si>
    <t>V5 1.06</t>
  </si>
  <si>
    <t>Viewing and Updating Verification Icons</t>
  </si>
  <si>
    <t>V5 1.07</t>
  </si>
  <si>
    <t>Attaching Documents in PENFAX</t>
  </si>
  <si>
    <t>V5 1.08</t>
  </si>
  <si>
    <t>Case Management Overview - very basic explains the tasks and workflow</t>
  </si>
  <si>
    <t>V5 1.09</t>
  </si>
  <si>
    <t>Suspending a Case</t>
  </si>
  <si>
    <t>Member Data Changes</t>
  </si>
  <si>
    <t>V5 2</t>
  </si>
  <si>
    <t>V5 2.01</t>
  </si>
  <si>
    <t>Address, Phone or Email</t>
  </si>
  <si>
    <t>We have scripts for DCT. It can be automated as per the test case</t>
  </si>
  <si>
    <t>V5 2.02</t>
  </si>
  <si>
    <t>Social Insurance Number</t>
  </si>
  <si>
    <t>V5 2.03</t>
  </si>
  <si>
    <t>Member's Name</t>
  </si>
  <si>
    <t>V5 2.04</t>
  </si>
  <si>
    <t>Marital Status</t>
  </si>
  <si>
    <t>V5 2.05</t>
  </si>
  <si>
    <t>Adding a Beneficiary</t>
  </si>
  <si>
    <t>Automation scripts completed</t>
  </si>
  <si>
    <t>Richard</t>
  </si>
  <si>
    <t>V5 2.06</t>
  </si>
  <si>
    <t>Spouse as Beneficiary</t>
  </si>
  <si>
    <t>V5 2.07</t>
  </si>
  <si>
    <t>Contingent Beneficiary</t>
  </si>
  <si>
    <t>V5 2.08</t>
  </si>
  <si>
    <t>Editing a Beneficiary Record</t>
  </si>
  <si>
    <t>V5 2.09</t>
  </si>
  <si>
    <t>Estate as Beneficiary</t>
  </si>
  <si>
    <t>V5 2.10</t>
  </si>
  <si>
    <t>Deleting a Beneficiary</t>
  </si>
  <si>
    <t>V5 2.11</t>
  </si>
  <si>
    <t>Person Status - Spousal Waiver &amp; Consent Form</t>
  </si>
  <si>
    <t>We don’t have scripts</t>
  </si>
  <si>
    <t>V5 2.12</t>
  </si>
  <si>
    <t>Work Absence (Leave)</t>
  </si>
  <si>
    <t>Need to create scripts for DCT and PENFAX depending on test case</t>
  </si>
  <si>
    <t>V5 2.13</t>
  </si>
  <si>
    <t>Department Code - Add or Change to a Department Code</t>
  </si>
  <si>
    <t>We done have scripts for PENFAX but scripts are available for DCT procedures</t>
  </si>
  <si>
    <t>V5 2.14</t>
  </si>
  <si>
    <t>Add, Change or Delete a Scope Code</t>
  </si>
  <si>
    <t>V5 2.15</t>
  </si>
  <si>
    <t>Employment Status Change</t>
  </si>
  <si>
    <t>Kumar</t>
  </si>
  <si>
    <t>Procedures to Obtain Missing Information</t>
  </si>
  <si>
    <t xml:space="preserve">Only informational </t>
  </si>
  <si>
    <t>Certified Documents</t>
  </si>
  <si>
    <t>Acceptable Documentation</t>
  </si>
  <si>
    <t>Notary Public, Commissioner of Oaths, Justice of the Peace</t>
  </si>
  <si>
    <t xml:space="preserve">When is Identification Required from a Member </t>
  </si>
  <si>
    <t>Refer to Enrolment Procedures in PLANet Administrator Guide</t>
  </si>
  <si>
    <t>Creating and Maintaining Organizations</t>
  </si>
  <si>
    <t>V5 3</t>
  </si>
  <si>
    <t>V5 3.01</t>
  </si>
  <si>
    <t>Searching for Organizations</t>
  </si>
  <si>
    <t>We have the scripts</t>
  </si>
  <si>
    <t>Organization Screens and Regions</t>
  </si>
  <si>
    <t>V5 3.02</t>
  </si>
  <si>
    <t>Preferred Communication</t>
  </si>
  <si>
    <t>V5 3.03</t>
  </si>
  <si>
    <t>Organization Summary Region</t>
  </si>
  <si>
    <t>V5 3.04</t>
  </si>
  <si>
    <t>Identity Region</t>
  </si>
  <si>
    <t>V5 3.05</t>
  </si>
  <si>
    <t>Contact Region</t>
  </si>
  <si>
    <t>V5 3.06</t>
  </si>
  <si>
    <t>Relationship Region</t>
  </si>
  <si>
    <t>V5 3.07</t>
  </si>
  <si>
    <t>Notes Region</t>
  </si>
  <si>
    <t>V5 3.08</t>
  </si>
  <si>
    <t>Communication Screen</t>
  </si>
  <si>
    <t>V5 3.09</t>
  </si>
  <si>
    <t>Contact Screen</t>
  </si>
  <si>
    <t>V5 3.10</t>
  </si>
  <si>
    <t>Payment Instructions Screen</t>
  </si>
  <si>
    <t>V5 3.11</t>
  </si>
  <si>
    <t>Employer Region</t>
  </si>
  <si>
    <t>V5 3.12</t>
  </si>
  <si>
    <t>Plan Affiliations Region</t>
  </si>
  <si>
    <t>V5 3.13</t>
  </si>
  <si>
    <t>Union Affiliations Region</t>
  </si>
  <si>
    <t>V5 3.14</t>
  </si>
  <si>
    <t>Pay Cycles Region</t>
  </si>
  <si>
    <t>V5 3.15</t>
  </si>
  <si>
    <t>Scope Codes Region</t>
  </si>
  <si>
    <t>V5 3.16</t>
  </si>
  <si>
    <t>Departments Region</t>
  </si>
  <si>
    <t>V5 3.17</t>
  </si>
  <si>
    <t>Amalgamations Region</t>
  </si>
  <si>
    <t>V5 3.18</t>
  </si>
  <si>
    <t>Adding a New Employer or Organization</t>
  </si>
  <si>
    <t>Investment Management</t>
  </si>
  <si>
    <t>V5 4</t>
  </si>
  <si>
    <t>V5 4.01</t>
  </si>
  <si>
    <t>Account Balances</t>
  </si>
  <si>
    <t>We can automate certain parts but not the whole process</t>
  </si>
  <si>
    <t>V5 4.02</t>
  </si>
  <si>
    <t>Deposit Allocation Change</t>
  </si>
  <si>
    <t>V5 4.03</t>
  </si>
  <si>
    <t>Inter-fund Transfer or Asset Rebalance</t>
  </si>
  <si>
    <t>Payroll Contribution Processing - refer to PLANet Administration Guide P2</t>
  </si>
  <si>
    <t>V5 4.04</t>
  </si>
  <si>
    <t>Voluntary External Transfer In Deposit</t>
  </si>
  <si>
    <t>External Transfer In with Service - refer to PLANet Administration Guide P9</t>
  </si>
  <si>
    <t>Leave of Absence Repayment by RRSP - refer to PLANet Administration Guide P10</t>
  </si>
  <si>
    <t>V5 4.05</t>
  </si>
  <si>
    <t>Viewing Unit Values in PENFAX</t>
  </si>
  <si>
    <t>Termination of Employment</t>
  </si>
  <si>
    <t>Refer to Termination Procedures in PLANet Administrator Guide</t>
  </si>
  <si>
    <t>Retirement Estimate</t>
  </si>
  <si>
    <t>Payment Processing</t>
  </si>
  <si>
    <t>V5 6</t>
  </si>
  <si>
    <t>NOTE: This is a large section each test case has about 30 steps and requires a supervisory role for approval - probably should split this with other team members</t>
  </si>
  <si>
    <t>V5 6.01</t>
  </si>
  <si>
    <t>Small Pension Payment</t>
  </si>
  <si>
    <t>V5 6.02</t>
  </si>
  <si>
    <t>Voluntary Contribution Payment</t>
  </si>
  <si>
    <t>V5 6.03</t>
  </si>
  <si>
    <t>Partial Payment</t>
  </si>
  <si>
    <t>V5 6.04</t>
  </si>
  <si>
    <t>Excess Contribution Refund (Overpayment)</t>
  </si>
  <si>
    <t>V5 6.05</t>
  </si>
  <si>
    <t>Contributions Received in Error</t>
  </si>
  <si>
    <t>We don’t have any scripts but can be created as per the test case</t>
  </si>
  <si>
    <t>V5 6.06</t>
  </si>
  <si>
    <t>External Transfer Out Payment</t>
  </si>
  <si>
    <t>V5 6.07</t>
  </si>
  <si>
    <t>2nd Payments</t>
  </si>
  <si>
    <t>V5 6.08</t>
  </si>
  <si>
    <t>Transfer to SPAF or Outside Authority</t>
  </si>
  <si>
    <t>V5 6.09</t>
  </si>
  <si>
    <t>V5 6.10</t>
  </si>
  <si>
    <t>Maintenance Order Payment</t>
  </si>
  <si>
    <t>V5 6.11</t>
  </si>
  <si>
    <t>V5 6.12</t>
  </si>
  <si>
    <t>Splitting a Payment</t>
  </si>
  <si>
    <t>V5 6.13</t>
  </si>
  <si>
    <t>Terminal Illness Payment</t>
  </si>
  <si>
    <t>V5 6.14</t>
  </si>
  <si>
    <t>Clear Residual Amount Payment</t>
  </si>
  <si>
    <t>This is also done within PLANet P9</t>
  </si>
  <si>
    <t>V5 6.15</t>
  </si>
  <si>
    <t>Transfers to another Registered Pension Plan (RPP) with Service - Portability Transfer Out Payments</t>
  </si>
  <si>
    <t>V5 6.16</t>
  </si>
  <si>
    <t>Transfers to another Registered Pension Plan (RPP) with Service - Reciprocal Transfer Out Payments</t>
  </si>
  <si>
    <t>Spousal Relationship Breakdown (SRB)</t>
  </si>
  <si>
    <t>V5 7</t>
  </si>
  <si>
    <t>V5 7.01</t>
  </si>
  <si>
    <t>Spousal Relationship Breakdown (SRB) Estimate (PEPP &amp; VPB)</t>
  </si>
  <si>
    <t>V5 7.02</t>
  </si>
  <si>
    <t>Spousal Relationship Breakdown (SRB) Payment (PEPP &amp; VPB)</t>
  </si>
  <si>
    <t>V5 7.03</t>
  </si>
  <si>
    <t>Creating a PENFAX Account for an Ex-Spouse</t>
  </si>
  <si>
    <t>V5 7.04</t>
  </si>
  <si>
    <t>Creating a PEPP Account for an Ex-Spouse</t>
  </si>
  <si>
    <t>Age 71 Letters</t>
  </si>
  <si>
    <t>V5 8</t>
  </si>
  <si>
    <t>V5 8.01</t>
  </si>
  <si>
    <t>Age 71 Process</t>
  </si>
  <si>
    <t>Death of a Member</t>
  </si>
  <si>
    <t>V5 9</t>
  </si>
  <si>
    <t>V5 9.01</t>
  </si>
  <si>
    <t>Death Option Letter</t>
  </si>
  <si>
    <t>V5 9.02</t>
  </si>
  <si>
    <t>Death Payment Option - Leave Funds in Account</t>
  </si>
  <si>
    <t>V5 9.03</t>
  </si>
  <si>
    <t>Death Payment - Cash Option</t>
  </si>
  <si>
    <t>V5 9.04</t>
  </si>
  <si>
    <t>Death Payment to Spouse - Transfer to Qualified Financial Institution</t>
  </si>
  <si>
    <t>V5 9.05</t>
  </si>
  <si>
    <t>Death Payment to a Spouse's PEPP or VPB Account</t>
  </si>
  <si>
    <t>Variable Pension Benefit</t>
  </si>
  <si>
    <t>V5 10</t>
  </si>
  <si>
    <t>V5 10.01</t>
  </si>
  <si>
    <t>Variable Pension Benefit Enrolment PEPP Member</t>
  </si>
  <si>
    <t>V5 10.02</t>
  </si>
  <si>
    <t>Variable Pension Benefit Setup of a Former PEPP Member</t>
  </si>
  <si>
    <t>V5 10.03</t>
  </si>
  <si>
    <t>VPB Lump Sum Payment</t>
  </si>
  <si>
    <t>V5 10.04</t>
  </si>
  <si>
    <t>VPB Full Payout - Transfer to a Register Plan or Cash Payout</t>
  </si>
  <si>
    <t>V5 10.05</t>
  </si>
  <si>
    <t>VPB Maintenance Enforcement Payment</t>
  </si>
  <si>
    <t>V5 10.06</t>
  </si>
  <si>
    <t>Scenario:  VPB Lump Sum Payment Request form received</t>
  </si>
  <si>
    <t>V5 10.07</t>
  </si>
  <si>
    <t>Scenario:  Member Receiving or Starting Scheduled Payments</t>
  </si>
  <si>
    <t>V5 10.08</t>
  </si>
  <si>
    <t>Updating and Deleting Garnishments</t>
  </si>
  <si>
    <t>V5 10.09</t>
  </si>
  <si>
    <t>VPB CRA Requirements to Pay</t>
  </si>
  <si>
    <t>V5 10.10</t>
  </si>
  <si>
    <t>V5 10.11</t>
  </si>
  <si>
    <t>Adding or Changing a Payment Schedule for an Income Amount</t>
  </si>
  <si>
    <t>V5 10.12</t>
  </si>
  <si>
    <t>Suspending Payment Instructions</t>
  </si>
  <si>
    <t>V5 10.13</t>
  </si>
  <si>
    <t>Changing Payment Instructions and Adding Alternate Instructions</t>
  </si>
  <si>
    <t>V5 10.14</t>
  </si>
  <si>
    <t>Payment Schedule Change of Frequency</t>
  </si>
  <si>
    <t>V5 10.15</t>
  </si>
  <si>
    <t>Change Age for Minimum Withdrawals</t>
  </si>
  <si>
    <t>V5 10.16</t>
  </si>
  <si>
    <t>Deleting Payment Instructions</t>
  </si>
  <si>
    <t>V5 10.17</t>
  </si>
  <si>
    <t>Adding New Tax Instructions for Income Amounts</t>
  </si>
  <si>
    <t>V5 10.18</t>
  </si>
  <si>
    <t>Delete Tax Instructions</t>
  </si>
  <si>
    <t>Reversals and Corrections</t>
  </si>
  <si>
    <t>V5 11</t>
  </si>
  <si>
    <t>NOTE: This is a large section each test case has about 30 -45 steps and requires a supervisory role for approval - probably should split this with other team members</t>
  </si>
  <si>
    <t>V5 11.01</t>
  </si>
  <si>
    <t>Deleting an Enrolment</t>
  </si>
  <si>
    <t>V5 11.02</t>
  </si>
  <si>
    <t>Reverse an Employment Termination</t>
  </si>
  <si>
    <t>V5 11.03</t>
  </si>
  <si>
    <t>Reverse a Payment from DC Benefit Selections</t>
  </si>
  <si>
    <t>V5 11.04</t>
  </si>
  <si>
    <t>Cancel a Pending Inter-Fund Transfer, Asset Rebalance, Processing Fee or Adjustment</t>
  </si>
  <si>
    <t>V5 11.05</t>
  </si>
  <si>
    <t>Reverse a Deposit Post Valuation</t>
  </si>
  <si>
    <t>V5 11.06</t>
  </si>
  <si>
    <t>Reverse an Inter-fund Transfer Post Valuation</t>
  </si>
  <si>
    <t>V5 11.07</t>
  </si>
  <si>
    <t>Cancel a Payment Post Valuation</t>
  </si>
  <si>
    <t>V5 11.08</t>
  </si>
  <si>
    <t>Adjustment of Units</t>
  </si>
  <si>
    <t>V5 11.09</t>
  </si>
  <si>
    <t>Merge Duplicate Stakeholders Records</t>
  </si>
  <si>
    <t>V5 11.10</t>
  </si>
  <si>
    <t>Reissue a Cheque</t>
  </si>
  <si>
    <t>V5 11.11</t>
  </si>
  <si>
    <t>Manual Cheque Request</t>
  </si>
  <si>
    <t>V5 11.12</t>
  </si>
  <si>
    <t>Returned Cheques/EFTS for VPB</t>
  </si>
  <si>
    <t>Tax Slips</t>
  </si>
  <si>
    <t>V5 12</t>
  </si>
  <si>
    <t>V5 12.01</t>
  </si>
  <si>
    <t>Print a Duplicate Tax Slip</t>
  </si>
  <si>
    <t>V5 12.02</t>
  </si>
  <si>
    <t>Cancel a Tax Slip</t>
  </si>
  <si>
    <t>V5 12.03</t>
  </si>
  <si>
    <t>Tax Slip Adjustment</t>
  </si>
  <si>
    <t>V5 12.04</t>
  </si>
  <si>
    <t>Tax Slip for a Single Member</t>
  </si>
  <si>
    <t>PEPP - 3909</t>
  </si>
  <si>
    <t>PEPP - 4197</t>
  </si>
  <si>
    <t>E5.29</t>
  </si>
  <si>
    <t>E5.30</t>
  </si>
  <si>
    <t>Penfax navigation</t>
  </si>
  <si>
    <t>Terminate someone over the age of 55  and end reason death_ spouse</t>
  </si>
  <si>
    <t>Terminate someone over the age of 55  and end reason death_ non-spouse</t>
  </si>
  <si>
    <t>Rate of Return Calculations</t>
  </si>
  <si>
    <t>E25</t>
  </si>
  <si>
    <t>E25.01</t>
  </si>
  <si>
    <t>E25.02</t>
  </si>
  <si>
    <t>E25.03</t>
  </si>
  <si>
    <t>E25.04</t>
  </si>
  <si>
    <t>E25.05</t>
  </si>
  <si>
    <t>annualized ROR -6 mnths, 1 yr, 2 yr, 4 yrs periods - PEPP and VPB</t>
  </si>
  <si>
    <t>Monthly dietz - combined funds , PEPP and VPB ( deposits/withdrawls - fee, reversals, contributions, withdrawals and transfers )</t>
  </si>
  <si>
    <t>annual ROR - single fund , PEPP and VPB ( fee, reversals, contributions, withdrawals and transfers )</t>
  </si>
  <si>
    <t>annual ROR - combined funds, PEPP and VPB (deposits/withdrawls - fee, reversals, contributions, withdrawals and transfers  )</t>
  </si>
  <si>
    <t>Monthly dietz - single fund, PEPP and VPB (fee, reversals, contributions, withdrawals and transfers  )</t>
  </si>
  <si>
    <t>E15.10</t>
  </si>
  <si>
    <t>Process PEPP Age 71 Report</t>
  </si>
  <si>
    <t>E6.10</t>
  </si>
  <si>
    <t>DC Life cycle</t>
  </si>
  <si>
    <t>E26</t>
  </si>
  <si>
    <t>E26.01</t>
  </si>
  <si>
    <t>E26.02</t>
  </si>
  <si>
    <t>E26.03</t>
  </si>
  <si>
    <t>E26.04</t>
  </si>
  <si>
    <t>E26.05</t>
  </si>
  <si>
    <t>E26.06</t>
  </si>
  <si>
    <t>E26.07</t>
  </si>
  <si>
    <t>E26.08</t>
  </si>
  <si>
    <t>E26.09</t>
  </si>
  <si>
    <t>Verify the new instruction created as a result of life cycle batch should be reflected on Penweb account.</t>
  </si>
  <si>
    <t>E26.10</t>
  </si>
  <si>
    <t>Process Daily Payment Production Batch</t>
  </si>
  <si>
    <t>Process Payment Confirmation Letters (Go to institutions)</t>
  </si>
  <si>
    <t>Process Monthly Retire@Ease Extract (check both ways)</t>
  </si>
  <si>
    <t xml:space="preserve">DC Life Cycle </t>
  </si>
  <si>
    <t>E23.17</t>
  </si>
  <si>
    <r>
      <t xml:space="preserve">Process PEPP Age 71 Letters </t>
    </r>
    <r>
      <rPr>
        <b/>
        <sz val="11"/>
        <color rgb="FFFF0000"/>
        <rFont val="Calibri"/>
        <family val="2"/>
      </rPr>
      <t>(Member &amp; Employer)</t>
    </r>
  </si>
  <si>
    <r>
      <t>Process member deposit letters</t>
    </r>
    <r>
      <rPr>
        <b/>
        <sz val="11"/>
        <color rgb="FFFF0000"/>
        <rFont val="Calibri"/>
        <family val="2"/>
      </rPr>
      <t xml:space="preserve"> (VBP and PEPP Combined)</t>
    </r>
  </si>
  <si>
    <r>
      <t xml:space="preserve">Process PEPP Interfund Transfer Letters </t>
    </r>
    <r>
      <rPr>
        <b/>
        <sz val="11"/>
        <color rgb="FFFF0000"/>
        <rFont val="Calibri"/>
        <family val="2"/>
      </rPr>
      <t>(PEPP and VPB Combined)</t>
    </r>
  </si>
  <si>
    <r>
      <t xml:space="preserve">Process Member Withdrawal Letters </t>
    </r>
    <r>
      <rPr>
        <b/>
        <sz val="11"/>
        <color rgb="FFFF0000"/>
        <rFont val="Calibri"/>
        <family val="2"/>
      </rPr>
      <t>(PEPP and VPB Combined)</t>
    </r>
  </si>
  <si>
    <t>Letters</t>
  </si>
  <si>
    <t>E27</t>
  </si>
  <si>
    <t>E27.01</t>
  </si>
  <si>
    <t>E27.03</t>
  </si>
  <si>
    <t>E27.05</t>
  </si>
  <si>
    <t>E27.15</t>
  </si>
  <si>
    <t>E27.17</t>
  </si>
  <si>
    <t>E27.19</t>
  </si>
  <si>
    <t>E27.21</t>
  </si>
  <si>
    <t>E27.07</t>
  </si>
  <si>
    <t>E27.09</t>
  </si>
  <si>
    <t>E27.11</t>
  </si>
  <si>
    <t>E27.13</t>
  </si>
  <si>
    <t>Payment to Non Members Letters (go to bene's that aren't a member) template</t>
  </si>
  <si>
    <t>Change Confirmation Letters Template</t>
  </si>
  <si>
    <t>Termination Option Letter Template</t>
  </si>
  <si>
    <t>Retirement Option Letter Template</t>
  </si>
  <si>
    <t>Death with Spouse Option Letter PEPP Template</t>
  </si>
  <si>
    <t>Death without Spouse (Beneficiary) Option Letter PEPP Template</t>
  </si>
  <si>
    <t>E27.23</t>
  </si>
  <si>
    <t>E27.25</t>
  </si>
  <si>
    <t>VPB Death with Spouse Option Letter Template</t>
  </si>
  <si>
    <t>VPB Death without Spouse (Beneficiary) Option Letter Template</t>
  </si>
  <si>
    <t>Annuity Option Letter Template</t>
  </si>
  <si>
    <t>E27.27</t>
  </si>
  <si>
    <t>E27.29</t>
  </si>
  <si>
    <t>E27.31</t>
  </si>
  <si>
    <t>Invoice Letter Template</t>
  </si>
  <si>
    <t>Payment Confirmation Letters (Go to institutions) Template</t>
  </si>
  <si>
    <t>VPB November Letters Template</t>
  </si>
  <si>
    <t>E27.33</t>
  </si>
  <si>
    <t>E27.35</t>
  </si>
  <si>
    <t>E27.37</t>
  </si>
  <si>
    <t>E27.41</t>
  </si>
  <si>
    <t>E27.43</t>
  </si>
  <si>
    <t>E27.45</t>
  </si>
  <si>
    <t>Confirm Annual Letter Template</t>
  </si>
  <si>
    <t>E27.39</t>
  </si>
  <si>
    <t>Contribution Exceeds Letter Template</t>
  </si>
  <si>
    <t>Welcome Letter PEPP Template</t>
  </si>
  <si>
    <t>Welcome Letter VPB Template</t>
  </si>
  <si>
    <t>E27.47</t>
  </si>
  <si>
    <r>
      <t xml:space="preserve">PEPP Interfund Transfer Letters </t>
    </r>
    <r>
      <rPr>
        <sz val="11"/>
        <rFont val="Calibri"/>
        <family val="2"/>
      </rPr>
      <t>PEPP - Template</t>
    </r>
  </si>
  <si>
    <r>
      <t xml:space="preserve">PEPP Interfund Transfer Letters </t>
    </r>
    <r>
      <rPr>
        <sz val="11"/>
        <rFont val="Calibri"/>
        <family val="2"/>
      </rPr>
      <t>VPB - Template</t>
    </r>
  </si>
  <si>
    <r>
      <t xml:space="preserve">Member Withdrawal Letters </t>
    </r>
    <r>
      <rPr>
        <sz val="11"/>
        <rFont val="Calibri"/>
        <family val="2"/>
      </rPr>
      <t>PEPP template</t>
    </r>
  </si>
  <si>
    <r>
      <t xml:space="preserve">Member Withdrawal Letters </t>
    </r>
    <r>
      <rPr>
        <sz val="11"/>
        <rFont val="Calibri"/>
        <family val="2"/>
      </rPr>
      <t>VPB Template</t>
    </r>
  </si>
  <si>
    <t>E15.11</t>
  </si>
  <si>
    <t>Process PEPP Capstock Report</t>
  </si>
  <si>
    <r>
      <t>Member deposit letters</t>
    </r>
    <r>
      <rPr>
        <sz val="11"/>
        <rFont val="Calibri"/>
        <family val="2"/>
      </rPr>
      <t xml:space="preserve"> VPB Template</t>
    </r>
  </si>
  <si>
    <r>
      <t>Member deposit letters</t>
    </r>
    <r>
      <rPr>
        <sz val="11"/>
        <rFont val="Calibri"/>
        <family val="2"/>
      </rPr>
      <t xml:space="preserve"> PEPP Template</t>
    </r>
  </si>
  <si>
    <t>E15.12</t>
  </si>
  <si>
    <t>E15.13</t>
  </si>
  <si>
    <t>E15.14</t>
  </si>
  <si>
    <t>E15.15</t>
  </si>
  <si>
    <t>E15.16</t>
  </si>
  <si>
    <t>E15.17</t>
  </si>
  <si>
    <t>E15.18</t>
  </si>
  <si>
    <t>E15.19</t>
  </si>
  <si>
    <t>E15.20</t>
  </si>
  <si>
    <t>Process Demographics by Investment Fund</t>
  </si>
  <si>
    <t>Process PEBA Daily/Scheduled Adhoc Payments Batch</t>
  </si>
  <si>
    <t>Process PEBA Monthly Payroll Report</t>
  </si>
  <si>
    <t>Process PEPP Daily Letters Report</t>
  </si>
  <si>
    <t>Process PEPP Daily Payment Distribution List</t>
  </si>
  <si>
    <t>Process PEPP Accounts Payable Payment Report</t>
  </si>
  <si>
    <t>Process PEPP New Pending Report</t>
  </si>
  <si>
    <t>Process PEPP Demographics Report</t>
  </si>
  <si>
    <t>Process PEPP Mailing List</t>
  </si>
  <si>
    <t>E28</t>
  </si>
  <si>
    <t>Extracts</t>
  </si>
  <si>
    <t>E28.01</t>
  </si>
  <si>
    <t>E28.02</t>
  </si>
  <si>
    <t>E28.03</t>
  </si>
  <si>
    <t>E28.04</t>
  </si>
  <si>
    <t>E28.05</t>
  </si>
  <si>
    <t>E28.06</t>
  </si>
  <si>
    <t>E28.10</t>
  </si>
  <si>
    <t>Daily Payment Extract</t>
  </si>
  <si>
    <t>Daily Deposits Extract</t>
  </si>
  <si>
    <t>Daily Journal Extract</t>
  </si>
  <si>
    <t>Cheque Extract</t>
  </si>
  <si>
    <t>EFT Extract</t>
  </si>
  <si>
    <t>Capstock Report Extract</t>
  </si>
  <si>
    <t>E28.11</t>
  </si>
  <si>
    <t>E28.12</t>
  </si>
  <si>
    <t>E28.13</t>
  </si>
  <si>
    <t>E28.14</t>
  </si>
  <si>
    <t>VPB Member Statement Extract</t>
  </si>
  <si>
    <t>PEPP Statement Extract</t>
  </si>
  <si>
    <t>MLA Conflict of Interest Extract</t>
  </si>
  <si>
    <t>PEPP Retire@Ease Extract Salary Calculation</t>
  </si>
  <si>
    <t>E20.12</t>
  </si>
  <si>
    <t xml:space="preserve">Process Change Confirmation Letters </t>
  </si>
  <si>
    <t>E7.07</t>
  </si>
  <si>
    <t>Asset Rebalance from same fund 100%  to same fund</t>
  </si>
  <si>
    <t>Post Go Live Tickets</t>
  </si>
  <si>
    <t>Automation Status</t>
  </si>
  <si>
    <t>Completed</t>
  </si>
  <si>
    <t>Automation Testing</t>
  </si>
  <si>
    <t>Goal</t>
  </si>
  <si>
    <t>QA Verification of Automation Scripts</t>
  </si>
  <si>
    <t>E24.04</t>
  </si>
  <si>
    <t>CRA Tax Updates for dynamic calculation of TD1 basic claim amount based on code for NS, FD, and YT</t>
  </si>
  <si>
    <t xml:space="preserve"> </t>
  </si>
  <si>
    <t>Quotes</t>
  </si>
  <si>
    <t>E7.08</t>
  </si>
  <si>
    <t>E2.09</t>
  </si>
  <si>
    <t>E2.10</t>
  </si>
  <si>
    <t>E2.11</t>
  </si>
  <si>
    <t>Update a Members Address - PENWEB</t>
  </si>
  <si>
    <t>Update a Members Phone number - PENWEB</t>
  </si>
  <si>
    <t>Update a Members Email - PENWEB</t>
  </si>
  <si>
    <t>E13.10</t>
  </si>
  <si>
    <t>E13.11</t>
  </si>
  <si>
    <t>E13.12</t>
  </si>
  <si>
    <t>E13.13</t>
  </si>
  <si>
    <t>E13.14</t>
  </si>
  <si>
    <t>E13.15</t>
  </si>
  <si>
    <t>E13.16</t>
  </si>
  <si>
    <t>E13.17</t>
  </si>
  <si>
    <t>E13.18</t>
  </si>
  <si>
    <t>Add a primary PEPP Beneficiary - PENWEB</t>
  </si>
  <si>
    <t>Add a trustee for a PEPP Beneficiary - PENWEB</t>
  </si>
  <si>
    <t>Add a VPB non-specified Beneficiary - PENWEB</t>
  </si>
  <si>
    <t>Change a Beneficiary - PENWEB</t>
  </si>
  <si>
    <t>Remove a Beneficiary - PENWEB</t>
  </si>
  <si>
    <t>Change the percentage of beneficiary - PENWEB</t>
  </si>
  <si>
    <t>Update the status of a beneficiary(example common law to spouse) - PENWEB</t>
  </si>
  <si>
    <t>E7.09</t>
  </si>
  <si>
    <t>E7.10</t>
  </si>
  <si>
    <t>E7.11</t>
  </si>
  <si>
    <t>E7.12</t>
  </si>
  <si>
    <t>Split the funds from 1 account to an asset allocation and a Specialty fund - PENWEB</t>
  </si>
  <si>
    <t>Rebalance the funds to a different percetnage in the same funds they are in - PENWEB</t>
  </si>
  <si>
    <t>Process a transfer of all funds from 1 account to a different account and Change the Deposit Allocation Instructions - PENWEB</t>
  </si>
  <si>
    <t>Split the funds from 1 account to 2 Specialty funds</t>
  </si>
  <si>
    <t>Split the funds from 1 account to 2 Specialty funds - PENWEB</t>
  </si>
  <si>
    <t>Add a contingent(alternate) PEPP Beneficiary</t>
  </si>
  <si>
    <t>Add a contingent(alternate) PEPP Beneficiary - PENWEB</t>
  </si>
  <si>
    <t>Add a primary VPB Specified Beneficiary</t>
  </si>
  <si>
    <t>Add a primary VPB Specified Beneficiary - PENWEB</t>
  </si>
  <si>
    <t>Total Test Cases</t>
  </si>
  <si>
    <t>Status</t>
  </si>
  <si>
    <t>Passed</t>
  </si>
  <si>
    <t>Failed</t>
  </si>
  <si>
    <t>Cases</t>
  </si>
  <si>
    <t>%</t>
  </si>
  <si>
    <t>Process a transfer in from LIRA</t>
  </si>
  <si>
    <t>Process a transfer in from RPP</t>
  </si>
  <si>
    <t>Process a transfer into VPB from RRSP</t>
  </si>
  <si>
    <t>Post an SIN Contribution manually</t>
  </si>
  <si>
    <t>Post a EEID Contribution via uploading a file</t>
  </si>
  <si>
    <t>E5.33</t>
  </si>
  <si>
    <t>E5.34</t>
  </si>
  <si>
    <t>Terminate someone under the age of 55 with province of employment British Columbia</t>
  </si>
  <si>
    <t>Terminate someone over the age of 55 with province of employment British Columbia</t>
  </si>
  <si>
    <t>Age 71 Letters to Employer Template</t>
  </si>
  <si>
    <t>Age 71 Letters to Member Template</t>
  </si>
  <si>
    <t>Not Started/In Progress</t>
  </si>
  <si>
    <t>Process a spousal breakdown payment to remain in PEPP who is not currently a member</t>
  </si>
  <si>
    <t>Process a spousal breakdown payment to remain in PEPP who is currently a member</t>
  </si>
  <si>
    <t>301178, 292714, 312273</t>
  </si>
  <si>
    <t>letter did not generate - Open JEA ticket PEBA-5160</t>
  </si>
  <si>
    <t>Ravija has changed PI as per Sonu's advice</t>
  </si>
  <si>
    <t>MLA Address for SRP Statement Extract</t>
  </si>
  <si>
    <t xml:space="preserve">Process a Transfer out to a LIRA </t>
  </si>
  <si>
    <t>Process a portablilty Transfer in (with service)</t>
  </si>
  <si>
    <t xml:space="preserve">Process a spousal breakdown request for a lump sum amount. </t>
  </si>
  <si>
    <t>E4.15</t>
  </si>
  <si>
    <t>Tick Leave Repaid Checkbox, and confirm service is added</t>
  </si>
  <si>
    <t>E21.09</t>
  </si>
  <si>
    <t>E21.01a</t>
  </si>
  <si>
    <t>E21.01b</t>
  </si>
  <si>
    <t>E21.01c</t>
  </si>
  <si>
    <t>Case Management - Delete a Case</t>
  </si>
  <si>
    <t>Case Management - Create a Member Voluntary Transfer Case &amp; complete it</t>
  </si>
  <si>
    <t>Case Management - Create a Retirement Payment Case &amp; complete it</t>
  </si>
  <si>
    <t>E21.01d</t>
  </si>
  <si>
    <t>Case Management - Cancel a Case</t>
  </si>
  <si>
    <t>Backdate a Member Deposit</t>
  </si>
  <si>
    <t>Process a contribution file for Late Fee</t>
  </si>
  <si>
    <t>Process a Contribution file for Breakage (positive and negative)</t>
  </si>
  <si>
    <t>Process a contribution file for breakage (positive only)</t>
  </si>
  <si>
    <t>Process a contribution file for breakage (negative only)</t>
  </si>
  <si>
    <t>E21.10</t>
  </si>
  <si>
    <t>Process a Terminal Illness Payout (100% of Balance)</t>
  </si>
  <si>
    <t>Reverse a Member Deposit after Valuation</t>
  </si>
  <si>
    <t>Reverse a Contribution Posting after Valuation</t>
  </si>
  <si>
    <t>Reverse a Inter-Fund transfer after Valuation</t>
  </si>
  <si>
    <t>Process a Terminall Illness Payment (Partial)</t>
  </si>
  <si>
    <t>E19.03</t>
  </si>
  <si>
    <t>E21.11</t>
  </si>
  <si>
    <t>Reverse a Member Deposit with Service after Valuation</t>
  </si>
  <si>
    <t>Reverse a Payment Out (eg. LIRA, RRSP, Lump Sum) after Valuation</t>
  </si>
  <si>
    <t>E20.03a</t>
  </si>
  <si>
    <t>Reverse a Member Deposit (same day)</t>
  </si>
  <si>
    <t>E20.03b</t>
  </si>
  <si>
    <t>Cancel an Inter-Fund transfer (same day)</t>
  </si>
  <si>
    <t>E20.08b</t>
  </si>
  <si>
    <t>Backdate a Payment (eg. LIRA, RRSP, Lump Sum)</t>
  </si>
  <si>
    <t>E20.13</t>
  </si>
  <si>
    <t>Process Terminal Illness Payment (multiple)</t>
  </si>
  <si>
    <t>Process a lump sum payment with regular payments (check tax calc)</t>
  </si>
  <si>
    <t>Process a lump sum payment with no regular paymnets (check tax calc)</t>
  </si>
  <si>
    <t>Process a lump sum of 100% of the balance of the VPB (check tax calc)</t>
  </si>
  <si>
    <t>Try process a Lump sum under $100 on Penweb (check tax calc)</t>
  </si>
  <si>
    <t>E16.12b</t>
  </si>
  <si>
    <t>Confirm Minimum age factor is correct for member age 72 or older (member age)</t>
  </si>
  <si>
    <t>Confirm Minimum age factor is correct for member age 72 or older (spouse age)</t>
  </si>
  <si>
    <t>E16.31</t>
  </si>
  <si>
    <t>E16.31b</t>
  </si>
  <si>
    <t>Process VPB lump sum via wire transfer</t>
  </si>
  <si>
    <t>Process VPB scheduled payment via wire transfer</t>
  </si>
  <si>
    <t xml:space="preserve">letter did not generate - Open JEA ticket PEBA-5160 </t>
  </si>
  <si>
    <t>Process a spousal breakdown payment to a RRSP (this is not allowed in business, has to be to LIRA)</t>
  </si>
  <si>
    <t>E12.06</t>
  </si>
  <si>
    <t>Process a Leave of Absence Repayment (by RRSP)</t>
  </si>
  <si>
    <t>E12.07</t>
  </si>
  <si>
    <t>Process a Leave of Absence Repayment (cash)</t>
  </si>
  <si>
    <t>E13.07b</t>
  </si>
  <si>
    <t>Confirm if member has spouse, they can't add a non-spouse beneficiary</t>
  </si>
  <si>
    <t>E 13.07c</t>
  </si>
  <si>
    <t>E 13.07d</t>
  </si>
  <si>
    <t>Add spousal waiver &amp; non-spouse beneficiary for member with spouse (PEPP)</t>
  </si>
  <si>
    <t>Add spousal waiver &amp; non-spouse beneficiary, for member with active spouse (VPB)</t>
  </si>
  <si>
    <t>E13.16b</t>
  </si>
  <si>
    <t>Confirm you cannot remove a spouse as Beneficiary - PENWEB</t>
  </si>
  <si>
    <t>E13.16c</t>
  </si>
  <si>
    <t>E23.04b</t>
  </si>
  <si>
    <t>E20.06b</t>
  </si>
  <si>
    <t>Process a VPB Lump Sum Payment to non-resident</t>
  </si>
  <si>
    <t>E18.04</t>
  </si>
  <si>
    <t>E18.03</t>
  </si>
  <si>
    <t>Process a VPB scheduled payment to non-resident</t>
  </si>
  <si>
    <t>Process a Unit Adjustment (negative &amp; positive)</t>
  </si>
  <si>
    <t>Create Accounts Payable</t>
  </si>
  <si>
    <t>Reverse a Scheduled Withdrawal after Valuation</t>
  </si>
  <si>
    <t>Adjust a Member Deposit (eg. RRSP transfer in)</t>
  </si>
  <si>
    <t>Replace a Payment via EFT &amp; Cheque</t>
  </si>
  <si>
    <t>Clearing a Late Fee &amp; Breakage</t>
  </si>
  <si>
    <t>Lock Penfax Account &amp; Confirm Validation when processing payments (Penfax and PENWEB)</t>
  </si>
  <si>
    <t>E21.12</t>
  </si>
  <si>
    <t>E20.05b</t>
  </si>
  <si>
    <t>Reverse a Lump Sum Payment (processed on PENWEB) after Valuation</t>
  </si>
  <si>
    <t>Confirm you cannot add a non spouse primary beneficiary, if marital status is married on Penfax - PENWEB</t>
  </si>
  <si>
    <t>Receiving scheduled monthly payments, prorated depletion method, and PEPP Step Rollover (moving to the next PEPP Step on the same day as payroll)</t>
  </si>
  <si>
    <t>Receiving scheduled monthly payments, specified fund order depletion method, and PEPP Step Rollover (moving to the next PEPP Step on the same day as payroll)</t>
  </si>
  <si>
    <t>Receiving scheduled monthly payments with a withdrawal type of ITA minimum, specified order depletion method and moving to the next PEPP step.</t>
  </si>
  <si>
    <t>Verify Inter fund and PEPP &amp; PEPP VPB change confirmation letters are not generated for the system processed transfers/ changes by dc life cycle batch</t>
  </si>
  <si>
    <t xml:space="preserve">PEPP Steps Rollover for a member in both PEPP and VPB, confirm both accounts switch correctly. </t>
  </si>
  <si>
    <t>PEPP Step roll over and active schedule withdrawal instruction  with a withdrawl type of fixed amount &amp; prorated depletion method</t>
  </si>
  <si>
    <t>PEPP Step roll over and active schedule withdrawal instruction  with a withdrawl type of fixed amount &amp; specified fund order depletion method</t>
  </si>
  <si>
    <t>Verify the DAI, interfund and schedule withdrawal instructions created by the life cycle batch should have  instruction origin as ' System' &amp; no fee is charged</t>
  </si>
  <si>
    <t>Process a payment (SMA, LIRA, VPB lump sum etc) on the same day as their birthdate and a rollover to another PEPP steps fund</t>
  </si>
  <si>
    <t>Process VPB Monthly Payment Production</t>
  </si>
  <si>
    <t>Case Management - Create a Employer Contribution Case &amp; update the task due date &amp; reminder date</t>
  </si>
  <si>
    <t xml:space="preserve">Process a contribution in error payment </t>
  </si>
  <si>
    <t>Transfer funds from 1 account to 3 accounts - PENWEB</t>
  </si>
  <si>
    <t>E16.12C</t>
  </si>
  <si>
    <t>293941, 281094</t>
  </si>
  <si>
    <t>249663, 300869, 238243, 237526</t>
  </si>
  <si>
    <t>Letter#10 not been generated</t>
  </si>
  <si>
    <t>Process Payment to Non Members Letters (go to beneficiaries that aren't a member)</t>
  </si>
  <si>
    <t>Set up VPB for past member (Member with 0.00 in PEPP &amp; VPB) transfering money back to VPB</t>
  </si>
  <si>
    <t>238263, 309548,313146</t>
  </si>
  <si>
    <t>SID 286681</t>
  </si>
  <si>
    <t>SID 252402</t>
  </si>
  <si>
    <t>SID 258661</t>
  </si>
  <si>
    <t>SID 302728</t>
  </si>
  <si>
    <t>SID 253278</t>
  </si>
  <si>
    <t>SID 258664</t>
  </si>
  <si>
    <t>SID 341242</t>
  </si>
  <si>
    <t>SID 280602</t>
  </si>
  <si>
    <t>For LIRA one time payment do not select as Self instead select Qualified Institution</t>
  </si>
  <si>
    <t>5 to 10 per day - s/b a show stopper - submitted ticket to JEA on Sept 8, 2022</t>
  </si>
  <si>
    <t>S/B ok to proceed</t>
  </si>
  <si>
    <t>There's a valid work around.</t>
  </si>
  <si>
    <t>No a show stopper - JEA can't replicate - need business decision</t>
  </si>
  <si>
    <t>JEA came back with a workaround adj. Waiting business with their decision</t>
  </si>
  <si>
    <t>Not a show stopper</t>
  </si>
  <si>
    <t>Will wait till tomorrow</t>
  </si>
  <si>
    <t>PEBA ticket# 6353</t>
  </si>
  <si>
    <t>238237; 441555</t>
  </si>
  <si>
    <t>238243; 243854</t>
  </si>
  <si>
    <t>SID 108764</t>
  </si>
  <si>
    <t>SID 100846</t>
  </si>
  <si>
    <t>SID-318064</t>
  </si>
  <si>
    <t>SID-487347,487351,487352,487353</t>
  </si>
  <si>
    <t>*Test last --Process Year End Batch ( december catchup withdrawal batch)</t>
  </si>
  <si>
    <t>*Test Last -- Process Tax Exemption Indexation Batch</t>
  </si>
  <si>
    <t>*Test Last -- In Tax batch, Confirm members with multiple plans &amp; no benefit recipient get updated correctly</t>
  </si>
  <si>
    <t>238237, 309148, 274218</t>
  </si>
  <si>
    <t>Cloud Release Tester</t>
  </si>
  <si>
    <t>Test Date</t>
  </si>
  <si>
    <t>Mode of Testing
A-Automated
BU-Business
BA-Business Analyst</t>
  </si>
  <si>
    <t>BU</t>
  </si>
  <si>
    <t>A</t>
  </si>
  <si>
    <t>Rich B.</t>
  </si>
  <si>
    <t>CindyP.</t>
  </si>
  <si>
    <t>Cindy P.</t>
  </si>
  <si>
    <t>Jay C.</t>
  </si>
  <si>
    <t>Needs to produce letter to member; letters currently not working</t>
  </si>
  <si>
    <r>
      <t xml:space="preserve">Needs to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produce letter to member; letters currently not working</t>
    </r>
  </si>
  <si>
    <t>Penweb in case</t>
  </si>
  <si>
    <t>N/A</t>
  </si>
  <si>
    <t>Syed</t>
  </si>
  <si>
    <t>Cannot verify letter in Penweb; site is showing Proxy Error</t>
  </si>
  <si>
    <t>Used SIN only. Term first processed letter generated; enrol first no letter generated. If using only Employee ID to enrol, warning pops up and requires PEBA to enter in SIN manually in batches to generate to correct account; without it, the system will create a new member.</t>
  </si>
  <si>
    <t xml:space="preserve">Instead of updating the leave, it adds a new leave; workaround is deleting old and adding new </t>
  </si>
  <si>
    <t>Yusuf</t>
  </si>
  <si>
    <t xml:space="preserve">Fail in firefox and Edge. Pop up to add person details </t>
  </si>
  <si>
    <t xml:space="preserve"> Stak # 499454</t>
  </si>
  <si>
    <t xml:space="preserve">Fail </t>
  </si>
  <si>
    <t>Exactly same behavior fail as 17.01</t>
  </si>
  <si>
    <t>Pop to add Payment Instructions is not working</t>
  </si>
  <si>
    <t xml:space="preserve">In Progress </t>
  </si>
  <si>
    <t>Cannot process in DCT; needs member creation in Penfax, but when verifying deferred or active member it cannot recognize the member. These are because of new Error validations added to DCT.</t>
  </si>
  <si>
    <t>Also did EEID Contributions</t>
  </si>
  <si>
    <t>Penweb not yet available - Blocker</t>
  </si>
  <si>
    <t>310359 - Letter to FI doesn't state $ is LIRA and subject to locking-in regulations</t>
  </si>
  <si>
    <t>294735 &amp; 282375 - Letter to FI doesn't state $ is pRIFF and subject to locking-in regulations</t>
  </si>
  <si>
    <t>Rich B</t>
  </si>
  <si>
    <t>Wait for overnight process. Stk Id 238561</t>
  </si>
  <si>
    <t>Wait for overnight process. Stk Id 266706</t>
  </si>
  <si>
    <t>Wait for overnight process. Stk Id 303908</t>
  </si>
  <si>
    <t>Report created, due to nature of report cannot verify to individual accounts</t>
  </si>
  <si>
    <t>Picked correct number of Active members, missed any Deferred members - RB</t>
  </si>
  <si>
    <t>Unable to complete Payment Instructions due to Address Type</t>
  </si>
  <si>
    <t>Wait for overnight process. Stk Id 287569</t>
  </si>
  <si>
    <t xml:space="preserve">Restriction: Cannot validate in PENWEB. As it is still down </t>
  </si>
  <si>
    <t>No letters printed</t>
  </si>
  <si>
    <t>Unable to complete Payment Instructions due to Address Type. Rectified with Rich. B</t>
  </si>
  <si>
    <t xml:space="preserve">Penweb IT Team still working on it </t>
  </si>
  <si>
    <t>Cancel Button Greyed out in Cloud V5</t>
  </si>
  <si>
    <t>PENFAX Test - OK- Awaiting PENWEB to complete the scond portion of test</t>
  </si>
  <si>
    <t xml:space="preserve">Awaiting PENWEB </t>
  </si>
  <si>
    <t>No letter printed</t>
  </si>
  <si>
    <t>PIT Batch to run</t>
  </si>
  <si>
    <t>499450</t>
  </si>
  <si>
    <t>499422</t>
  </si>
  <si>
    <t>May 8, check PIT - 240410</t>
  </si>
  <si>
    <t>May 8, check PIT - 259408</t>
  </si>
  <si>
    <t>277008</t>
  </si>
  <si>
    <t>Waiting for overnight PIT batch to run</t>
  </si>
  <si>
    <t>243792</t>
  </si>
  <si>
    <t>Penfax only; 295377</t>
  </si>
  <si>
    <t>251392 &amp; 304460; Open PEBA-4521-Mayuri Patel - Ticket open in JIRA</t>
  </si>
  <si>
    <t>Peer Comment/Notes</t>
  </si>
  <si>
    <t>Peer Review (Pass/Fail)</t>
  </si>
  <si>
    <t xml:space="preserve">Peer Tester </t>
  </si>
  <si>
    <t xml:space="preserve">There are no Screenshots or Data to cross-validate the work for section E1. 
PENWEB is still not working. So assuming this is Not applicable at the moment. 
Will Try to enroll a member directly in Penfax and will update the results on May 10, 2023
- Seeked other options to enroll a member 
499459 enrolled without Penweb. Wait for the overnight batch to complete </t>
  </si>
  <si>
    <t xml:space="preserve">Penweb is down </t>
  </si>
  <si>
    <t>Staged 315413</t>
  </si>
  <si>
    <t xml:space="preserve">Staged Stk: 447352 </t>
  </si>
  <si>
    <t>Staged Stk: 447352 . Not in Penweb</t>
  </si>
  <si>
    <t>Staged Stk: 293927 . Not in Penweb</t>
  </si>
  <si>
    <t>Staged 307469. Not with Penweb</t>
  </si>
  <si>
    <t>Staged 285691. Not with Penweb</t>
  </si>
  <si>
    <t>Staged 317572. Not with Penweb</t>
  </si>
  <si>
    <t>Staged 461941</t>
  </si>
  <si>
    <t>Cindy</t>
  </si>
  <si>
    <t>Staged 238296</t>
  </si>
  <si>
    <t>Staged 309035</t>
  </si>
  <si>
    <t xml:space="preserve">Staged 294331 removed PEPP &amp; VPB Beneficaries </t>
  </si>
  <si>
    <t>Staged 239846</t>
  </si>
  <si>
    <t>Used login details for myusuf</t>
  </si>
  <si>
    <t>Used Stk 239846</t>
  </si>
  <si>
    <t xml:space="preserve">Search Single, PEPP, Active </t>
  </si>
  <si>
    <t xml:space="preserve">Search Shiv, Bharati </t>
  </si>
  <si>
    <t xml:space="preserve">Basic overview </t>
  </si>
  <si>
    <t>PIT batch runs then confirm 314366</t>
  </si>
  <si>
    <t>PIT batch runs then confirm 260882</t>
  </si>
  <si>
    <t>PIT batch runs then confirm 316669</t>
  </si>
  <si>
    <t>says to use SQL query to find member</t>
  </si>
  <si>
    <t>Tested on 238237</t>
  </si>
  <si>
    <t>PIT batch runs then confirm 473506</t>
  </si>
  <si>
    <t>Batch run then check 288233</t>
  </si>
  <si>
    <t>Batch run then check 300987</t>
  </si>
  <si>
    <t xml:space="preserve">Tested on 238237. After removing realized that there is no way to validate the above members results using audit </t>
  </si>
  <si>
    <t>Staged 238237</t>
  </si>
  <si>
    <t>Staged 237575</t>
  </si>
  <si>
    <t>Staged 238294</t>
  </si>
  <si>
    <t>Staged 294212</t>
  </si>
  <si>
    <t xml:space="preserve">Pass </t>
  </si>
  <si>
    <t xml:space="preserve">Staged 264826 - Need to validate results after overnight batch </t>
  </si>
  <si>
    <t xml:space="preserve">Stage 293981 - Need to validate results after overnight batch </t>
  </si>
  <si>
    <t xml:space="preserve">Stage 311514 - Need to validate results after overnight batch </t>
  </si>
  <si>
    <t xml:space="preserve">Cancel button is greyed out - OCI test region </t>
  </si>
  <si>
    <t xml:space="preserve">Stage 281084 - Need to validate results after overnight batch. Not using PENWEB </t>
  </si>
  <si>
    <t xml:space="preserve">Yusuf </t>
  </si>
  <si>
    <t>Stk 241367 Penfax only; Penweb is still down</t>
  </si>
  <si>
    <t>Stk 281488, case # 88358</t>
  </si>
  <si>
    <t>Case # 28244</t>
  </si>
  <si>
    <t xml:space="preserve">Stage 249256 - Need to validate results after overnight batch. Fed tax should be 30% </t>
  </si>
  <si>
    <t>Stage 315413 payment setup for 5000, 289512 for 5000. Need to validate results after overnight batch.</t>
  </si>
  <si>
    <t xml:space="preserve">289512 - Application does not allow muitiple payments. It cancels the other payments and keeps the most rescent transaction. Wiat overnight to confirm. Need to refer to BA - for clarification </t>
  </si>
  <si>
    <t>Task Id 218729</t>
  </si>
  <si>
    <t>Person Id 293931</t>
  </si>
  <si>
    <t>Stk 214324</t>
  </si>
  <si>
    <t>Stk 214324. Counted units * value by frate file</t>
  </si>
  <si>
    <t>Stk 267827 Penfax only P17Term letter saved in members profile ; Penweb is still down</t>
  </si>
  <si>
    <t>Staged 451680. Not using Penweb</t>
  </si>
  <si>
    <t>Staged 250908. Not using Penweb</t>
  </si>
  <si>
    <t>Staged 252127. Not using Penweb</t>
  </si>
  <si>
    <t>Staged 294078. Not using Penweb</t>
  </si>
  <si>
    <t>Staged 467717. Not using Penweb</t>
  </si>
  <si>
    <t>Staged 463242. Not using Penweb</t>
  </si>
  <si>
    <t>Staged 319040. Not using Penweb</t>
  </si>
  <si>
    <t>Staged 250082. Not using Penweb</t>
  </si>
  <si>
    <t>Staged 303846. Not using Penweb</t>
  </si>
  <si>
    <t>Staged 301125. Not using Penweb</t>
  </si>
  <si>
    <t>Staged 474971. Not using Penweb</t>
  </si>
  <si>
    <t>Staged 312221. Not using Penweb</t>
  </si>
  <si>
    <t>Staged 290839. Not using Penweb</t>
  </si>
  <si>
    <t>Staged 294294. Not using Penweb</t>
  </si>
  <si>
    <t>Staged 261860. Not using Penweb</t>
  </si>
  <si>
    <t>Staged 281999. Not using Penweb</t>
  </si>
  <si>
    <t>Staged 269900. Not using Penweb</t>
  </si>
  <si>
    <t>Staged 463651. Not using Penweb</t>
  </si>
  <si>
    <t>Staged 292862. Not using Penweb</t>
  </si>
  <si>
    <t>Staged 247757. Not using Penweb</t>
  </si>
  <si>
    <t>Staged 467854. Not using Penweb</t>
  </si>
  <si>
    <t>Staged 459425. Not using Penweb</t>
  </si>
  <si>
    <t>Staged 491663. Not using Penweb</t>
  </si>
  <si>
    <t>Staged 485229. Not using Penweb</t>
  </si>
  <si>
    <t>Staged 238634. Not using Penweb</t>
  </si>
  <si>
    <t>Staged 288051. Not using Penweb</t>
  </si>
  <si>
    <t>Staged 238248. Not using Penweb</t>
  </si>
  <si>
    <t>Staged 308332. Not using Penweb</t>
  </si>
  <si>
    <t>Staged 263078. Not using Penweb</t>
  </si>
  <si>
    <t>Staged 241935. Not using Penweb</t>
  </si>
  <si>
    <t>Staged 295285. Not using Penweb</t>
  </si>
  <si>
    <t>Staged 270868. Not using Penweb</t>
  </si>
  <si>
    <t>Staged 293440. Not using Penweb</t>
  </si>
  <si>
    <t>Staged 289915. Not using Penweb</t>
  </si>
  <si>
    <t>Staged 319078. Not using Penweb</t>
  </si>
  <si>
    <t>499450; 292172; 499422</t>
  </si>
  <si>
    <t xml:space="preserve">Irrelevant scenario. DCT wont allow to process this case anymore. </t>
  </si>
  <si>
    <t>298420; Confirmation of Deposit letter did not print</t>
  </si>
  <si>
    <t>PEBA-6636 in JIRA</t>
  </si>
  <si>
    <t>Staged 317810. Not using Penweb</t>
  </si>
  <si>
    <t>Creating a member with a wire transfer fee creates validation error 'Amount cannot exceed income amount' (not valid error). More research needed.</t>
  </si>
  <si>
    <t>SD Ticket 51985</t>
  </si>
  <si>
    <t>Staged 283803.</t>
  </si>
  <si>
    <t>Staged 251014</t>
  </si>
  <si>
    <t>Staged 311789</t>
  </si>
  <si>
    <t>Staged 260882</t>
  </si>
  <si>
    <t>Staged 237573</t>
  </si>
  <si>
    <t>Staged 277359</t>
  </si>
  <si>
    <t>Staged 320250</t>
  </si>
  <si>
    <t>Staged 319690</t>
  </si>
  <si>
    <t xml:space="preserve">Report not found, Request Prior tester, or BA/Apps team </t>
  </si>
  <si>
    <t>Batch Process ID 650553</t>
  </si>
  <si>
    <t>Batch Process ID 650362,650367, 650808,650764</t>
  </si>
  <si>
    <t>Batch Process ID 650762, 650365, 650360</t>
  </si>
  <si>
    <t>Batch Process ID 650763, 650366, 650361</t>
  </si>
  <si>
    <t>Batch Process ID 648883, 648690, 648881</t>
  </si>
  <si>
    <t>Batch Process ID 648885</t>
  </si>
  <si>
    <t>Batch Process ID 650805, 650364</t>
  </si>
  <si>
    <t>Batch Process ID 650835, 650791</t>
  </si>
  <si>
    <t xml:space="preserve">No Data, No Letters. Even checked prod - no data in rpt </t>
  </si>
  <si>
    <t>Batch Process ID 650828, checked 4 more rpts but no data</t>
  </si>
  <si>
    <t>Batch Process ID 650561, 650665_ran by rich and jeroen</t>
  </si>
  <si>
    <t xml:space="preserve">              </t>
  </si>
  <si>
    <t>SID#238255</t>
  </si>
  <si>
    <t>SID#238244</t>
  </si>
  <si>
    <t>No procedure in place for BSS or Business; JIRA ticket was raised in 2021, but nothing was resolved PEBA-5952. Re-testing JIRA 5952 again for Janette re: service desk request</t>
  </si>
  <si>
    <t>Doesn't allow multiple payments- Need to refer BA</t>
  </si>
  <si>
    <t>24/5/23</t>
  </si>
  <si>
    <t>279603 - day 3 verify reversal/deletion</t>
  </si>
  <si>
    <t>303499 - PEBA - 6602</t>
  </si>
  <si>
    <t>Lump Sum 238538; RRSP 284388; LIRA/RSP 269898</t>
  </si>
  <si>
    <t>Penweb (Basic) 292172; Penfax (Adv) 292172 although I did need to close the Account Instructions dropdown and open it back up to have the Cancel ungrey itself.</t>
  </si>
  <si>
    <t>Batch Process ID 650031, 648735 (two member search )</t>
  </si>
  <si>
    <t>Batch Process ID 650194, 648694</t>
  </si>
  <si>
    <t>Batch Process ID 648891, 646479</t>
  </si>
  <si>
    <t>Batch Process ID 648887, 648697</t>
  </si>
  <si>
    <t>Payment Batch ID 7762, 7730</t>
  </si>
  <si>
    <t>Batch Process ID 650088, 650713</t>
  </si>
  <si>
    <t>Batch Process ID 651126, 651080</t>
  </si>
  <si>
    <t>Batch Process ID 651003, 651079</t>
  </si>
  <si>
    <t xml:space="preserve">Batch Cheques ID 70170, 70169 </t>
  </si>
  <si>
    <t>Payment ID 3785268</t>
  </si>
  <si>
    <t>Batch Process ID 651106, 651060</t>
  </si>
  <si>
    <t>Batch Process ID 651010</t>
  </si>
  <si>
    <t>Batch Process ID 644463</t>
  </si>
  <si>
    <t>Batch Process ID 648689</t>
  </si>
  <si>
    <t>Batch Process ID 651001</t>
  </si>
  <si>
    <t>Batch Process ID 651008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</si>
</sst>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09]d/mmm/yy;@"/>
    <numFmt numFmtId="165" formatCode="0.0"/>
    <numFmt numFmtId="166" formatCode="[$-1009]mmmm\ d\,\ yyyy;@"/>
    <numFmt numFmtId="167" formatCode="yyyy\-mm\-dd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9"/>
      <color theme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78">
    <xf numFmtId="0" fontId="0" fillId="0" borderId="0" xfId="0"/>
    <xf numFmtId="0" fontId="3" fillId="0" borderId="0" xfId="0" applyFont="1"/>
    <xf numFmtId="0" fontId="0" fillId="0" borderId="0" xfId="0" applyFill="1" applyBorder="1"/>
    <xf numFmtId="0" fontId="7" fillId="7" borderId="18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right"/>
    </xf>
    <xf numFmtId="0" fontId="8" fillId="6" borderId="0" xfId="0" applyFont="1" applyFill="1" applyBorder="1" applyAlignment="1">
      <alignment wrapText="1"/>
    </xf>
    <xf numFmtId="0" fontId="7" fillId="7" borderId="22" xfId="0" applyFont="1" applyFill="1" applyBorder="1" applyAlignment="1">
      <alignment horizontal="left"/>
    </xf>
    <xf numFmtId="0" fontId="7" fillId="7" borderId="10" xfId="0" applyFont="1" applyFill="1" applyBorder="1" applyAlignment="1">
      <alignment horizontal="right"/>
    </xf>
    <xf numFmtId="165" fontId="8" fillId="6" borderId="0" xfId="0" applyNumberFormat="1" applyFont="1" applyFill="1" applyBorder="1" applyAlignment="1">
      <alignment wrapText="1"/>
    </xf>
    <xf numFmtId="0" fontId="8" fillId="6" borderId="0" xfId="0" applyNumberFormat="1" applyFont="1" applyFill="1" applyBorder="1" applyAlignment="1">
      <alignment wrapText="1"/>
    </xf>
    <xf numFmtId="166" fontId="8" fillId="6" borderId="0" xfId="0" applyNumberFormat="1" applyFont="1" applyFill="1" applyBorder="1" applyAlignment="1"/>
    <xf numFmtId="0" fontId="3" fillId="7" borderId="25" xfId="0" applyFont="1" applyFill="1" applyBorder="1" applyAlignment="1">
      <alignment horizontal="center" wrapText="1"/>
    </xf>
    <xf numFmtId="0" fontId="3" fillId="7" borderId="26" xfId="0" applyFont="1" applyFill="1" applyBorder="1" applyAlignment="1"/>
    <xf numFmtId="0" fontId="3" fillId="7" borderId="27" xfId="0" applyFont="1" applyFill="1" applyBorder="1" applyAlignment="1">
      <alignment horizontal="center" wrapText="1"/>
    </xf>
    <xf numFmtId="0" fontId="3" fillId="7" borderId="26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center" wrapText="1"/>
    </xf>
    <xf numFmtId="0" fontId="8" fillId="0" borderId="28" xfId="0" applyFont="1" applyBorder="1"/>
    <xf numFmtId="1" fontId="8" fillId="0" borderId="28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0" fontId="8" fillId="0" borderId="2" xfId="1" applyNumberFormat="1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 wrapText="1"/>
    </xf>
    <xf numFmtId="0" fontId="0" fillId="7" borderId="29" xfId="0" applyFill="1" applyBorder="1"/>
    <xf numFmtId="0" fontId="4" fillId="7" borderId="30" xfId="0" applyFont="1" applyFill="1" applyBorder="1"/>
    <xf numFmtId="1" fontId="7" fillId="7" borderId="31" xfId="0" applyNumberFormat="1" applyFont="1" applyFill="1" applyBorder="1" applyAlignment="1">
      <alignment horizontal="center" vertical="center"/>
    </xf>
    <xf numFmtId="0" fontId="0" fillId="7" borderId="32" xfId="0" applyFill="1" applyBorder="1"/>
    <xf numFmtId="0" fontId="0" fillId="5" borderId="0" xfId="0" applyFont="1" applyFill="1" applyAlignment="1">
      <alignment wrapText="1"/>
    </xf>
    <xf numFmtId="0" fontId="0" fillId="0" borderId="14" xfId="0" applyFont="1" applyFill="1" applyBorder="1" applyAlignment="1">
      <alignment wrapText="1"/>
    </xf>
    <xf numFmtId="164" fontId="0" fillId="0" borderId="14" xfId="0" applyNumberFormat="1" applyFont="1" applyFill="1" applyBorder="1" applyAlignment="1">
      <alignment wrapText="1"/>
    </xf>
    <xf numFmtId="14" fontId="0" fillId="0" borderId="14" xfId="0" applyNumberFormat="1" applyFont="1" applyFill="1" applyBorder="1" applyAlignment="1">
      <alignment wrapText="1"/>
    </xf>
    <xf numFmtId="49" fontId="0" fillId="0" borderId="14" xfId="0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14" xfId="0" applyFont="1" applyFill="1" applyBorder="1"/>
    <xf numFmtId="0" fontId="0" fillId="3" borderId="0" xfId="0" applyFont="1" applyFill="1" applyAlignment="1">
      <alignment wrapText="1"/>
    </xf>
    <xf numFmtId="0" fontId="0" fillId="0" borderId="14" xfId="0" applyFont="1" applyBorder="1"/>
    <xf numFmtId="0" fontId="0" fillId="0" borderId="15" xfId="0" applyFont="1" applyBorder="1"/>
    <xf numFmtId="0" fontId="0" fillId="0" borderId="14" xfId="0" applyFont="1" applyBorder="1" applyAlignment="1">
      <alignment wrapText="1"/>
    </xf>
    <xf numFmtId="164" fontId="0" fillId="0" borderId="14" xfId="0" applyNumberFormat="1" applyFont="1" applyBorder="1"/>
    <xf numFmtId="14" fontId="0" fillId="0" borderId="14" xfId="0" applyNumberFormat="1" applyFont="1" applyBorder="1"/>
    <xf numFmtId="49" fontId="0" fillId="0" borderId="14" xfId="0" applyNumberFormat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  <xf numFmtId="0" fontId="0" fillId="0" borderId="12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0" borderId="12" xfId="0" applyFont="1" applyFill="1" applyBorder="1"/>
    <xf numFmtId="49" fontId="0" fillId="0" borderId="12" xfId="0" applyNumberFormat="1" applyFont="1" applyFill="1" applyBorder="1" applyAlignment="1">
      <alignment wrapText="1"/>
    </xf>
    <xf numFmtId="0" fontId="0" fillId="0" borderId="3" xfId="0" applyFont="1" applyBorder="1"/>
    <xf numFmtId="0" fontId="0" fillId="0" borderId="3" xfId="0" applyFont="1" applyFill="1" applyBorder="1" applyAlignment="1">
      <alignment wrapText="1"/>
    </xf>
    <xf numFmtId="164" fontId="0" fillId="0" borderId="3" xfId="0" applyNumberFormat="1" applyFont="1" applyFill="1" applyBorder="1" applyAlignment="1">
      <alignment wrapText="1"/>
    </xf>
    <xf numFmtId="164" fontId="0" fillId="0" borderId="3" xfId="0" applyNumberFormat="1" applyFont="1" applyBorder="1"/>
    <xf numFmtId="14" fontId="0" fillId="0" borderId="3" xfId="0" applyNumberFormat="1" applyFont="1" applyBorder="1"/>
    <xf numFmtId="49" fontId="0" fillId="0" borderId="3" xfId="0" applyNumberFormat="1" applyFont="1" applyFill="1" applyBorder="1" applyAlignment="1">
      <alignment wrapText="1"/>
    </xf>
    <xf numFmtId="164" fontId="0" fillId="0" borderId="14" xfId="0" applyNumberFormat="1" applyFont="1" applyFill="1" applyBorder="1"/>
    <xf numFmtId="14" fontId="0" fillId="0" borderId="14" xfId="0" applyNumberFormat="1" applyFont="1" applyFill="1" applyBorder="1"/>
    <xf numFmtId="164" fontId="0" fillId="0" borderId="14" xfId="0" applyNumberFormat="1" applyFont="1" applyFill="1" applyBorder="1" applyAlignment="1">
      <alignment horizontal="right" wrapText="1"/>
    </xf>
    <xf numFmtId="0" fontId="0" fillId="0" borderId="3" xfId="0" applyFont="1" applyFill="1" applyBorder="1"/>
    <xf numFmtId="164" fontId="0" fillId="0" borderId="3" xfId="0" applyNumberFormat="1" applyFont="1" applyFill="1" applyBorder="1" applyAlignment="1">
      <alignment horizontal="right" wrapText="1"/>
    </xf>
    <xf numFmtId="14" fontId="0" fillId="0" borderId="3" xfId="0" applyNumberFormat="1" applyFont="1" applyFill="1" applyBorder="1" applyAlignment="1">
      <alignment wrapText="1"/>
    </xf>
    <xf numFmtId="164" fontId="0" fillId="0" borderId="0" xfId="0" applyNumberFormat="1" applyFont="1"/>
    <xf numFmtId="0" fontId="0" fillId="3" borderId="0" xfId="0" applyFont="1" applyFill="1"/>
    <xf numFmtId="49" fontId="0" fillId="0" borderId="0" xfId="0" applyNumberFormat="1" applyFont="1" applyAlignment="1">
      <alignment wrapText="1"/>
    </xf>
    <xf numFmtId="9" fontId="12" fillId="3" borderId="3" xfId="0" applyNumberFormat="1" applyFont="1" applyFill="1" applyBorder="1" applyAlignment="1" applyProtection="1">
      <alignment horizontal="center" wrapText="1"/>
      <protection locked="0"/>
    </xf>
    <xf numFmtId="9" fontId="12" fillId="3" borderId="5" xfId="0" applyNumberFormat="1" applyFont="1" applyFill="1" applyBorder="1" applyAlignment="1" applyProtection="1">
      <alignment horizontal="center" wrapText="1"/>
      <protection locked="0"/>
    </xf>
    <xf numFmtId="9" fontId="12" fillId="4" borderId="3" xfId="0" applyNumberFormat="1" applyFont="1" applyFill="1" applyBorder="1" applyAlignment="1" applyProtection="1">
      <alignment horizontal="center" wrapText="1"/>
      <protection locked="0"/>
    </xf>
    <xf numFmtId="0" fontId="12" fillId="4" borderId="3" xfId="0" applyFont="1" applyFill="1" applyBorder="1" applyAlignment="1" applyProtection="1">
      <alignment horizontal="center" wrapText="1"/>
      <protection locked="0"/>
    </xf>
    <xf numFmtId="2" fontId="12" fillId="4" borderId="3" xfId="0" applyNumberFormat="1" applyFont="1" applyFill="1" applyBorder="1" applyAlignment="1" applyProtection="1">
      <alignment horizontal="left" wrapText="1"/>
      <protection locked="0"/>
    </xf>
    <xf numFmtId="164" fontId="12" fillId="4" borderId="3" xfId="0" applyNumberFormat="1" applyFont="1" applyFill="1" applyBorder="1" applyAlignment="1" applyProtection="1">
      <alignment horizontal="center" wrapText="1"/>
      <protection locked="0"/>
    </xf>
    <xf numFmtId="49" fontId="12" fillId="4" borderId="3" xfId="0" applyNumberFormat="1" applyFont="1" applyFill="1" applyBorder="1" applyAlignment="1" applyProtection="1">
      <alignment horizontal="center" wrapText="1"/>
      <protection locked="0"/>
    </xf>
    <xf numFmtId="9" fontId="3" fillId="4" borderId="8" xfId="0" applyNumberFormat="1" applyFont="1" applyFill="1" applyBorder="1" applyAlignment="1" applyProtection="1">
      <alignment horizontal="center" wrapText="1"/>
      <protection locked="0"/>
    </xf>
    <xf numFmtId="9" fontId="12" fillId="3" borderId="10" xfId="0" applyNumberFormat="1" applyFont="1" applyFill="1" applyBorder="1" applyAlignment="1" applyProtection="1">
      <alignment horizontal="center" wrapText="1"/>
      <protection locked="0"/>
    </xf>
    <xf numFmtId="0" fontId="13" fillId="0" borderId="14" xfId="3" applyFont="1" applyBorder="1" applyAlignment="1" applyProtection="1">
      <alignment wrapText="1"/>
    </xf>
    <xf numFmtId="9" fontId="12" fillId="3" borderId="14" xfId="0" applyNumberFormat="1" applyFont="1" applyFill="1" applyBorder="1" applyAlignment="1" applyProtection="1">
      <alignment horizontal="center" wrapText="1"/>
      <protection locked="0"/>
    </xf>
    <xf numFmtId="0" fontId="10" fillId="0" borderId="12" xfId="4" applyFont="1" applyFill="1" applyBorder="1" applyAlignment="1" applyProtection="1">
      <alignment horizontal="left" wrapText="1"/>
      <protection locked="0"/>
    </xf>
    <xf numFmtId="9" fontId="12" fillId="3" borderId="17" xfId="0" applyNumberFormat="1" applyFont="1" applyFill="1" applyBorder="1" applyAlignment="1" applyProtection="1">
      <alignment horizontal="center" wrapText="1"/>
      <protection locked="0"/>
    </xf>
    <xf numFmtId="1" fontId="12" fillId="5" borderId="0" xfId="0" applyNumberFormat="1" applyFont="1" applyFill="1" applyBorder="1" applyAlignment="1" applyProtection="1">
      <alignment horizontal="center" wrapText="1"/>
      <protection locked="0"/>
    </xf>
    <xf numFmtId="49" fontId="3" fillId="0" borderId="14" xfId="0" applyNumberFormat="1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top"/>
    </xf>
    <xf numFmtId="0" fontId="0" fillId="0" borderId="12" xfId="0" applyFont="1" applyFill="1" applyBorder="1" applyAlignment="1">
      <alignment vertical="top" wrapText="1"/>
    </xf>
    <xf numFmtId="9" fontId="12" fillId="3" borderId="1" xfId="0" applyNumberFormat="1" applyFont="1" applyFill="1" applyBorder="1" applyAlignment="1" applyProtection="1">
      <alignment horizontal="center" wrapText="1"/>
      <protection locked="0"/>
    </xf>
    <xf numFmtId="0" fontId="0" fillId="0" borderId="12" xfId="0" applyFont="1" applyFill="1" applyBorder="1" applyAlignment="1"/>
    <xf numFmtId="0" fontId="0" fillId="0" borderId="16" xfId="0" applyFont="1" applyFill="1" applyBorder="1" applyAlignment="1">
      <alignment vertical="top"/>
    </xf>
    <xf numFmtId="15" fontId="0" fillId="0" borderId="14" xfId="0" applyNumberFormat="1" applyFont="1" applyBorder="1"/>
    <xf numFmtId="14" fontId="0" fillId="0" borderId="12" xfId="0" applyNumberFormat="1" applyFont="1" applyBorder="1"/>
    <xf numFmtId="0" fontId="3" fillId="0" borderId="0" xfId="0" applyFont="1" applyAlignment="1">
      <alignment wrapText="1"/>
    </xf>
    <xf numFmtId="0" fontId="0" fillId="0" borderId="14" xfId="0" applyFont="1" applyBorder="1" applyAlignment="1">
      <alignment vertical="top" wrapText="1"/>
    </xf>
    <xf numFmtId="14" fontId="0" fillId="0" borderId="14" xfId="0" applyNumberFormat="1" applyFont="1" applyBorder="1" applyAlignment="1">
      <alignment vertical="top" wrapText="1"/>
    </xf>
    <xf numFmtId="1" fontId="14" fillId="0" borderId="15" xfId="2" applyNumberFormat="1" applyFont="1" applyFill="1" applyBorder="1" applyAlignment="1">
      <alignment horizontal="center"/>
    </xf>
    <xf numFmtId="1" fontId="14" fillId="9" borderId="15" xfId="2" applyNumberFormat="1" applyFont="1" applyFill="1" applyBorder="1" applyAlignment="1">
      <alignment horizontal="center"/>
    </xf>
    <xf numFmtId="1" fontId="14" fillId="12" borderId="15" xfId="2" applyNumberFormat="1" applyFont="1" applyFill="1" applyBorder="1" applyAlignment="1">
      <alignment horizontal="center"/>
    </xf>
    <xf numFmtId="1" fontId="14" fillId="11" borderId="15" xfId="2" applyNumberFormat="1" applyFont="1" applyFill="1" applyBorder="1" applyAlignment="1">
      <alignment horizontal="center"/>
    </xf>
    <xf numFmtId="0" fontId="8" fillId="0" borderId="28" xfId="0" applyFont="1" applyFill="1" applyBorder="1"/>
    <xf numFmtId="1" fontId="14" fillId="10" borderId="15" xfId="2" applyNumberFormat="1" applyFont="1" applyFill="1" applyBorder="1" applyAlignment="1">
      <alignment horizontal="center"/>
    </xf>
    <xf numFmtId="14" fontId="0" fillId="0" borderId="14" xfId="0" applyNumberFormat="1" applyFont="1" applyFill="1" applyBorder="1" applyAlignment="1"/>
    <xf numFmtId="0" fontId="10" fillId="3" borderId="17" xfId="4" applyFont="1" applyFill="1" applyBorder="1" applyAlignment="1" applyProtection="1">
      <alignment horizontal="center" wrapText="1"/>
      <protection locked="0"/>
    </xf>
    <xf numFmtId="0" fontId="10" fillId="3" borderId="16" xfId="4" applyFont="1" applyFill="1" applyBorder="1" applyAlignment="1" applyProtection="1">
      <alignment horizontal="center" wrapText="1"/>
      <protection locked="0"/>
    </xf>
    <xf numFmtId="0" fontId="10" fillId="3" borderId="0" xfId="4" applyFont="1" applyFill="1" applyBorder="1" applyAlignment="1" applyProtection="1">
      <alignment horizontal="center" wrapText="1"/>
      <protection locked="0"/>
    </xf>
    <xf numFmtId="0" fontId="10" fillId="3" borderId="7" xfId="4" applyFont="1" applyFill="1" applyBorder="1" applyAlignment="1" applyProtection="1">
      <alignment horizontal="center" wrapText="1"/>
      <protection locked="0"/>
    </xf>
    <xf numFmtId="0" fontId="13" fillId="5" borderId="3" xfId="3" applyFont="1" applyFill="1" applyBorder="1" applyAlignment="1" applyProtection="1">
      <alignment horizontal="center" wrapText="1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1" fontId="12" fillId="5" borderId="13" xfId="0" applyNumberFormat="1" applyFont="1" applyFill="1" applyBorder="1" applyAlignment="1" applyProtection="1">
      <alignment horizontal="center" wrapText="1"/>
      <protection locked="0"/>
    </xf>
    <xf numFmtId="1" fontId="12" fillId="5" borderId="15" xfId="0" applyNumberFormat="1" applyFont="1" applyFill="1" applyBorder="1" applyAlignment="1" applyProtection="1">
      <alignment horizontal="center" wrapText="1"/>
      <protection locked="0"/>
    </xf>
    <xf numFmtId="0" fontId="10" fillId="3" borderId="17" xfId="4" applyFont="1" applyFill="1" applyBorder="1" applyAlignment="1" applyProtection="1">
      <alignment horizontal="center" wrapText="1"/>
      <protection locked="0"/>
    </xf>
    <xf numFmtId="0" fontId="10" fillId="3" borderId="16" xfId="4" applyFont="1" applyFill="1" applyBorder="1" applyAlignment="1" applyProtection="1">
      <alignment horizontal="center" wrapText="1"/>
      <protection locked="0"/>
    </xf>
    <xf numFmtId="0" fontId="10" fillId="3" borderId="0" xfId="4" applyFont="1" applyFill="1" applyBorder="1" applyAlignment="1" applyProtection="1">
      <alignment horizontal="center" wrapText="1"/>
      <protection locked="0"/>
    </xf>
    <xf numFmtId="0" fontId="10" fillId="3" borderId="7" xfId="4" applyFont="1" applyFill="1" applyBorder="1" applyAlignment="1" applyProtection="1">
      <alignment horizontal="center" wrapText="1"/>
      <protection locked="0"/>
    </xf>
    <xf numFmtId="0" fontId="13" fillId="5" borderId="3" xfId="3" applyFont="1" applyFill="1" applyBorder="1" applyAlignment="1" applyProtection="1">
      <alignment horizontal="center" wrapText="1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1" fontId="12" fillId="5" borderId="13" xfId="0" applyNumberFormat="1" applyFont="1" applyFill="1" applyBorder="1" applyAlignment="1" applyProtection="1">
      <alignment horizontal="center" wrapText="1"/>
      <protection locked="0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1" fontId="12" fillId="5" borderId="13" xfId="0" applyNumberFormat="1" applyFont="1" applyFill="1" applyBorder="1" applyAlignment="1" applyProtection="1">
      <alignment horizontal="center" wrapText="1"/>
      <protection locked="0"/>
    </xf>
    <xf numFmtId="1" fontId="12" fillId="5" borderId="15" xfId="0" applyNumberFormat="1" applyFont="1" applyFill="1" applyBorder="1" applyAlignment="1" applyProtection="1">
      <alignment horizontal="center" wrapText="1"/>
      <protection locked="0"/>
    </xf>
    <xf numFmtId="0" fontId="11" fillId="5" borderId="11" xfId="0" applyFont="1" applyFill="1" applyBorder="1" applyAlignment="1">
      <alignment horizontal="center" wrapText="1"/>
    </xf>
    <xf numFmtId="0" fontId="11" fillId="5" borderId="10" xfId="0" applyFont="1" applyFill="1" applyBorder="1" applyAlignment="1">
      <alignment horizontal="center" wrapText="1"/>
    </xf>
    <xf numFmtId="0" fontId="11" fillId="5" borderId="12" xfId="0" applyFont="1" applyFill="1" applyBorder="1" applyAlignment="1">
      <alignment horizontal="center" wrapText="1"/>
    </xf>
    <xf numFmtId="0" fontId="10" fillId="3" borderId="0" xfId="4" applyFont="1" applyFill="1" applyBorder="1" applyAlignment="1" applyProtection="1">
      <alignment horizontal="center" wrapText="1"/>
      <protection locked="0"/>
    </xf>
    <xf numFmtId="0" fontId="10" fillId="3" borderId="7" xfId="4" applyFont="1" applyFill="1" applyBorder="1" applyAlignment="1" applyProtection="1">
      <alignment horizontal="center" wrapText="1"/>
      <protection locked="0"/>
    </xf>
    <xf numFmtId="0" fontId="13" fillId="5" borderId="13" xfId="3" applyFont="1" applyFill="1" applyBorder="1" applyAlignment="1" applyProtection="1">
      <alignment horizontal="center" wrapText="1"/>
    </xf>
    <xf numFmtId="0" fontId="10" fillId="3" borderId="0" xfId="4" applyFont="1" applyFill="1" applyBorder="1" applyAlignment="1" applyProtection="1">
      <alignment horizontal="center" wrapText="1"/>
      <protection locked="0"/>
    </xf>
    <xf numFmtId="0" fontId="10" fillId="3" borderId="7" xfId="4" applyFont="1" applyFill="1" applyBorder="1" applyAlignment="1" applyProtection="1">
      <alignment horizontal="center" wrapText="1"/>
      <protection locked="0"/>
    </xf>
    <xf numFmtId="0" fontId="13" fillId="5" borderId="13" xfId="3" applyFont="1" applyFill="1" applyBorder="1" applyAlignment="1" applyProtection="1">
      <alignment horizontal="center" wrapText="1"/>
    </xf>
    <xf numFmtId="9" fontId="12" fillId="3" borderId="0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Border="1"/>
    <xf numFmtId="164" fontId="0" fillId="0" borderId="0" xfId="0" applyNumberFormat="1" applyFont="1" applyFill="1" applyBorder="1" applyAlignment="1">
      <alignment horizontal="right" wrapText="1"/>
    </xf>
    <xf numFmtId="14" fontId="0" fillId="0" borderId="0" xfId="0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14" fontId="0" fillId="0" borderId="14" xfId="0" applyNumberFormat="1" applyFont="1" applyBorder="1" applyAlignment="1"/>
    <xf numFmtId="0" fontId="9" fillId="6" borderId="24" xfId="0" applyFont="1" applyFill="1" applyBorder="1" applyAlignment="1">
      <alignment horizontal="center" wrapText="1"/>
    </xf>
    <xf numFmtId="0" fontId="8" fillId="8" borderId="20" xfId="0" applyFont="1" applyFill="1" applyBorder="1" applyAlignment="1">
      <alignment horizontal="left" wrapText="1"/>
    </xf>
    <xf numFmtId="0" fontId="8" fillId="8" borderId="21" xfId="0" applyFont="1" applyFill="1" applyBorder="1" applyAlignment="1">
      <alignment horizontal="left" wrapText="1"/>
    </xf>
    <xf numFmtId="165" fontId="8" fillId="8" borderId="11" xfId="0" applyNumberFormat="1" applyFont="1" applyFill="1" applyBorder="1" applyAlignment="1">
      <alignment horizontal="left" wrapText="1"/>
    </xf>
    <xf numFmtId="165" fontId="8" fillId="8" borderId="23" xfId="0" applyNumberFormat="1" applyFont="1" applyFill="1" applyBorder="1" applyAlignment="1">
      <alignment horizontal="left" wrapText="1"/>
    </xf>
    <xf numFmtId="0" fontId="8" fillId="8" borderId="11" xfId="0" applyNumberFormat="1" applyFont="1" applyFill="1" applyBorder="1" applyAlignment="1">
      <alignment horizontal="left" wrapText="1"/>
    </xf>
    <xf numFmtId="0" fontId="8" fillId="8" borderId="23" xfId="0" applyNumberFormat="1" applyFont="1" applyFill="1" applyBorder="1" applyAlignment="1">
      <alignment horizontal="left" wrapText="1"/>
    </xf>
    <xf numFmtId="166" fontId="8" fillId="8" borderId="11" xfId="0" applyNumberFormat="1" applyFont="1" applyFill="1" applyBorder="1" applyAlignment="1">
      <alignment horizontal="left"/>
    </xf>
    <xf numFmtId="166" fontId="8" fillId="8" borderId="23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0" fontId="16" fillId="0" borderId="0" xfId="0" applyFont="1" applyBorder="1"/>
    <xf numFmtId="0" fontId="16" fillId="0" borderId="0" xfId="0" applyNumberFormat="1" applyFont="1" applyBorder="1" applyAlignment="1"/>
    <xf numFmtId="0" fontId="16" fillId="0" borderId="0" xfId="0" applyFont="1" applyFill="1" applyBorder="1"/>
    <xf numFmtId="0" fontId="16" fillId="0" borderId="0" xfId="0" applyNumberFormat="1" applyFont="1" applyFill="1" applyBorder="1" applyAlignment="1"/>
    <xf numFmtId="0" fontId="11" fillId="5" borderId="10" xfId="0" applyFont="1" applyFill="1" applyBorder="1" applyAlignment="1">
      <alignment horizontal="center" wrapText="1"/>
    </xf>
    <xf numFmtId="0" fontId="11" fillId="5" borderId="12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0" fillId="3" borderId="17" xfId="4" applyFont="1" applyFill="1" applyBorder="1" applyAlignment="1" applyProtection="1">
      <alignment horizontal="center" wrapText="1"/>
      <protection locked="0"/>
    </xf>
    <xf numFmtId="0" fontId="10" fillId="3" borderId="0" xfId="4" applyFont="1" applyFill="1" applyBorder="1" applyAlignment="1" applyProtection="1">
      <alignment horizontal="center" wrapText="1"/>
      <protection locked="0"/>
    </xf>
    <xf numFmtId="0" fontId="10" fillId="3" borderId="7" xfId="4" applyFont="1" applyFill="1" applyBorder="1" applyAlignment="1" applyProtection="1">
      <alignment horizontal="center" wrapText="1"/>
      <protection locked="0"/>
    </xf>
    <xf numFmtId="0" fontId="11" fillId="5" borderId="1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0" fillId="3" borderId="17" xfId="0" applyFont="1" applyFill="1" applyBorder="1" applyAlignment="1">
      <alignment wrapText="1"/>
    </xf>
    <xf numFmtId="0" fontId="0" fillId="3" borderId="16" xfId="0" applyFont="1" applyFill="1" applyBorder="1" applyAlignment="1">
      <alignment wrapText="1"/>
    </xf>
    <xf numFmtId="14" fontId="0" fillId="0" borderId="14" xfId="0" applyNumberFormat="1" applyFont="1" applyFill="1" applyBorder="1" applyAlignment="1">
      <alignment horizontal="center" wrapText="1"/>
    </xf>
    <xf numFmtId="0" fontId="0" fillId="3" borderId="0" xfId="0" applyFont="1" applyFill="1" applyBorder="1" applyAlignment="1">
      <alignment wrapText="1"/>
    </xf>
    <xf numFmtId="0" fontId="0" fillId="3" borderId="7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10" fillId="3" borderId="17" xfId="4" applyFont="1" applyFill="1" applyBorder="1" applyAlignment="1" applyProtection="1">
      <alignment wrapText="1"/>
      <protection locked="0"/>
    </xf>
    <xf numFmtId="0" fontId="10" fillId="3" borderId="16" xfId="4" applyFont="1" applyFill="1" applyBorder="1" applyAlignment="1" applyProtection="1">
      <alignment wrapText="1"/>
      <protection locked="0"/>
    </xf>
    <xf numFmtId="0" fontId="10" fillId="3" borderId="0" xfId="4" applyFont="1" applyFill="1" applyBorder="1" applyAlignment="1" applyProtection="1">
      <alignment wrapText="1"/>
      <protection locked="0"/>
    </xf>
    <xf numFmtId="0" fontId="10" fillId="3" borderId="7" xfId="4" applyFont="1" applyFill="1" applyBorder="1" applyAlignment="1" applyProtection="1">
      <alignment wrapText="1"/>
      <protection locked="0"/>
    </xf>
    <xf numFmtId="0" fontId="10" fillId="3" borderId="1" xfId="4" applyFont="1" applyFill="1" applyBorder="1" applyAlignment="1" applyProtection="1">
      <alignment wrapText="1"/>
      <protection locked="0"/>
    </xf>
    <xf numFmtId="0" fontId="10" fillId="3" borderId="2" xfId="4" applyFont="1" applyFill="1" applyBorder="1" applyAlignment="1" applyProtection="1">
      <alignment wrapText="1"/>
      <protection locked="0"/>
    </xf>
    <xf numFmtId="0" fontId="10" fillId="0" borderId="14" xfId="4" applyFont="1" applyFill="1" applyBorder="1" applyAlignment="1" applyProtection="1">
      <alignment horizontal="left" wrapText="1"/>
      <protection locked="0"/>
    </xf>
    <xf numFmtId="0" fontId="0" fillId="3" borderId="5" xfId="0" applyFont="1" applyFill="1" applyBorder="1" applyAlignment="1"/>
    <xf numFmtId="0" fontId="0" fillId="3" borderId="16" xfId="0" applyFont="1" applyFill="1" applyBorder="1" applyAlignment="1"/>
    <xf numFmtId="14" fontId="0" fillId="0" borderId="14" xfId="0" applyNumberFormat="1" applyFont="1" applyBorder="1" applyAlignment="1">
      <alignment horizontal="center"/>
    </xf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14" fontId="0" fillId="0" borderId="14" xfId="0" applyNumberFormat="1" applyFont="1" applyBorder="1" applyAlignment="1">
      <alignment horizontal="center" wrapText="1"/>
    </xf>
    <xf numFmtId="0" fontId="0" fillId="3" borderId="5" xfId="0" applyFont="1" applyFill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6" xfId="0" applyFont="1" applyFill="1" applyBorder="1" applyAlignment="1">
      <alignment wrapText="1"/>
    </xf>
    <xf numFmtId="14" fontId="0" fillId="0" borderId="12" xfId="0" applyNumberFormat="1" applyFont="1" applyBorder="1" applyAlignment="1">
      <alignment horizontal="center"/>
    </xf>
    <xf numFmtId="0" fontId="3" fillId="0" borderId="12" xfId="0" applyFont="1" applyFill="1" applyBorder="1" applyAlignment="1">
      <alignment vertical="top"/>
    </xf>
    <xf numFmtId="0" fontId="0" fillId="13" borderId="14" xfId="0" applyFont="1" applyFill="1" applyBorder="1" applyAlignment="1">
      <alignment wrapText="1"/>
    </xf>
    <xf numFmtId="164" fontId="0" fillId="13" borderId="14" xfId="0" applyNumberFormat="1" applyFont="1" applyFill="1" applyBorder="1"/>
    <xf numFmtId="14" fontId="0" fillId="13" borderId="14" xfId="0" applyNumberFormat="1" applyFont="1" applyFill="1" applyBorder="1"/>
    <xf numFmtId="14" fontId="0" fillId="13" borderId="14" xfId="0" applyNumberFormat="1" applyFont="1" applyFill="1" applyBorder="1" applyAlignment="1">
      <alignment horizontal="center"/>
    </xf>
    <xf numFmtId="49" fontId="0" fillId="13" borderId="14" xfId="0" applyNumberFormat="1" applyFont="1" applyFill="1" applyBorder="1" applyAlignment="1">
      <alignment wrapText="1"/>
    </xf>
    <xf numFmtId="14" fontId="0" fillId="0" borderId="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3" borderId="4" xfId="0" applyFont="1" applyFill="1" applyBorder="1" applyAlignment="1"/>
    <xf numFmtId="0" fontId="0" fillId="3" borderId="2" xfId="0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ont="1" applyFill="1"/>
    <xf numFmtId="14" fontId="0" fillId="0" borderId="14" xfId="0" applyNumberFormat="1" applyFont="1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14" fontId="0" fillId="0" borderId="14" xfId="0" applyNumberFormat="1" applyFont="1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3" borderId="14" xfId="0" applyFont="1" applyFill="1" applyBorder="1"/>
    <xf numFmtId="164" fontId="0" fillId="3" borderId="14" xfId="0" applyNumberFormat="1" applyFont="1" applyFill="1" applyBorder="1" applyAlignment="1">
      <alignment wrapText="1"/>
    </xf>
    <xf numFmtId="14" fontId="0" fillId="3" borderId="14" xfId="0" applyNumberFormat="1" applyFont="1" applyFill="1" applyBorder="1" applyAlignment="1">
      <alignment wrapText="1"/>
    </xf>
    <xf numFmtId="14" fontId="0" fillId="3" borderId="14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13" borderId="14" xfId="0" applyFont="1" applyFill="1" applyBorder="1"/>
    <xf numFmtId="164" fontId="0" fillId="13" borderId="14" xfId="0" applyNumberFormat="1" applyFont="1" applyFill="1" applyBorder="1" applyAlignment="1">
      <alignment wrapText="1"/>
    </xf>
    <xf numFmtId="14" fontId="0" fillId="13" borderId="14" xfId="0" applyNumberFormat="1" applyFont="1" applyFill="1" applyBorder="1" applyAlignment="1">
      <alignment vertical="center" wrapText="1"/>
    </xf>
    <xf numFmtId="0" fontId="17" fillId="3" borderId="17" xfId="4" applyFont="1" applyFill="1" applyBorder="1" applyAlignment="1" applyProtection="1">
      <alignment wrapText="1"/>
      <protection locked="0"/>
    </xf>
    <xf numFmtId="0" fontId="0" fillId="0" borderId="0" xfId="0" applyAlignment="1">
      <alignment horizontal="left" vertical="center" wrapText="1"/>
    </xf>
    <xf numFmtId="0" fontId="17" fillId="3" borderId="0" xfId="4" applyFont="1" applyFill="1" applyBorder="1" applyAlignment="1" applyProtection="1">
      <alignment wrapText="1"/>
      <protection locked="0"/>
    </xf>
    <xf numFmtId="0" fontId="11" fillId="5" borderId="10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0" xfId="0" applyAlignment="1">
      <alignment vertical="center"/>
    </xf>
    <xf numFmtId="0" fontId="0" fillId="0" borderId="13" xfId="0" applyFont="1" applyFill="1" applyBorder="1"/>
    <xf numFmtId="0" fontId="10" fillId="0" borderId="14" xfId="0" applyFont="1" applyBorder="1" applyAlignment="1" applyProtection="1">
      <alignment horizontal="left" wrapText="1"/>
      <protection locked="0"/>
    </xf>
    <xf numFmtId="0" fontId="0" fillId="0" borderId="14" xfId="0" applyNumberFormat="1" applyFont="1" applyFill="1" applyBorder="1" applyAlignment="1">
      <alignment wrapText="1"/>
    </xf>
    <xf numFmtId="0" fontId="8" fillId="0" borderId="14" xfId="0" applyFont="1" applyFill="1" applyBorder="1"/>
    <xf numFmtId="1" fontId="20" fillId="7" borderId="31" xfId="2" applyNumberFormat="1" applyFont="1" applyFill="1" applyBorder="1" applyAlignment="1">
      <alignment horizontal="center" vertical="center"/>
    </xf>
    <xf numFmtId="1" fontId="15" fillId="7" borderId="33" xfId="2" applyNumberFormat="1" applyFont="1" applyFill="1" applyBorder="1" applyAlignment="1">
      <alignment horizontal="center" vertical="center"/>
    </xf>
    <xf numFmtId="10" fontId="7" fillId="7" borderId="33" xfId="1" applyNumberFormat="1" applyFont="1" applyFill="1" applyBorder="1" applyAlignment="1">
      <alignment horizontal="center"/>
    </xf>
    <xf numFmtId="0" fontId="0" fillId="0" borderId="14" xfId="0" applyBorder="1" applyAlignment="1">
      <alignment vertical="top" wrapText="1"/>
    </xf>
    <xf numFmtId="0" fontId="21" fillId="0" borderId="7" xfId="0" applyFont="1" applyFill="1" applyBorder="1"/>
    <xf numFmtId="0" fontId="0" fillId="0" borderId="7" xfId="0" applyBorder="1"/>
    <xf numFmtId="1" fontId="16" fillId="0" borderId="0" xfId="0" applyNumberFormat="1" applyFont="1" applyBorder="1"/>
    <xf numFmtId="0" fontId="0" fillId="0" borderId="14" xfId="0" applyFont="1" applyBorder="1" applyAlignment="1"/>
    <xf numFmtId="0" fontId="10" fillId="0" borderId="0" xfId="4" applyFont="1" applyFill="1" applyBorder="1" applyAlignment="1" applyProtection="1">
      <alignment horizontal="left" wrapText="1"/>
      <protection locked="0"/>
    </xf>
    <xf numFmtId="1" fontId="20" fillId="7" borderId="30" xfId="2" applyNumberFormat="1" applyFont="1" applyFill="1" applyBorder="1" applyAlignment="1">
      <alignment horizontal="center" vertical="center"/>
    </xf>
    <xf numFmtId="0" fontId="8" fillId="14" borderId="28" xfId="0" applyFont="1" applyFill="1" applyBorder="1"/>
    <xf numFmtId="0" fontId="8" fillId="0" borderId="0" xfId="0" applyFont="1" applyFill="1" applyBorder="1"/>
    <xf numFmtId="0" fontId="10" fillId="3" borderId="0" xfId="4" applyFont="1" applyFill="1" applyBorder="1" applyAlignment="1" applyProtection="1">
      <alignment horizontal="left" vertical="top"/>
      <protection locked="0"/>
    </xf>
    <xf numFmtId="0" fontId="0" fillId="0" borderId="14" xfId="0" applyFont="1" applyFill="1" applyBorder="1" applyAlignment="1"/>
    <xf numFmtId="0" fontId="10" fillId="3" borderId="0" xfId="4" applyFont="1" applyFill="1" applyBorder="1" applyAlignment="1" applyProtection="1">
      <protection locked="0"/>
    </xf>
    <xf numFmtId="0" fontId="10" fillId="3" borderId="0" xfId="4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 vertical="top"/>
      <protection locked="0"/>
    </xf>
    <xf numFmtId="0" fontId="12" fillId="3" borderId="0" xfId="0" applyFont="1" applyFill="1" applyBorder="1" applyAlignment="1" applyProtection="1">
      <alignment horizontal="left" wrapText="1" readingOrder="1"/>
      <protection locked="0"/>
    </xf>
    <xf numFmtId="0" fontId="0" fillId="0" borderId="0" xfId="0" applyFill="1"/>
    <xf numFmtId="0" fontId="8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166" fontId="8" fillId="0" borderId="0" xfId="0" applyNumberFormat="1" applyFont="1" applyFill="1" applyBorder="1" applyAlignment="1"/>
    <xf numFmtId="1" fontId="16" fillId="0" borderId="0" xfId="0" applyNumberFormat="1" applyFont="1" applyFill="1" applyBorder="1"/>
    <xf numFmtId="0" fontId="0" fillId="15" borderId="0" xfId="0" applyFill="1"/>
    <xf numFmtId="0" fontId="7" fillId="15" borderId="18" xfId="0" applyFont="1" applyFill="1" applyBorder="1" applyAlignment="1">
      <alignment horizontal="left"/>
    </xf>
    <xf numFmtId="0" fontId="7" fillId="15" borderId="19" xfId="0" applyFont="1" applyFill="1" applyBorder="1" applyAlignment="1">
      <alignment horizontal="right"/>
    </xf>
    <xf numFmtId="0" fontId="8" fillId="15" borderId="20" xfId="0" applyFont="1" applyFill="1" applyBorder="1" applyAlignment="1">
      <alignment horizontal="left" wrapText="1"/>
    </xf>
    <xf numFmtId="0" fontId="8" fillId="15" borderId="21" xfId="0" applyFont="1" applyFill="1" applyBorder="1" applyAlignment="1">
      <alignment horizontal="left" wrapText="1"/>
    </xf>
    <xf numFmtId="0" fontId="8" fillId="15" borderId="0" xfId="0" applyFont="1" applyFill="1" applyBorder="1" applyAlignment="1">
      <alignment wrapText="1"/>
    </xf>
    <xf numFmtId="0" fontId="7" fillId="15" borderId="22" xfId="0" applyFont="1" applyFill="1" applyBorder="1" applyAlignment="1">
      <alignment horizontal="left"/>
    </xf>
    <xf numFmtId="0" fontId="7" fillId="15" borderId="10" xfId="0" applyFont="1" applyFill="1" applyBorder="1" applyAlignment="1">
      <alignment horizontal="right"/>
    </xf>
    <xf numFmtId="0" fontId="8" fillId="15" borderId="11" xfId="0" applyNumberFormat="1" applyFont="1" applyFill="1" applyBorder="1" applyAlignment="1">
      <alignment horizontal="left" wrapText="1"/>
    </xf>
    <xf numFmtId="0" fontId="8" fillId="15" borderId="23" xfId="0" applyNumberFormat="1" applyFont="1" applyFill="1" applyBorder="1" applyAlignment="1">
      <alignment horizontal="left" wrapText="1"/>
    </xf>
    <xf numFmtId="0" fontId="8" fillId="15" borderId="0" xfId="0" applyNumberFormat="1" applyFont="1" applyFill="1" applyBorder="1" applyAlignment="1">
      <alignment wrapText="1"/>
    </xf>
    <xf numFmtId="166" fontId="8" fillId="15" borderId="11" xfId="0" applyNumberFormat="1" applyFont="1" applyFill="1" applyBorder="1" applyAlignment="1">
      <alignment horizontal="left"/>
    </xf>
    <xf numFmtId="166" fontId="8" fillId="15" borderId="23" xfId="0" applyNumberFormat="1" applyFont="1" applyFill="1" applyBorder="1" applyAlignment="1">
      <alignment horizontal="left"/>
    </xf>
    <xf numFmtId="166" fontId="8" fillId="15" borderId="0" xfId="0" applyNumberFormat="1" applyFont="1" applyFill="1" applyBorder="1" applyAlignment="1"/>
    <xf numFmtId="0" fontId="9" fillId="15" borderId="24" xfId="0" applyFont="1" applyFill="1" applyBorder="1" applyAlignment="1">
      <alignment horizontal="center" wrapText="1"/>
    </xf>
    <xf numFmtId="0" fontId="3" fillId="15" borderId="26" xfId="0" applyFont="1" applyFill="1" applyBorder="1" applyAlignment="1"/>
    <xf numFmtId="0" fontId="3" fillId="15" borderId="27" xfId="0" applyFont="1" applyFill="1" applyBorder="1" applyAlignment="1">
      <alignment horizontal="center" wrapText="1"/>
    </xf>
    <xf numFmtId="0" fontId="3" fillId="15" borderId="26" xfId="0" applyFont="1" applyFill="1" applyBorder="1" applyAlignment="1">
      <alignment horizontal="center" wrapText="1"/>
    </xf>
    <xf numFmtId="0" fontId="3" fillId="15" borderId="9" xfId="0" applyFont="1" applyFill="1" applyBorder="1" applyAlignment="1">
      <alignment horizontal="center" wrapText="1"/>
    </xf>
    <xf numFmtId="0" fontId="3" fillId="15" borderId="25" xfId="0" applyFont="1" applyFill="1" applyBorder="1" applyAlignment="1">
      <alignment horizontal="center" wrapText="1"/>
    </xf>
    <xf numFmtId="0" fontId="8" fillId="15" borderId="28" xfId="0" applyFont="1" applyFill="1" applyBorder="1"/>
    <xf numFmtId="1" fontId="8" fillId="15" borderId="1" xfId="0" applyNumberFormat="1" applyFont="1" applyFill="1" applyBorder="1" applyAlignment="1">
      <alignment horizontal="center"/>
    </xf>
    <xf numFmtId="1" fontId="14" fillId="15" borderId="15" xfId="2" applyNumberFormat="1" applyFont="1" applyFill="1" applyBorder="1" applyAlignment="1">
      <alignment horizontal="center"/>
    </xf>
    <xf numFmtId="10" fontId="8" fillId="15" borderId="2" xfId="1" applyNumberFormat="1" applyFont="1" applyFill="1" applyBorder="1" applyAlignment="1">
      <alignment horizontal="center"/>
    </xf>
    <xf numFmtId="0" fontId="3" fillId="15" borderId="29" xfId="0" applyFont="1" applyFill="1" applyBorder="1" applyAlignment="1">
      <alignment horizontal="center" wrapText="1"/>
    </xf>
    <xf numFmtId="0" fontId="0" fillId="15" borderId="29" xfId="0" applyFill="1" applyBorder="1"/>
    <xf numFmtId="1" fontId="8" fillId="15" borderId="28" xfId="0" applyNumberFormat="1" applyFont="1" applyFill="1" applyBorder="1" applyAlignment="1">
      <alignment horizontal="center"/>
    </xf>
    <xf numFmtId="0" fontId="0" fillId="15" borderId="14" xfId="0" applyFill="1" applyBorder="1"/>
    <xf numFmtId="0" fontId="0" fillId="15" borderId="14" xfId="0" applyFill="1" applyBorder="1" applyAlignment="1">
      <alignment vertical="top" wrapText="1"/>
    </xf>
    <xf numFmtId="0" fontId="21" fillId="15" borderId="7" xfId="0" applyFont="1" applyFill="1" applyBorder="1"/>
    <xf numFmtId="0" fontId="0" fillId="15" borderId="7" xfId="0" applyFill="1" applyBorder="1"/>
    <xf numFmtId="0" fontId="8" fillId="15" borderId="14" xfId="0" applyFont="1" applyFill="1" applyBorder="1"/>
    <xf numFmtId="0" fontId="8" fillId="15" borderId="0" xfId="0" applyFont="1" applyFill="1" applyBorder="1"/>
    <xf numFmtId="0" fontId="4" fillId="15" borderId="30" xfId="0" applyFont="1" applyFill="1" applyBorder="1"/>
    <xf numFmtId="0" fontId="0" fillId="15" borderId="32" xfId="0" applyFill="1" applyBorder="1"/>
    <xf numFmtId="1" fontId="7" fillId="15" borderId="31" xfId="0" applyNumberFormat="1" applyFont="1" applyFill="1" applyBorder="1" applyAlignment="1">
      <alignment horizontal="center" vertical="center"/>
    </xf>
    <xf numFmtId="10" fontId="7" fillId="15" borderId="33" xfId="1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3" borderId="3" xfId="0" applyFont="1" applyFill="1" applyBorder="1" applyAlignment="1">
      <alignment wrapText="1"/>
    </xf>
    <xf numFmtId="0" fontId="0" fillId="0" borderId="13" xfId="0" applyFont="1" applyBorder="1"/>
    <xf numFmtId="0" fontId="0" fillId="3" borderId="13" xfId="0" applyFont="1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10" fillId="0" borderId="3" xfId="4" applyFont="1" applyFill="1" applyBorder="1" applyAlignment="1" applyProtection="1">
      <alignment horizontal="left" wrapText="1"/>
      <protection locked="0"/>
    </xf>
    <xf numFmtId="0" fontId="0" fillId="3" borderId="14" xfId="0" applyFont="1" applyFill="1" applyBorder="1" applyAlignment="1">
      <alignment wrapText="1"/>
    </xf>
    <xf numFmtId="0" fontId="0" fillId="0" borderId="14" xfId="0" applyFont="1" applyFill="1" applyBorder="1" applyAlignment="1">
      <alignment vertical="top"/>
    </xf>
    <xf numFmtId="0" fontId="0" fillId="0" borderId="14" xfId="0" applyFont="1" applyFill="1" applyBorder="1" applyAlignment="1">
      <alignment vertical="top" wrapText="1"/>
    </xf>
    <xf numFmtId="0" fontId="0" fillId="0" borderId="13" xfId="0" applyFont="1" applyFill="1" applyBorder="1" applyAlignment="1">
      <alignment vertical="top"/>
    </xf>
    <xf numFmtId="0" fontId="0" fillId="3" borderId="13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18" fillId="0" borderId="14" xfId="0" applyFont="1" applyBorder="1" applyAlignment="1" applyProtection="1">
      <alignment horizontal="left" vertical="top" wrapText="1"/>
      <protection locked="0"/>
    </xf>
    <xf numFmtId="0" fontId="10" fillId="0" borderId="14" xfId="0" applyFont="1" applyBorder="1" applyAlignment="1" applyProtection="1">
      <alignment horizontal="left" vertical="top" wrapText="1"/>
      <protection locked="0"/>
    </xf>
    <xf numFmtId="0" fontId="21" fillId="3" borderId="13" xfId="0" applyFont="1" applyFill="1" applyBorder="1" applyAlignment="1" applyProtection="1">
      <alignment vertical="top" wrapText="1"/>
    </xf>
    <xf numFmtId="0" fontId="18" fillId="0" borderId="14" xfId="0" applyFont="1" applyFill="1" applyBorder="1" applyAlignment="1" applyProtection="1">
      <alignment vertical="top"/>
    </xf>
    <xf numFmtId="0" fontId="10" fillId="0" borderId="14" xfId="0" applyFont="1" applyFill="1" applyBorder="1" applyAlignment="1">
      <alignment vertical="top" wrapText="1"/>
    </xf>
    <xf numFmtId="0" fontId="0" fillId="0" borderId="13" xfId="0" applyBorder="1"/>
    <xf numFmtId="0" fontId="12" fillId="4" borderId="0" xfId="0" applyFont="1" applyFill="1" applyBorder="1" applyAlignment="1" applyProtection="1">
      <alignment horizontal="center" wrapText="1"/>
      <protection locked="0"/>
    </xf>
    <xf numFmtId="2" fontId="12" fillId="4" borderId="0" xfId="0" applyNumberFormat="1" applyFont="1" applyFill="1" applyBorder="1" applyAlignment="1" applyProtection="1">
      <alignment horizontal="left" wrapText="1"/>
      <protection locked="0"/>
    </xf>
    <xf numFmtId="16" fontId="10" fillId="3" borderId="0" xfId="4" applyNumberFormat="1" applyFont="1" applyFill="1" applyBorder="1" applyAlignment="1" applyProtection="1">
      <alignment horizontal="left" vertical="top"/>
      <protection locked="0"/>
    </xf>
    <xf numFmtId="0" fontId="0" fillId="0" borderId="0" xfId="0" applyFont="1" applyFill="1" applyBorder="1" applyAlignment="1"/>
    <xf numFmtId="0" fontId="0" fillId="3" borderId="0" xfId="0" applyFont="1" applyFill="1" applyBorder="1" applyAlignment="1"/>
    <xf numFmtId="16" fontId="0" fillId="3" borderId="0" xfId="0" applyNumberFormat="1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/>
    </xf>
    <xf numFmtId="16" fontId="0" fillId="3" borderId="0" xfId="0" applyNumberFormat="1" applyFont="1" applyFill="1" applyBorder="1" applyAlignment="1">
      <alignment horizontal="left"/>
    </xf>
    <xf numFmtId="0" fontId="10" fillId="0" borderId="0" xfId="4" applyFont="1" applyFill="1" applyBorder="1" applyAlignment="1" applyProtection="1">
      <alignment horizontal="left"/>
      <protection locked="0"/>
    </xf>
    <xf numFmtId="0" fontId="25" fillId="3" borderId="0" xfId="0" applyFont="1" applyFill="1" applyBorder="1" applyAlignment="1" applyProtection="1">
      <protection locked="0"/>
    </xf>
    <xf numFmtId="16" fontId="10" fillId="3" borderId="0" xfId="4" applyNumberFormat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left" vertical="top"/>
      <protection locked="0"/>
    </xf>
    <xf numFmtId="0" fontId="0" fillId="0" borderId="0" xfId="0" applyFont="1" applyBorder="1" applyAlignment="1">
      <alignment vertical="top"/>
    </xf>
    <xf numFmtId="0" fontId="10" fillId="3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 vertical="top"/>
      <protection locked="0"/>
    </xf>
    <xf numFmtId="0" fontId="21" fillId="0" borderId="0" xfId="0" applyFont="1" applyFill="1" applyBorder="1" applyAlignment="1" applyProtection="1">
      <alignment vertical="top"/>
    </xf>
    <xf numFmtId="0" fontId="0" fillId="0" borderId="0" xfId="0" applyBorder="1"/>
    <xf numFmtId="0" fontId="3" fillId="7" borderId="34" xfId="0" applyFont="1" applyFill="1" applyBorder="1" applyAlignment="1">
      <alignment horizontal="center" vertical="top"/>
    </xf>
    <xf numFmtId="0" fontId="0" fillId="6" borderId="15" xfId="0" applyFill="1" applyBorder="1" applyAlignment="1">
      <alignment horizontal="right" vertical="top"/>
    </xf>
    <xf numFmtId="0" fontId="0" fillId="6" borderId="14" xfId="0" applyFill="1" applyBorder="1" applyAlignment="1">
      <alignment horizontal="right" vertical="top"/>
    </xf>
    <xf numFmtId="0" fontId="0" fillId="6" borderId="34" xfId="0" applyFill="1" applyBorder="1" applyAlignment="1">
      <alignment horizontal="right" vertical="top"/>
    </xf>
    <xf numFmtId="0" fontId="0" fillId="0" borderId="15" xfId="0" applyBorder="1"/>
    <xf numFmtId="0" fontId="0" fillId="0" borderId="34" xfId="0" applyBorder="1"/>
    <xf numFmtId="2" fontId="0" fillId="0" borderId="15" xfId="0" applyNumberFormat="1" applyBorder="1"/>
    <xf numFmtId="2" fontId="0" fillId="0" borderId="14" xfId="0" applyNumberFormat="1" applyBorder="1"/>
    <xf numFmtId="2" fontId="0" fillId="0" borderId="34" xfId="0" applyNumberFormat="1" applyBorder="1"/>
    <xf numFmtId="0" fontId="0" fillId="0" borderId="0" xfId="0" applyNumberFormat="1" applyFont="1" applyFill="1" applyBorder="1" applyAlignment="1" applyProtection="1"/>
    <xf numFmtId="0" fontId="0" fillId="0" borderId="15" xfId="0" applyFont="1" applyFill="1" applyBorder="1"/>
    <xf numFmtId="0" fontId="10" fillId="0" borderId="14" xfId="0" applyFont="1" applyFill="1" applyBorder="1" applyAlignment="1" applyProtection="1">
      <alignment vertical="top"/>
    </xf>
    <xf numFmtId="0" fontId="10" fillId="6" borderId="14" xfId="4" applyFont="1" applyFill="1" applyBorder="1" applyAlignment="1" applyProtection="1">
      <alignment horizontal="left" wrapText="1"/>
      <protection locked="0"/>
    </xf>
    <xf numFmtId="0" fontId="0" fillId="6" borderId="14" xfId="0" applyFont="1" applyFill="1" applyBorder="1"/>
    <xf numFmtId="0" fontId="0" fillId="0" borderId="0" xfId="0" applyFont="1" applyBorder="1" applyAlignment="1">
      <alignment wrapText="1"/>
    </xf>
    <xf numFmtId="2" fontId="0" fillId="14" borderId="0" xfId="0" applyNumberFormat="1" applyFill="1"/>
    <xf numFmtId="49" fontId="10" fillId="6" borderId="14" xfId="0" applyNumberFormat="1" applyFont="1" applyFill="1" applyBorder="1" applyAlignment="1">
      <alignment wrapText="1"/>
    </xf>
    <xf numFmtId="49" fontId="10" fillId="16" borderId="14" xfId="0" applyNumberFormat="1" applyFont="1" applyFill="1" applyBorder="1" applyAlignment="1">
      <alignment wrapText="1"/>
    </xf>
    <xf numFmtId="0" fontId="0" fillId="0" borderId="13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NumberFormat="1" applyFont="1" applyFill="1" applyBorder="1" applyAlignment="1">
      <alignment horizontal="left" wrapText="1"/>
    </xf>
    <xf numFmtId="0" fontId="0" fillId="8" borderId="0" xfId="0" applyFont="1" applyFill="1" applyBorder="1" applyAlignment="1"/>
    <xf numFmtId="0" fontId="0" fillId="8" borderId="0" xfId="0" applyFill="1" applyBorder="1"/>
    <xf numFmtId="0" fontId="0" fillId="0" borderId="0" xfId="0" applyNumberFormat="1" applyBorder="1"/>
    <xf numFmtId="2" fontId="0" fillId="0" borderId="0" xfId="0" applyNumberFormat="1" applyBorder="1"/>
    <xf numFmtId="0" fontId="10" fillId="0" borderId="14" xfId="0" applyFont="1" applyFill="1" applyBorder="1" applyAlignment="1" applyProtection="1">
      <alignment horizontal="left" wrapText="1"/>
      <protection locked="0"/>
    </xf>
    <xf numFmtId="0" fontId="10" fillId="0" borderId="15" xfId="4" applyFont="1" applyFill="1" applyBorder="1" applyAlignment="1" applyProtection="1">
      <alignment horizontal="left" wrapText="1"/>
      <protection locked="0"/>
    </xf>
    <xf numFmtId="0" fontId="0" fillId="0" borderId="14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3" xfId="0" applyBorder="1" applyAlignment="1">
      <alignment wrapText="1"/>
    </xf>
    <xf numFmtId="0" fontId="10" fillId="0" borderId="14" xfId="0" applyFont="1" applyFill="1" applyBorder="1" applyAlignment="1">
      <alignment horizontal="center" vertical="top" wrapText="1"/>
    </xf>
    <xf numFmtId="9" fontId="26" fillId="0" borderId="5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Alignment="1">
      <alignment vertical="top"/>
    </xf>
    <xf numFmtId="0" fontId="10" fillId="0" borderId="16" xfId="4" applyFont="1" applyFill="1" applyBorder="1" applyAlignment="1" applyProtection="1">
      <alignment horizontal="left" wrapText="1"/>
      <protection locked="0"/>
    </xf>
    <xf numFmtId="0" fontId="0" fillId="0" borderId="16" xfId="0" applyFont="1" applyFill="1" applyBorder="1" applyAlignment="1">
      <alignment wrapText="1"/>
    </xf>
    <xf numFmtId="0" fontId="0" fillId="0" borderId="17" xfId="0" applyFont="1" applyFill="1" applyBorder="1" applyAlignment="1">
      <alignment vertical="top"/>
    </xf>
    <xf numFmtId="0" fontId="0" fillId="0" borderId="16" xfId="0" applyFont="1" applyFill="1" applyBorder="1" applyAlignment="1"/>
    <xf numFmtId="0" fontId="0" fillId="0" borderId="10" xfId="0" applyFont="1" applyFill="1" applyBorder="1" applyAlignment="1">
      <alignment wrapText="1"/>
    </xf>
    <xf numFmtId="0" fontId="12" fillId="3" borderId="11" xfId="0" applyFont="1" applyFill="1" applyBorder="1" applyAlignment="1" applyProtection="1">
      <alignment horizontal="left" wrapText="1"/>
      <protection locked="0"/>
    </xf>
    <xf numFmtId="9" fontId="12" fillId="3" borderId="11" xfId="0" applyNumberFormat="1" applyFont="1" applyFill="1" applyBorder="1" applyAlignment="1" applyProtection="1">
      <alignment horizontal="center" wrapText="1"/>
      <protection locked="0"/>
    </xf>
    <xf numFmtId="0" fontId="0" fillId="0" borderId="6" xfId="0" applyFont="1" applyBorder="1" applyAlignment="1">
      <alignment wrapText="1"/>
    </xf>
    <xf numFmtId="9" fontId="12" fillId="3" borderId="6" xfId="0" applyNumberFormat="1" applyFont="1" applyFill="1" applyBorder="1" applyAlignment="1" applyProtection="1">
      <alignment horizontal="center" wrapText="1"/>
      <protection locked="0"/>
    </xf>
    <xf numFmtId="9" fontId="12" fillId="3" borderId="4" xfId="0" applyNumberFormat="1" applyFont="1" applyFill="1" applyBorder="1" applyAlignment="1" applyProtection="1">
      <alignment horizontal="center" wrapText="1"/>
      <protection locked="0"/>
    </xf>
    <xf numFmtId="9" fontId="12" fillId="3" borderId="11" xfId="0" applyNumberFormat="1" applyFont="1" applyFill="1" applyBorder="1" applyAlignment="1" applyProtection="1">
      <alignment horizontal="center" vertical="top" wrapText="1"/>
      <protection locked="0"/>
    </xf>
    <xf numFmtId="9" fontId="19" fillId="3" borderId="5" xfId="0" applyNumberFormat="1" applyFont="1" applyFill="1" applyBorder="1" applyAlignment="1" applyProtection="1">
      <alignment horizontal="center" vertical="top" wrapText="1"/>
      <protection locked="0"/>
    </xf>
    <xf numFmtId="9" fontId="19" fillId="3" borderId="11" xfId="0" applyNumberFormat="1" applyFont="1" applyFill="1" applyBorder="1" applyAlignment="1" applyProtection="1">
      <alignment horizontal="center" vertical="top" wrapText="1"/>
      <protection locked="0"/>
    </xf>
    <xf numFmtId="9" fontId="19" fillId="3" borderId="5" xfId="0" applyNumberFormat="1" applyFont="1" applyFill="1" applyBorder="1" applyAlignment="1" applyProtection="1">
      <alignment horizontal="center" wrapText="1"/>
      <protection locked="0"/>
    </xf>
    <xf numFmtId="0" fontId="0" fillId="0" borderId="6" xfId="0" applyBorder="1"/>
    <xf numFmtId="2" fontId="12" fillId="0" borderId="16" xfId="0" applyNumberFormat="1" applyFont="1" applyFill="1" applyBorder="1" applyAlignment="1" applyProtection="1">
      <alignment horizontal="center" wrapText="1"/>
      <protection locked="0"/>
    </xf>
    <xf numFmtId="0" fontId="0" fillId="0" borderId="16" xfId="0" applyFont="1" applyFill="1" applyBorder="1"/>
    <xf numFmtId="2" fontId="12" fillId="0" borderId="14" xfId="0" applyNumberFormat="1" applyFont="1" applyFill="1" applyBorder="1" applyAlignment="1" applyProtection="1">
      <alignment horizontal="center" wrapText="1"/>
      <protection locked="0"/>
    </xf>
    <xf numFmtId="2" fontId="12" fillId="17" borderId="5" xfId="0" applyNumberFormat="1" applyFont="1" applyFill="1" applyBorder="1" applyAlignment="1" applyProtection="1">
      <alignment horizontal="center" wrapText="1"/>
      <protection locked="0"/>
    </xf>
    <xf numFmtId="9" fontId="26" fillId="0" borderId="11" xfId="0" applyNumberFormat="1" applyFont="1" applyFill="1" applyBorder="1" applyAlignment="1" applyProtection="1">
      <alignment horizontal="center" vertical="top" wrapText="1"/>
      <protection locked="0"/>
    </xf>
    <xf numFmtId="2" fontId="12" fillId="17" borderId="16" xfId="0" applyNumberFormat="1" applyFont="1" applyFill="1" applyBorder="1" applyAlignment="1" applyProtection="1">
      <alignment horizontal="left" wrapText="1"/>
      <protection locked="0"/>
    </xf>
    <xf numFmtId="9" fontId="26" fillId="0" borderId="14" xfId="0" applyNumberFormat="1" applyFont="1" applyFill="1" applyBorder="1" applyAlignment="1" applyProtection="1">
      <alignment horizontal="center" wrapText="1"/>
      <protection locked="0"/>
    </xf>
    <xf numFmtId="14" fontId="26" fillId="0" borderId="14" xfId="0" applyNumberFormat="1" applyFont="1" applyFill="1" applyBorder="1" applyAlignment="1" applyProtection="1">
      <alignment horizontal="center" vertical="top" wrapText="1"/>
      <protection locked="0"/>
    </xf>
    <xf numFmtId="167" fontId="26" fillId="0" borderId="14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4" xfId="0" applyNumberFormat="1" applyFont="1" applyFill="1" applyBorder="1" applyAlignment="1" applyProtection="1">
      <alignment horizontal="center" vertical="top" wrapText="1"/>
    </xf>
    <xf numFmtId="0" fontId="0" fillId="0" borderId="10" xfId="0" applyFont="1" applyFill="1" applyBorder="1" applyAlignment="1">
      <alignment vertical="top"/>
    </xf>
    <xf numFmtId="9" fontId="26" fillId="0" borderId="14" xfId="0" applyNumberFormat="1" applyFont="1" applyFill="1" applyBorder="1" applyAlignment="1" applyProtection="1">
      <alignment horizontal="center" vertical="top" wrapText="1"/>
      <protection locked="0"/>
    </xf>
    <xf numFmtId="0" fontId="28" fillId="18" borderId="14" xfId="0" applyFont="1" applyFill="1" applyBorder="1" applyAlignment="1">
      <alignment horizontal="center" vertical="top" wrapText="1"/>
    </xf>
    <xf numFmtId="0" fontId="10" fillId="0" borderId="16" xfId="0" applyFont="1" applyFill="1" applyBorder="1" applyAlignment="1" applyProtection="1">
      <alignment horizontal="left" wrapText="1"/>
      <protection locked="0"/>
    </xf>
    <xf numFmtId="0" fontId="0" fillId="0" borderId="13" xfId="0" applyFont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0" fontId="10" fillId="14" borderId="14" xfId="4" applyFont="1" applyFill="1" applyBorder="1" applyAlignment="1" applyProtection="1">
      <alignment horizontal="left" wrapText="1"/>
      <protection locked="0"/>
    </xf>
    <xf numFmtId="0" fontId="0" fillId="14" borderId="14" xfId="0" applyFont="1" applyFill="1" applyBorder="1"/>
    <xf numFmtId="0" fontId="10" fillId="14" borderId="14" xfId="0" applyNumberFormat="1" applyFont="1" applyFill="1" applyBorder="1" applyAlignment="1" applyProtection="1">
      <alignment horizontal="center" vertical="top" wrapText="1"/>
    </xf>
    <xf numFmtId="14" fontId="26" fillId="14" borderId="14" xfId="0" applyNumberFormat="1" applyFont="1" applyFill="1" applyBorder="1" applyAlignment="1" applyProtection="1">
      <alignment horizontal="center" vertical="top" wrapText="1"/>
      <protection locked="0"/>
    </xf>
    <xf numFmtId="0" fontId="0" fillId="19" borderId="14" xfId="0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2" fontId="12" fillId="17" borderId="17" xfId="0" applyNumberFormat="1" applyFont="1" applyFill="1" applyBorder="1" applyAlignment="1" applyProtection="1">
      <alignment horizontal="left" wrapText="1"/>
      <protection locked="0"/>
    </xf>
    <xf numFmtId="0" fontId="0" fillId="0" borderId="6" xfId="0" applyFont="1" applyFill="1" applyBorder="1" applyAlignment="1">
      <alignment horizontal="left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Font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7" xfId="0" applyFont="1" applyBorder="1" applyAlignment="1">
      <alignment horizontal="left" wrapText="1"/>
    </xf>
    <xf numFmtId="0" fontId="0" fillId="0" borderId="7" xfId="0" applyFont="1" applyFill="1" applyBorder="1" applyAlignment="1">
      <alignment horizontal="left" wrapText="1"/>
    </xf>
    <xf numFmtId="0" fontId="11" fillId="14" borderId="7" xfId="0" applyFont="1" applyFill="1" applyBorder="1" applyAlignment="1">
      <alignment horizontal="left" wrapText="1"/>
    </xf>
    <xf numFmtId="0" fontId="0" fillId="0" borderId="7" xfId="0" applyFont="1" applyFill="1" applyBorder="1" applyAlignment="1">
      <alignment wrapText="1"/>
    </xf>
    <xf numFmtId="49" fontId="0" fillId="0" borderId="12" xfId="0" applyNumberFormat="1" applyBorder="1" applyAlignment="1">
      <alignment horizontal="left" wrapText="1"/>
    </xf>
    <xf numFmtId="0" fontId="0" fillId="0" borderId="7" xfId="0" applyBorder="1" applyAlignment="1">
      <alignment horizontal="left"/>
    </xf>
    <xf numFmtId="2" fontId="12" fillId="17" borderId="14" xfId="0" applyNumberFormat="1" applyFont="1" applyFill="1" applyBorder="1" applyAlignment="1" applyProtection="1">
      <alignment horizontal="left" wrapText="1"/>
      <protection locked="0"/>
    </xf>
    <xf numFmtId="49" fontId="0" fillId="20" borderId="14" xfId="0" applyNumberFormat="1" applyFont="1" applyFill="1" applyBorder="1" applyAlignment="1">
      <alignment vertical="top" wrapText="1"/>
    </xf>
    <xf numFmtId="0" fontId="0" fillId="20" borderId="14" xfId="0" applyFont="1" applyFill="1" applyBorder="1" applyAlignment="1">
      <alignment wrapText="1"/>
    </xf>
    <xf numFmtId="0" fontId="0" fillId="20" borderId="14" xfId="0" applyNumberFormat="1" applyFont="1" applyFill="1" applyBorder="1" applyAlignment="1">
      <alignment horizontal="left" wrapText="1"/>
    </xf>
    <xf numFmtId="0" fontId="0" fillId="20" borderId="14" xfId="0" applyNumberFormat="1" applyFont="1" applyFill="1" applyBorder="1" applyAlignment="1">
      <alignment horizontal="left" vertical="top" wrapText="1"/>
    </xf>
    <xf numFmtId="49" fontId="10" fillId="20" borderId="14" xfId="0" applyNumberFormat="1" applyFont="1" applyFill="1" applyBorder="1" applyAlignment="1">
      <alignment vertical="top" wrapText="1"/>
    </xf>
    <xf numFmtId="49" fontId="27" fillId="20" borderId="14" xfId="0" applyNumberFormat="1" applyFont="1" applyFill="1" applyBorder="1" applyAlignment="1">
      <alignment vertical="top" wrapText="1"/>
    </xf>
    <xf numFmtId="0" fontId="0" fillId="20" borderId="14" xfId="0" applyFont="1" applyFill="1" applyBorder="1" applyAlignment="1">
      <alignment horizontal="left" wrapText="1"/>
    </xf>
    <xf numFmtId="0" fontId="0" fillId="20" borderId="14" xfId="0" applyFont="1" applyFill="1" applyBorder="1" applyAlignment="1">
      <alignment vertical="top" wrapText="1"/>
    </xf>
    <xf numFmtId="0" fontId="0" fillId="20" borderId="14" xfId="0" applyFill="1" applyBorder="1" applyAlignment="1">
      <alignment vertical="top" wrapText="1"/>
    </xf>
    <xf numFmtId="0" fontId="0" fillId="20" borderId="14" xfId="0" applyFont="1" applyFill="1" applyBorder="1" applyAlignment="1">
      <alignment horizontal="left" vertical="top" wrapText="1"/>
    </xf>
    <xf numFmtId="0" fontId="0" fillId="20" borderId="14" xfId="0" applyFill="1" applyBorder="1" applyAlignment="1">
      <alignment horizontal="left" vertical="top" wrapText="1"/>
    </xf>
    <xf numFmtId="0" fontId="11" fillId="20" borderId="14" xfId="0" applyNumberFormat="1" applyFont="1" applyFill="1" applyBorder="1" applyAlignment="1" applyProtection="1">
      <alignment horizontal="center" wrapText="1"/>
    </xf>
    <xf numFmtId="0" fontId="0" fillId="20" borderId="14" xfId="0" applyFont="1" applyFill="1" applyBorder="1" applyAlignment="1">
      <alignment horizontal="center" vertical="top" wrapText="1"/>
    </xf>
    <xf numFmtId="49" fontId="0" fillId="21" borderId="14" xfId="0" applyNumberFormat="1" applyFont="1" applyFill="1" applyBorder="1" applyAlignment="1">
      <alignment vertical="top" wrapText="1"/>
    </xf>
    <xf numFmtId="49" fontId="0" fillId="20" borderId="14" xfId="0" applyNumberFormat="1" applyFont="1" applyFill="1" applyBorder="1" applyAlignment="1">
      <alignment horizontal="center" wrapText="1"/>
    </xf>
    <xf numFmtId="0" fontId="10" fillId="14" borderId="16" xfId="4" applyFont="1" applyFill="1" applyBorder="1" applyAlignment="1" applyProtection="1">
      <alignment horizontal="left" vertical="top" wrapText="1"/>
      <protection locked="0"/>
    </xf>
    <xf numFmtId="49" fontId="0" fillId="20" borderId="14" xfId="0" applyNumberFormat="1" applyFont="1" applyFill="1" applyBorder="1" applyAlignment="1">
      <alignment horizontal="center" vertical="top" wrapText="1"/>
    </xf>
    <xf numFmtId="0" fontId="29" fillId="22" borderId="14" xfId="0" applyFont="1" applyFill="1" applyBorder="1" applyAlignment="1">
      <alignment horizontal="center" vertical="top" wrapText="1"/>
    </xf>
    <xf numFmtId="14" fontId="0" fillId="0" borderId="14" xfId="0" applyNumberFormat="1" applyFont="1" applyFill="1" applyBorder="1" applyAlignment="1">
      <alignment vertical="top"/>
    </xf>
    <xf numFmtId="0" fontId="29" fillId="23" borderId="14" xfId="0" applyFont="1" applyFill="1" applyBorder="1" applyAlignment="1">
      <alignment horizontal="center" vertical="top" wrapText="1"/>
    </xf>
    <xf numFmtId="15" fontId="0" fillId="0" borderId="14" xfId="0" applyNumberFormat="1" applyFont="1" applyFill="1" applyBorder="1" applyAlignment="1">
      <alignment vertical="top"/>
    </xf>
    <xf numFmtId="0" fontId="0" fillId="0" borderId="14" xfId="0" applyFont="1" applyFill="1" applyBorder="1" applyAlignment="1">
      <alignment horizontal="center" vertical="top" wrapText="1"/>
    </xf>
    <xf numFmtId="49" fontId="0" fillId="0" borderId="10" xfId="0" applyNumberFormat="1" applyFont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0" fontId="0" fillId="0" borderId="6" xfId="0" applyFont="1" applyBorder="1" applyAlignment="1">
      <alignment horizontal="left" wrapText="1"/>
    </xf>
    <xf numFmtId="49" fontId="10" fillId="0" borderId="10" xfId="0" applyNumberFormat="1" applyFont="1" applyFill="1" applyBorder="1" applyAlignment="1">
      <alignment horizontal="left" vertical="top" wrapText="1"/>
    </xf>
    <xf numFmtId="49" fontId="27" fillId="0" borderId="10" xfId="0" applyNumberFormat="1" applyFont="1" applyFill="1" applyBorder="1" applyAlignment="1">
      <alignment horizontal="left" vertical="top" wrapText="1"/>
    </xf>
    <xf numFmtId="49" fontId="0" fillId="14" borderId="10" xfId="0" applyNumberFormat="1" applyFont="1" applyFill="1" applyBorder="1" applyAlignment="1">
      <alignment horizontal="left" vertical="top" wrapText="1"/>
    </xf>
    <xf numFmtId="49" fontId="0" fillId="0" borderId="17" xfId="0" applyNumberFormat="1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24" fillId="0" borderId="17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wrapText="1"/>
    </xf>
    <xf numFmtId="0" fontId="11" fillId="17" borderId="10" xfId="0" applyNumberFormat="1" applyFont="1" applyFill="1" applyBorder="1" applyAlignment="1" applyProtection="1">
      <alignment horizontal="left" wrapText="1"/>
    </xf>
    <xf numFmtId="0" fontId="0" fillId="17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9" fontId="0" fillId="3" borderId="2" xfId="0" applyNumberFormat="1" applyFont="1" applyFill="1" applyBorder="1" applyAlignment="1"/>
    <xf numFmtId="49" fontId="0" fillId="3" borderId="15" xfId="0" applyNumberFormat="1" applyFont="1" applyFill="1" applyBorder="1" applyAlignment="1"/>
    <xf numFmtId="49" fontId="0" fillId="3" borderId="14" xfId="0" applyNumberFormat="1" applyFont="1" applyFill="1" applyBorder="1" applyAlignment="1"/>
    <xf numFmtId="0" fontId="11" fillId="5" borderId="1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11" fillId="5" borderId="10" xfId="0" applyFont="1" applyFill="1" applyBorder="1" applyAlignment="1">
      <alignment horizontal="center" wrapText="1"/>
    </xf>
    <xf numFmtId="0" fontId="11" fillId="5" borderId="12" xfId="0" applyFont="1" applyFill="1" applyBorder="1" applyAlignment="1">
      <alignment horizontal="center" wrapText="1"/>
    </xf>
    <xf numFmtId="0" fontId="0" fillId="3" borderId="17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49" fontId="0" fillId="0" borderId="1" xfId="0" applyNumberFormat="1" applyFont="1" applyBorder="1" applyAlignment="1"/>
    <xf numFmtId="49" fontId="3" fillId="3" borderId="4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 wrapText="1"/>
    </xf>
    <xf numFmtId="0" fontId="12" fillId="4" borderId="11" xfId="0" applyFont="1" applyFill="1" applyBorder="1" applyAlignment="1" applyProtection="1">
      <alignment horizontal="left" wrapText="1"/>
      <protection locked="0"/>
    </xf>
    <xf numFmtId="0" fontId="12" fillId="4" borderId="10" xfId="0" applyFont="1" applyFill="1" applyBorder="1" applyAlignment="1" applyProtection="1">
      <alignment horizontal="left" wrapText="1"/>
      <protection locked="0"/>
    </xf>
    <xf numFmtId="0" fontId="12" fillId="4" borderId="12" xfId="0" applyFont="1" applyFill="1" applyBorder="1" applyAlignment="1" applyProtection="1">
      <alignment horizontal="left" wrapText="1"/>
      <protection locked="0"/>
    </xf>
    <xf numFmtId="0" fontId="0" fillId="3" borderId="5" xfId="0" applyFont="1" applyFill="1" applyBorder="1" applyAlignment="1">
      <alignment horizontal="center"/>
    </xf>
    <xf numFmtId="0" fontId="10" fillId="3" borderId="17" xfId="4" applyFont="1" applyFill="1" applyBorder="1" applyAlignment="1" applyProtection="1">
      <alignment horizontal="center" wrapText="1"/>
      <protection locked="0"/>
    </xf>
    <xf numFmtId="0" fontId="10" fillId="3" borderId="16" xfId="4" applyFont="1" applyFill="1" applyBorder="1" applyAlignment="1" applyProtection="1">
      <alignment horizontal="center" wrapText="1"/>
      <protection locked="0"/>
    </xf>
    <xf numFmtId="0" fontId="10" fillId="3" borderId="0" xfId="4" applyFont="1" applyFill="1" applyBorder="1" applyAlignment="1" applyProtection="1">
      <alignment horizontal="center" wrapText="1"/>
      <protection locked="0"/>
    </xf>
    <xf numFmtId="0" fontId="10" fillId="3" borderId="7" xfId="4" applyFont="1" applyFill="1" applyBorder="1" applyAlignment="1" applyProtection="1">
      <alignment horizontal="center" wrapText="1"/>
      <protection locked="0"/>
    </xf>
    <xf numFmtId="0" fontId="0" fillId="3" borderId="17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1" fontId="12" fillId="5" borderId="3" xfId="0" applyNumberFormat="1" applyFont="1" applyFill="1" applyBorder="1" applyAlignment="1" applyProtection="1">
      <alignment horizontal="center" wrapText="1"/>
      <protection locked="0"/>
    </xf>
    <xf numFmtId="1" fontId="12" fillId="5" borderId="13" xfId="0" applyNumberFormat="1" applyFont="1" applyFill="1" applyBorder="1" applyAlignment="1" applyProtection="1">
      <alignment horizontal="center" wrapText="1"/>
      <protection locked="0"/>
    </xf>
    <xf numFmtId="1" fontId="12" fillId="5" borderId="15" xfId="0" applyNumberFormat="1" applyFont="1" applyFill="1" applyBorder="1" applyAlignment="1" applyProtection="1">
      <alignment horizontal="center" wrapText="1"/>
      <protection locked="0"/>
    </xf>
    <xf numFmtId="0" fontId="0" fillId="5" borderId="3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wrapText="1"/>
    </xf>
    <xf numFmtId="0" fontId="11" fillId="5" borderId="11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0" fontId="10" fillId="3" borderId="1" xfId="4" applyFont="1" applyFill="1" applyBorder="1" applyAlignment="1" applyProtection="1">
      <alignment horizontal="center" wrapText="1"/>
      <protection locked="0"/>
    </xf>
    <xf numFmtId="0" fontId="10" fillId="3" borderId="2" xfId="4" applyFont="1" applyFill="1" applyBorder="1" applyAlignment="1" applyProtection="1">
      <alignment horizontal="center" wrapText="1"/>
      <protection locked="0"/>
    </xf>
    <xf numFmtId="0" fontId="13" fillId="5" borderId="3" xfId="3" applyFont="1" applyFill="1" applyBorder="1" applyAlignment="1" applyProtection="1">
      <alignment horizontal="center" wrapText="1"/>
    </xf>
    <xf numFmtId="0" fontId="13" fillId="5" borderId="13" xfId="3" applyFont="1" applyFill="1" applyBorder="1" applyAlignment="1" applyProtection="1">
      <alignment horizontal="center" wrapText="1"/>
    </xf>
    <xf numFmtId="0" fontId="13" fillId="5" borderId="15" xfId="3" applyFont="1" applyFill="1" applyBorder="1" applyAlignment="1" applyProtection="1">
      <alignment horizontal="center" wrapText="1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 wrapText="1"/>
    </xf>
    <xf numFmtId="0" fontId="0" fillId="3" borderId="16" xfId="0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 wrapText="1"/>
    </xf>
    <xf numFmtId="0" fontId="0" fillId="3" borderId="7" xfId="0" applyFont="1" applyFill="1" applyBorder="1" applyAlignment="1">
      <alignment horizontal="left" wrapText="1"/>
    </xf>
    <xf numFmtId="0" fontId="11" fillId="5" borderId="4" xfId="0" applyFont="1" applyFill="1" applyBorder="1" applyAlignment="1">
      <alignment horizontal="center" wrapText="1"/>
    </xf>
  </cellXfs>
  <cellStyles count="5">
    <cellStyle name="Hyperlink" xfId="3" builtinId="8"/>
    <cellStyle name="Neutral" xfId="2" builtinId="28"/>
    <cellStyle name="Normal" xfId="0" builtinId="0"/>
    <cellStyle name="Normal 2" xfId="4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FFCCCC"/>
      <color rgb="FFFF505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BA/Projects/Active/PEPP%20Renewal/Testing/End%20To%20End%20Testing/Procedures%20End%20to%20End%20Test%20Case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ptable Values"/>
      <sheetName val="Pepp Summary"/>
      <sheetName val="PLANet Procedure End to End"/>
      <sheetName val="PENFAX Procedure End to End"/>
    </sheetNames>
    <sheetDataSet>
      <sheetData sheetId="0" refreshError="1">
        <row r="2">
          <cell r="C2" t="str">
            <v xml:space="preserve">Manual </v>
          </cell>
        </row>
        <row r="3">
          <cell r="C3" t="str">
            <v>Automation</v>
          </cell>
        </row>
      </sheetData>
      <sheetData sheetId="1" refreshError="1"/>
      <sheetData sheetId="2" refreshError="1"/>
      <sheetData sheetId="3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08.xml"/><Relationship Id="rId299" Type="http://schemas.openxmlformats.org/officeDocument/2006/relationships/revisionLog" Target="revisionLog290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0.xml"/><Relationship Id="rId324" Type="http://schemas.openxmlformats.org/officeDocument/2006/relationships/revisionLog" Target="revisionLog315.xml"/><Relationship Id="rId366" Type="http://schemas.openxmlformats.org/officeDocument/2006/relationships/revisionLog" Target="revisionLog357.xml"/><Relationship Id="rId170" Type="http://schemas.openxmlformats.org/officeDocument/2006/relationships/revisionLog" Target="revisionLog161.xml"/><Relationship Id="rId226" Type="http://schemas.openxmlformats.org/officeDocument/2006/relationships/revisionLog" Target="revisionLog217.xml"/><Relationship Id="rId433" Type="http://schemas.openxmlformats.org/officeDocument/2006/relationships/revisionLog" Target="revisionLog424.xml"/><Relationship Id="rId268" Type="http://schemas.openxmlformats.org/officeDocument/2006/relationships/revisionLog" Target="revisionLog259.xml"/><Relationship Id="rId475" Type="http://schemas.openxmlformats.org/officeDocument/2006/relationships/revisionLog" Target="revisionLog466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19.xml"/><Relationship Id="rId335" Type="http://schemas.openxmlformats.org/officeDocument/2006/relationships/revisionLog" Target="revisionLog326.xml"/><Relationship Id="rId377" Type="http://schemas.openxmlformats.org/officeDocument/2006/relationships/revisionLog" Target="revisionLog368.xml"/><Relationship Id="rId500" Type="http://schemas.openxmlformats.org/officeDocument/2006/relationships/revisionLog" Target="revisionLog491.xml"/><Relationship Id="rId181" Type="http://schemas.openxmlformats.org/officeDocument/2006/relationships/revisionLog" Target="revisionLog172.xml"/><Relationship Id="rId237" Type="http://schemas.openxmlformats.org/officeDocument/2006/relationships/revisionLog" Target="revisionLog228.xml"/><Relationship Id="rId402" Type="http://schemas.openxmlformats.org/officeDocument/2006/relationships/revisionLog" Target="revisionLog393.xml"/><Relationship Id="rId279" Type="http://schemas.openxmlformats.org/officeDocument/2006/relationships/revisionLog" Target="revisionLog270.xml"/><Relationship Id="rId444" Type="http://schemas.openxmlformats.org/officeDocument/2006/relationships/revisionLog" Target="revisionLog435.xml"/><Relationship Id="rId486" Type="http://schemas.openxmlformats.org/officeDocument/2006/relationships/revisionLog" Target="revisionLog477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0.xml"/><Relationship Id="rId290" Type="http://schemas.openxmlformats.org/officeDocument/2006/relationships/revisionLog" Target="revisionLog281.xml"/><Relationship Id="rId304" Type="http://schemas.openxmlformats.org/officeDocument/2006/relationships/revisionLog" Target="revisionLog295.xml"/><Relationship Id="rId346" Type="http://schemas.openxmlformats.org/officeDocument/2006/relationships/revisionLog" Target="revisionLog337.xml"/><Relationship Id="rId388" Type="http://schemas.openxmlformats.org/officeDocument/2006/relationships/revisionLog" Target="revisionLog379.xml"/><Relationship Id="rId85" Type="http://schemas.openxmlformats.org/officeDocument/2006/relationships/revisionLog" Target="revisionLog7.xml"/><Relationship Id="rId150" Type="http://schemas.openxmlformats.org/officeDocument/2006/relationships/revisionLog" Target="revisionLog141.xml"/><Relationship Id="rId192" Type="http://schemas.openxmlformats.org/officeDocument/2006/relationships/revisionLog" Target="revisionLog183.xml"/><Relationship Id="rId206" Type="http://schemas.openxmlformats.org/officeDocument/2006/relationships/revisionLog" Target="revisionLog197.xml"/><Relationship Id="rId413" Type="http://schemas.openxmlformats.org/officeDocument/2006/relationships/revisionLog" Target="revisionLog404.xml"/><Relationship Id="rId248" Type="http://schemas.openxmlformats.org/officeDocument/2006/relationships/revisionLog" Target="revisionLog239.xml"/><Relationship Id="rId455" Type="http://schemas.openxmlformats.org/officeDocument/2006/relationships/revisionLog" Target="revisionLog446.xml"/><Relationship Id="rId497" Type="http://schemas.openxmlformats.org/officeDocument/2006/relationships/revisionLog" Target="revisionLog488.xml"/><Relationship Id="rId12" Type="http://schemas.openxmlformats.org/officeDocument/2006/relationships/revisionLog" Target="revisionLog12.xml"/><Relationship Id="rId108" Type="http://schemas.openxmlformats.org/officeDocument/2006/relationships/revisionLog" Target="revisionLog99.xml"/><Relationship Id="rId315" Type="http://schemas.openxmlformats.org/officeDocument/2006/relationships/revisionLog" Target="revisionLog306.xml"/><Relationship Id="rId357" Type="http://schemas.openxmlformats.org/officeDocument/2006/relationships/revisionLog" Target="revisionLog348.xml"/><Relationship Id="rId54" Type="http://schemas.openxmlformats.org/officeDocument/2006/relationships/revisionLog" Target="revisionLog54.xml"/><Relationship Id="rId96" Type="http://schemas.openxmlformats.org/officeDocument/2006/relationships/revisionLog" Target="revisionLog87.xml"/><Relationship Id="rId161" Type="http://schemas.openxmlformats.org/officeDocument/2006/relationships/revisionLog" Target="revisionLog152.xml"/><Relationship Id="rId217" Type="http://schemas.openxmlformats.org/officeDocument/2006/relationships/revisionLog" Target="revisionLog208.xml"/><Relationship Id="rId399" Type="http://schemas.openxmlformats.org/officeDocument/2006/relationships/revisionLog" Target="revisionLog390.xml"/><Relationship Id="rId259" Type="http://schemas.openxmlformats.org/officeDocument/2006/relationships/revisionLog" Target="revisionLog250.xml"/><Relationship Id="rId424" Type="http://schemas.openxmlformats.org/officeDocument/2006/relationships/revisionLog" Target="revisionLog415.xml"/><Relationship Id="rId466" Type="http://schemas.openxmlformats.org/officeDocument/2006/relationships/revisionLog" Target="revisionLog457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0.xml"/><Relationship Id="rId270" Type="http://schemas.openxmlformats.org/officeDocument/2006/relationships/revisionLog" Target="revisionLog261.xml"/><Relationship Id="rId326" Type="http://schemas.openxmlformats.org/officeDocument/2006/relationships/revisionLog" Target="revisionLog317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21.xml"/><Relationship Id="rId368" Type="http://schemas.openxmlformats.org/officeDocument/2006/relationships/revisionLog" Target="revisionLog359.xml"/><Relationship Id="rId172" Type="http://schemas.openxmlformats.org/officeDocument/2006/relationships/revisionLog" Target="revisionLog163.xml"/><Relationship Id="rId228" Type="http://schemas.openxmlformats.org/officeDocument/2006/relationships/revisionLog" Target="revisionLog219.xml"/><Relationship Id="rId435" Type="http://schemas.openxmlformats.org/officeDocument/2006/relationships/revisionLog" Target="revisionLog426.xml"/><Relationship Id="rId477" Type="http://schemas.openxmlformats.org/officeDocument/2006/relationships/revisionLog" Target="revisionLog468.xml"/><Relationship Id="rId281" Type="http://schemas.openxmlformats.org/officeDocument/2006/relationships/revisionLog" Target="revisionLog272.xml"/><Relationship Id="rId337" Type="http://schemas.openxmlformats.org/officeDocument/2006/relationships/revisionLog" Target="revisionLog328.xml"/><Relationship Id="rId502" Type="http://schemas.openxmlformats.org/officeDocument/2006/relationships/revisionLog" Target="revisionLog493.xml"/><Relationship Id="rId34" Type="http://schemas.openxmlformats.org/officeDocument/2006/relationships/revisionLog" Target="revisionLog34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2.xml"/><Relationship Id="rId379" Type="http://schemas.openxmlformats.org/officeDocument/2006/relationships/revisionLog" Target="revisionLog370.xml"/><Relationship Id="rId183" Type="http://schemas.openxmlformats.org/officeDocument/2006/relationships/revisionLog" Target="revisionLog174.xml"/><Relationship Id="rId239" Type="http://schemas.openxmlformats.org/officeDocument/2006/relationships/revisionLog" Target="revisionLog230.xml"/><Relationship Id="rId390" Type="http://schemas.openxmlformats.org/officeDocument/2006/relationships/revisionLog" Target="revisionLog381.xml"/><Relationship Id="rId404" Type="http://schemas.openxmlformats.org/officeDocument/2006/relationships/revisionLog" Target="revisionLog395.xml"/><Relationship Id="rId446" Type="http://schemas.openxmlformats.org/officeDocument/2006/relationships/revisionLog" Target="revisionLog437.xml"/><Relationship Id="rId250" Type="http://schemas.openxmlformats.org/officeDocument/2006/relationships/revisionLog" Target="revisionLog241.xml"/><Relationship Id="rId292" Type="http://schemas.openxmlformats.org/officeDocument/2006/relationships/revisionLog" Target="revisionLog283.xml"/><Relationship Id="rId306" Type="http://schemas.openxmlformats.org/officeDocument/2006/relationships/revisionLog" Target="revisionLog297.xml"/><Relationship Id="rId488" Type="http://schemas.openxmlformats.org/officeDocument/2006/relationships/revisionLog" Target="revisionLog479.xml"/><Relationship Id="rId271" Type="http://schemas.openxmlformats.org/officeDocument/2006/relationships/revisionLog" Target="revisionLog262.xml"/><Relationship Id="rId45" Type="http://schemas.openxmlformats.org/officeDocument/2006/relationships/revisionLog" Target="revisionLog45.xml"/><Relationship Id="rId87" Type="http://schemas.openxmlformats.org/officeDocument/2006/relationships/revisionLog" Target="revisionLog9.xml"/><Relationship Id="rId110" Type="http://schemas.openxmlformats.org/officeDocument/2006/relationships/revisionLog" Target="revisionLog101.xml"/><Relationship Id="rId348" Type="http://schemas.openxmlformats.org/officeDocument/2006/relationships/revisionLog" Target="revisionLog339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2.xml"/><Relationship Id="rId327" Type="http://schemas.openxmlformats.org/officeDocument/2006/relationships/revisionLog" Target="revisionLog318.xml"/><Relationship Id="rId369" Type="http://schemas.openxmlformats.org/officeDocument/2006/relationships/revisionLog" Target="revisionLog360.xml"/><Relationship Id="rId152" Type="http://schemas.openxmlformats.org/officeDocument/2006/relationships/revisionLog" Target="revisionLog143.xml"/><Relationship Id="rId194" Type="http://schemas.openxmlformats.org/officeDocument/2006/relationships/revisionLog" Target="revisionLog185.xml"/><Relationship Id="rId208" Type="http://schemas.openxmlformats.org/officeDocument/2006/relationships/revisionLog" Target="revisionLog199.xml"/><Relationship Id="rId415" Type="http://schemas.openxmlformats.org/officeDocument/2006/relationships/revisionLog" Target="revisionLog406.xml"/><Relationship Id="rId457" Type="http://schemas.openxmlformats.org/officeDocument/2006/relationships/revisionLog" Target="revisionLog448.xml"/><Relationship Id="rId173" Type="http://schemas.openxmlformats.org/officeDocument/2006/relationships/revisionLog" Target="revisionLog164.xml"/><Relationship Id="rId229" Type="http://schemas.openxmlformats.org/officeDocument/2006/relationships/revisionLog" Target="revisionLog220.xml"/><Relationship Id="rId380" Type="http://schemas.openxmlformats.org/officeDocument/2006/relationships/revisionLog" Target="revisionLog371.xml"/><Relationship Id="rId436" Type="http://schemas.openxmlformats.org/officeDocument/2006/relationships/revisionLog" Target="revisionLog427.xml"/><Relationship Id="rId261" Type="http://schemas.openxmlformats.org/officeDocument/2006/relationships/revisionLog" Target="revisionLog252.xml"/><Relationship Id="rId240" Type="http://schemas.openxmlformats.org/officeDocument/2006/relationships/revisionLog" Target="revisionLog231.xml"/><Relationship Id="rId478" Type="http://schemas.openxmlformats.org/officeDocument/2006/relationships/revisionLog" Target="revisionLog469.xml"/><Relationship Id="rId499" Type="http://schemas.openxmlformats.org/officeDocument/2006/relationships/revisionLog" Target="revisionLog490.xml"/><Relationship Id="rId14" Type="http://schemas.openxmlformats.org/officeDocument/2006/relationships/revisionLog" Target="revisionLog14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08.xml"/><Relationship Id="rId359" Type="http://schemas.openxmlformats.org/officeDocument/2006/relationships/revisionLog" Target="revisionLog350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91.xml"/><Relationship Id="rId282" Type="http://schemas.openxmlformats.org/officeDocument/2006/relationships/revisionLog" Target="revisionLog273.xml"/><Relationship Id="rId338" Type="http://schemas.openxmlformats.org/officeDocument/2006/relationships/revisionLog" Target="revisionLog329.xml"/><Relationship Id="rId503" Type="http://schemas.openxmlformats.org/officeDocument/2006/relationships/revisionLog" Target="revisionLog494.xml"/><Relationship Id="rId98" Type="http://schemas.openxmlformats.org/officeDocument/2006/relationships/revisionLog" Target="revisionLog89.xml"/><Relationship Id="rId121" Type="http://schemas.openxmlformats.org/officeDocument/2006/relationships/revisionLog" Target="revisionLog112.xml"/><Relationship Id="rId163" Type="http://schemas.openxmlformats.org/officeDocument/2006/relationships/revisionLog" Target="revisionLog154.xml"/><Relationship Id="rId219" Type="http://schemas.openxmlformats.org/officeDocument/2006/relationships/revisionLog" Target="revisionLog210.xml"/><Relationship Id="rId370" Type="http://schemas.openxmlformats.org/officeDocument/2006/relationships/revisionLog" Target="revisionLog361.xml"/><Relationship Id="rId426" Type="http://schemas.openxmlformats.org/officeDocument/2006/relationships/revisionLog" Target="revisionLog417.xml"/><Relationship Id="rId142" Type="http://schemas.openxmlformats.org/officeDocument/2006/relationships/revisionLog" Target="revisionLog133.xml"/><Relationship Id="rId184" Type="http://schemas.openxmlformats.org/officeDocument/2006/relationships/revisionLog" Target="revisionLog175.xml"/><Relationship Id="rId391" Type="http://schemas.openxmlformats.org/officeDocument/2006/relationships/revisionLog" Target="revisionLog382.xml"/><Relationship Id="rId405" Type="http://schemas.openxmlformats.org/officeDocument/2006/relationships/revisionLog" Target="revisionLog396.xml"/><Relationship Id="rId447" Type="http://schemas.openxmlformats.org/officeDocument/2006/relationships/revisionLog" Target="revisionLog438.xml"/><Relationship Id="rId230" Type="http://schemas.openxmlformats.org/officeDocument/2006/relationships/revisionLog" Target="revisionLog221.xml"/><Relationship Id="rId468" Type="http://schemas.openxmlformats.org/officeDocument/2006/relationships/revisionLog" Target="revisionLog459.xml"/><Relationship Id="rId251" Type="http://schemas.openxmlformats.org/officeDocument/2006/relationships/revisionLog" Target="revisionLog242.xml"/><Relationship Id="rId489" Type="http://schemas.openxmlformats.org/officeDocument/2006/relationships/revisionLog" Target="revisionLog480.xml"/><Relationship Id="rId25" Type="http://schemas.openxmlformats.org/officeDocument/2006/relationships/revisionLog" Target="revisionLog25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3.xml"/><Relationship Id="rId328" Type="http://schemas.openxmlformats.org/officeDocument/2006/relationships/revisionLog" Target="revisionLog319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84.xml"/><Relationship Id="rId307" Type="http://schemas.openxmlformats.org/officeDocument/2006/relationships/revisionLog" Target="revisionLog298.xml"/><Relationship Id="rId349" Type="http://schemas.openxmlformats.org/officeDocument/2006/relationships/revisionLog" Target="revisionLog340.xml"/><Relationship Id="rId132" Type="http://schemas.openxmlformats.org/officeDocument/2006/relationships/revisionLog" Target="revisionLog123.xml"/><Relationship Id="rId174" Type="http://schemas.openxmlformats.org/officeDocument/2006/relationships/revisionLog" Target="revisionLog165.xml"/><Relationship Id="rId381" Type="http://schemas.openxmlformats.org/officeDocument/2006/relationships/revisionLog" Target="revisionLog372.xml"/><Relationship Id="rId88" Type="http://schemas.openxmlformats.org/officeDocument/2006/relationships/revisionLog" Target="revisionLog79.xml"/><Relationship Id="rId111" Type="http://schemas.openxmlformats.org/officeDocument/2006/relationships/revisionLog" Target="revisionLog102.xml"/><Relationship Id="rId153" Type="http://schemas.openxmlformats.org/officeDocument/2006/relationships/revisionLog" Target="revisionLog144.xml"/><Relationship Id="rId195" Type="http://schemas.openxmlformats.org/officeDocument/2006/relationships/revisionLog" Target="revisionLog186.xml"/><Relationship Id="rId209" Type="http://schemas.openxmlformats.org/officeDocument/2006/relationships/revisionLog" Target="revisionLog200.xml"/><Relationship Id="rId360" Type="http://schemas.openxmlformats.org/officeDocument/2006/relationships/revisionLog" Target="revisionLog351.xml"/><Relationship Id="rId416" Type="http://schemas.openxmlformats.org/officeDocument/2006/relationships/revisionLog" Target="revisionLog407.xml"/><Relationship Id="rId241" Type="http://schemas.openxmlformats.org/officeDocument/2006/relationships/revisionLog" Target="revisionLog232.xml"/><Relationship Id="rId437" Type="http://schemas.openxmlformats.org/officeDocument/2006/relationships/revisionLog" Target="revisionLog428.xml"/><Relationship Id="rId479" Type="http://schemas.openxmlformats.org/officeDocument/2006/relationships/revisionLog" Target="revisionLog470.xml"/><Relationship Id="rId220" Type="http://schemas.openxmlformats.org/officeDocument/2006/relationships/revisionLog" Target="revisionLog211.xml"/><Relationship Id="rId458" Type="http://schemas.openxmlformats.org/officeDocument/2006/relationships/revisionLog" Target="revisionLog449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74.xml"/><Relationship Id="rId339" Type="http://schemas.openxmlformats.org/officeDocument/2006/relationships/revisionLog" Target="revisionLog330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3.xml"/><Relationship Id="rId318" Type="http://schemas.openxmlformats.org/officeDocument/2006/relationships/revisionLog" Target="revisionLog309.xml"/><Relationship Id="rId490" Type="http://schemas.openxmlformats.org/officeDocument/2006/relationships/revisionLog" Target="revisionLog481.xml"/><Relationship Id="rId504" Type="http://schemas.openxmlformats.org/officeDocument/2006/relationships/revisionLog" Target="revisionLog495.xml"/><Relationship Id="rId78" Type="http://schemas.openxmlformats.org/officeDocument/2006/relationships/revisionLog" Target="revisionLog78.xml"/><Relationship Id="rId101" Type="http://schemas.openxmlformats.org/officeDocument/2006/relationships/revisionLog" Target="revisionLog92.xml"/><Relationship Id="rId143" Type="http://schemas.openxmlformats.org/officeDocument/2006/relationships/revisionLog" Target="revisionLog134.xml"/><Relationship Id="rId185" Type="http://schemas.openxmlformats.org/officeDocument/2006/relationships/revisionLog" Target="revisionLog176.xml"/><Relationship Id="rId350" Type="http://schemas.openxmlformats.org/officeDocument/2006/relationships/revisionLog" Target="revisionLog341.xml"/><Relationship Id="rId406" Type="http://schemas.openxmlformats.org/officeDocument/2006/relationships/revisionLog" Target="revisionLog397.xml"/><Relationship Id="rId99" Type="http://schemas.openxmlformats.org/officeDocument/2006/relationships/revisionLog" Target="revisionLog90.xml"/><Relationship Id="rId122" Type="http://schemas.openxmlformats.org/officeDocument/2006/relationships/revisionLog" Target="revisionLog113.xml"/><Relationship Id="rId164" Type="http://schemas.openxmlformats.org/officeDocument/2006/relationships/revisionLog" Target="revisionLog155.xml"/><Relationship Id="rId371" Type="http://schemas.openxmlformats.org/officeDocument/2006/relationships/revisionLog" Target="revisionLog362.xml"/><Relationship Id="rId210" Type="http://schemas.openxmlformats.org/officeDocument/2006/relationships/revisionLog" Target="revisionLog201.xml"/><Relationship Id="rId392" Type="http://schemas.openxmlformats.org/officeDocument/2006/relationships/revisionLog" Target="revisionLog383.xml"/><Relationship Id="rId448" Type="http://schemas.openxmlformats.org/officeDocument/2006/relationships/revisionLog" Target="revisionLog439.xml"/><Relationship Id="rId427" Type="http://schemas.openxmlformats.org/officeDocument/2006/relationships/revisionLog" Target="revisionLog418.xml"/><Relationship Id="rId469" Type="http://schemas.openxmlformats.org/officeDocument/2006/relationships/revisionLog" Target="revisionLog460.xml"/><Relationship Id="rId252" Type="http://schemas.openxmlformats.org/officeDocument/2006/relationships/revisionLog" Target="revisionLog243.xml"/><Relationship Id="rId294" Type="http://schemas.openxmlformats.org/officeDocument/2006/relationships/revisionLog" Target="revisionLog285.xml"/><Relationship Id="rId308" Type="http://schemas.openxmlformats.org/officeDocument/2006/relationships/revisionLog" Target="revisionLog299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2.xml"/><Relationship Id="rId273" Type="http://schemas.openxmlformats.org/officeDocument/2006/relationships/revisionLog" Target="revisionLog264.xml"/><Relationship Id="rId329" Type="http://schemas.openxmlformats.org/officeDocument/2006/relationships/revisionLog" Target="revisionLog320.xml"/><Relationship Id="rId480" Type="http://schemas.openxmlformats.org/officeDocument/2006/relationships/revisionLog" Target="revisionLog471.xml"/><Relationship Id="rId47" Type="http://schemas.openxmlformats.org/officeDocument/2006/relationships/revisionLog" Target="revisionLog47.xml"/><Relationship Id="rId89" Type="http://schemas.openxmlformats.org/officeDocument/2006/relationships/revisionLog" Target="revisionLog80.xml"/><Relationship Id="rId112" Type="http://schemas.openxmlformats.org/officeDocument/2006/relationships/revisionLog" Target="revisionLog103.xml"/><Relationship Id="rId154" Type="http://schemas.openxmlformats.org/officeDocument/2006/relationships/revisionLog" Target="revisionLog145.xml"/><Relationship Id="rId361" Type="http://schemas.openxmlformats.org/officeDocument/2006/relationships/revisionLog" Target="revisionLog352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4.xml"/><Relationship Id="rId175" Type="http://schemas.openxmlformats.org/officeDocument/2006/relationships/revisionLog" Target="revisionLog166.xml"/><Relationship Id="rId340" Type="http://schemas.openxmlformats.org/officeDocument/2006/relationships/revisionLog" Target="revisionLog331.xml"/><Relationship Id="rId196" Type="http://schemas.openxmlformats.org/officeDocument/2006/relationships/revisionLog" Target="revisionLog187.xml"/><Relationship Id="rId417" Type="http://schemas.openxmlformats.org/officeDocument/2006/relationships/revisionLog" Target="revisionLog408.xml"/><Relationship Id="rId459" Type="http://schemas.openxmlformats.org/officeDocument/2006/relationships/revisionLog" Target="revisionLog450.xml"/><Relationship Id="rId200" Type="http://schemas.openxmlformats.org/officeDocument/2006/relationships/revisionLog" Target="revisionLog191.xml"/><Relationship Id="rId382" Type="http://schemas.openxmlformats.org/officeDocument/2006/relationships/revisionLog" Target="revisionLog373.xml"/><Relationship Id="rId438" Type="http://schemas.openxmlformats.org/officeDocument/2006/relationships/revisionLog" Target="revisionLog429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2.xml"/><Relationship Id="rId263" Type="http://schemas.openxmlformats.org/officeDocument/2006/relationships/revisionLog" Target="revisionLog254.xml"/><Relationship Id="rId319" Type="http://schemas.openxmlformats.org/officeDocument/2006/relationships/revisionLog" Target="revisionLog310.xml"/><Relationship Id="rId470" Type="http://schemas.openxmlformats.org/officeDocument/2006/relationships/revisionLog" Target="revisionLog461.xml"/><Relationship Id="rId242" Type="http://schemas.openxmlformats.org/officeDocument/2006/relationships/revisionLog" Target="revisionLog233.xml"/><Relationship Id="rId284" Type="http://schemas.openxmlformats.org/officeDocument/2006/relationships/revisionLog" Target="revisionLog275.xml"/><Relationship Id="rId491" Type="http://schemas.openxmlformats.org/officeDocument/2006/relationships/revisionLog" Target="revisionLog482.xml"/><Relationship Id="rId505" Type="http://schemas.openxmlformats.org/officeDocument/2006/relationships/revisionLog" Target="revisionLog496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4.xml"/><Relationship Id="rId330" Type="http://schemas.openxmlformats.org/officeDocument/2006/relationships/revisionLog" Target="revisionLog321.xml"/><Relationship Id="rId37" Type="http://schemas.openxmlformats.org/officeDocument/2006/relationships/revisionLog" Target="revisionLog37.xml"/><Relationship Id="rId79" Type="http://schemas.openxmlformats.org/officeDocument/2006/relationships/revisionLog" Target="revisionLog1.xml"/><Relationship Id="rId102" Type="http://schemas.openxmlformats.org/officeDocument/2006/relationships/revisionLog" Target="revisionLog93.xml"/><Relationship Id="rId144" Type="http://schemas.openxmlformats.org/officeDocument/2006/relationships/revisionLog" Target="revisionLog135.xml"/><Relationship Id="rId165" Type="http://schemas.openxmlformats.org/officeDocument/2006/relationships/revisionLog" Target="revisionLog156.xml"/><Relationship Id="rId372" Type="http://schemas.openxmlformats.org/officeDocument/2006/relationships/revisionLog" Target="revisionLog363.xml"/><Relationship Id="rId428" Type="http://schemas.openxmlformats.org/officeDocument/2006/relationships/revisionLog" Target="revisionLog419.xml"/><Relationship Id="rId90" Type="http://schemas.openxmlformats.org/officeDocument/2006/relationships/revisionLog" Target="revisionLog81.xml"/><Relationship Id="rId186" Type="http://schemas.openxmlformats.org/officeDocument/2006/relationships/revisionLog" Target="revisionLog177.xml"/><Relationship Id="rId351" Type="http://schemas.openxmlformats.org/officeDocument/2006/relationships/revisionLog" Target="revisionLog342.xml"/><Relationship Id="rId393" Type="http://schemas.openxmlformats.org/officeDocument/2006/relationships/revisionLog" Target="revisionLog384.xml"/><Relationship Id="rId407" Type="http://schemas.openxmlformats.org/officeDocument/2006/relationships/revisionLog" Target="revisionLog398.xml"/><Relationship Id="rId449" Type="http://schemas.openxmlformats.org/officeDocument/2006/relationships/revisionLog" Target="revisionLog440.xml"/><Relationship Id="rId232" Type="http://schemas.openxmlformats.org/officeDocument/2006/relationships/revisionLog" Target="revisionLog223.xml"/><Relationship Id="rId274" Type="http://schemas.openxmlformats.org/officeDocument/2006/relationships/revisionLog" Target="revisionLog265.xml"/><Relationship Id="rId481" Type="http://schemas.openxmlformats.org/officeDocument/2006/relationships/revisionLog" Target="revisionLog472.xml"/><Relationship Id="rId211" Type="http://schemas.openxmlformats.org/officeDocument/2006/relationships/revisionLog" Target="revisionLog202.xml"/><Relationship Id="rId253" Type="http://schemas.openxmlformats.org/officeDocument/2006/relationships/revisionLog" Target="revisionLog244.xml"/><Relationship Id="rId295" Type="http://schemas.openxmlformats.org/officeDocument/2006/relationships/revisionLog" Target="revisionLog286.xml"/><Relationship Id="rId309" Type="http://schemas.openxmlformats.org/officeDocument/2006/relationships/revisionLog" Target="revisionLog300.xml"/><Relationship Id="rId460" Type="http://schemas.openxmlformats.org/officeDocument/2006/relationships/revisionLog" Target="revisionLog451.xml"/><Relationship Id="rId27" Type="http://schemas.openxmlformats.org/officeDocument/2006/relationships/revisionLog" Target="revisionLog27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5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04.xml"/><Relationship Id="rId320" Type="http://schemas.openxmlformats.org/officeDocument/2006/relationships/revisionLog" Target="revisionLog311.xml"/><Relationship Id="rId80" Type="http://schemas.openxmlformats.org/officeDocument/2006/relationships/revisionLog" Target="revisionLog2.xml"/><Relationship Id="rId176" Type="http://schemas.openxmlformats.org/officeDocument/2006/relationships/revisionLog" Target="revisionLog167.xml"/><Relationship Id="rId341" Type="http://schemas.openxmlformats.org/officeDocument/2006/relationships/revisionLog" Target="revisionLog332.xml"/><Relationship Id="rId383" Type="http://schemas.openxmlformats.org/officeDocument/2006/relationships/revisionLog" Target="revisionLog374.xml"/><Relationship Id="rId439" Type="http://schemas.openxmlformats.org/officeDocument/2006/relationships/revisionLog" Target="revisionLog430.xml"/><Relationship Id="rId155" Type="http://schemas.openxmlformats.org/officeDocument/2006/relationships/revisionLog" Target="revisionLog146.xml"/><Relationship Id="rId197" Type="http://schemas.openxmlformats.org/officeDocument/2006/relationships/revisionLog" Target="revisionLog188.xml"/><Relationship Id="rId362" Type="http://schemas.openxmlformats.org/officeDocument/2006/relationships/revisionLog" Target="revisionLog353.xml"/><Relationship Id="rId418" Type="http://schemas.openxmlformats.org/officeDocument/2006/relationships/revisionLog" Target="revisionLog409.xml"/><Relationship Id="rId201" Type="http://schemas.openxmlformats.org/officeDocument/2006/relationships/revisionLog" Target="revisionLog192.xml"/><Relationship Id="rId243" Type="http://schemas.openxmlformats.org/officeDocument/2006/relationships/revisionLog" Target="revisionLog234.xml"/><Relationship Id="rId285" Type="http://schemas.openxmlformats.org/officeDocument/2006/relationships/revisionLog" Target="revisionLog276.xml"/><Relationship Id="rId450" Type="http://schemas.openxmlformats.org/officeDocument/2006/relationships/revisionLog" Target="revisionLog441.xml"/><Relationship Id="rId222" Type="http://schemas.openxmlformats.org/officeDocument/2006/relationships/revisionLog" Target="revisionLog213.xml"/><Relationship Id="rId264" Type="http://schemas.openxmlformats.org/officeDocument/2006/relationships/revisionLog" Target="revisionLog255.xml"/><Relationship Id="rId471" Type="http://schemas.openxmlformats.org/officeDocument/2006/relationships/revisionLog" Target="revisionLog462.xml"/><Relationship Id="rId506" Type="http://schemas.openxmlformats.org/officeDocument/2006/relationships/revisionLog" Target="revisionLog497.xml"/><Relationship Id="rId38" Type="http://schemas.openxmlformats.org/officeDocument/2006/relationships/revisionLog" Target="revisionLog38.xml"/><Relationship Id="rId103" Type="http://schemas.openxmlformats.org/officeDocument/2006/relationships/revisionLog" Target="revisionLog94.xml"/><Relationship Id="rId310" Type="http://schemas.openxmlformats.org/officeDocument/2006/relationships/revisionLog" Target="revisionLog301.xml"/><Relationship Id="rId17" Type="http://schemas.openxmlformats.org/officeDocument/2006/relationships/revisionLog" Target="revisionLog1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5.xml"/><Relationship Id="rId492" Type="http://schemas.openxmlformats.org/officeDocument/2006/relationships/revisionLog" Target="revisionLog483.xml"/><Relationship Id="rId91" Type="http://schemas.openxmlformats.org/officeDocument/2006/relationships/revisionLog" Target="revisionLog82.xml"/><Relationship Id="rId145" Type="http://schemas.openxmlformats.org/officeDocument/2006/relationships/revisionLog" Target="revisionLog136.xml"/><Relationship Id="rId187" Type="http://schemas.openxmlformats.org/officeDocument/2006/relationships/revisionLog" Target="revisionLog178.xml"/><Relationship Id="rId352" Type="http://schemas.openxmlformats.org/officeDocument/2006/relationships/revisionLog" Target="revisionLog343.xml"/><Relationship Id="rId394" Type="http://schemas.openxmlformats.org/officeDocument/2006/relationships/revisionLog" Target="revisionLog385.xml"/><Relationship Id="rId408" Type="http://schemas.openxmlformats.org/officeDocument/2006/relationships/revisionLog" Target="revisionLog399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7.xml"/><Relationship Id="rId331" Type="http://schemas.openxmlformats.org/officeDocument/2006/relationships/revisionLog" Target="revisionLog322.xml"/><Relationship Id="rId373" Type="http://schemas.openxmlformats.org/officeDocument/2006/relationships/revisionLog" Target="revisionLog364.xml"/><Relationship Id="rId429" Type="http://schemas.openxmlformats.org/officeDocument/2006/relationships/revisionLog" Target="revisionLog420.xml"/><Relationship Id="rId212" Type="http://schemas.openxmlformats.org/officeDocument/2006/relationships/revisionLog" Target="revisionLog203.xml"/><Relationship Id="rId254" Type="http://schemas.openxmlformats.org/officeDocument/2006/relationships/revisionLog" Target="revisionLog245.xml"/><Relationship Id="rId233" Type="http://schemas.openxmlformats.org/officeDocument/2006/relationships/revisionLog" Target="revisionLog224.xml"/><Relationship Id="rId440" Type="http://schemas.openxmlformats.org/officeDocument/2006/relationships/revisionLog" Target="revisionLog431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05.xml"/><Relationship Id="rId296" Type="http://schemas.openxmlformats.org/officeDocument/2006/relationships/revisionLog" Target="revisionLog287.xml"/><Relationship Id="rId461" Type="http://schemas.openxmlformats.org/officeDocument/2006/relationships/revisionLog" Target="revisionLog452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66.xml"/><Relationship Id="rId300" Type="http://schemas.openxmlformats.org/officeDocument/2006/relationships/revisionLog" Target="revisionLog291.xml"/><Relationship Id="rId482" Type="http://schemas.openxmlformats.org/officeDocument/2006/relationships/revisionLog" Target="revisionLog473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7.xml"/><Relationship Id="rId198" Type="http://schemas.openxmlformats.org/officeDocument/2006/relationships/revisionLog" Target="revisionLog189.xml"/><Relationship Id="rId321" Type="http://schemas.openxmlformats.org/officeDocument/2006/relationships/revisionLog" Target="revisionLog312.xml"/><Relationship Id="rId363" Type="http://schemas.openxmlformats.org/officeDocument/2006/relationships/revisionLog" Target="revisionLog354.xml"/><Relationship Id="rId419" Type="http://schemas.openxmlformats.org/officeDocument/2006/relationships/revisionLog" Target="revisionLog410.xml"/><Relationship Id="rId81" Type="http://schemas.openxmlformats.org/officeDocument/2006/relationships/revisionLog" Target="revisionLog3.xml"/><Relationship Id="rId135" Type="http://schemas.openxmlformats.org/officeDocument/2006/relationships/revisionLog" Target="revisionLog126.xml"/><Relationship Id="rId177" Type="http://schemas.openxmlformats.org/officeDocument/2006/relationships/revisionLog" Target="revisionLog168.xml"/><Relationship Id="rId342" Type="http://schemas.openxmlformats.org/officeDocument/2006/relationships/revisionLog" Target="revisionLog333.xml"/><Relationship Id="rId384" Type="http://schemas.openxmlformats.org/officeDocument/2006/relationships/revisionLog" Target="revisionLog375.xml"/><Relationship Id="rId223" Type="http://schemas.openxmlformats.org/officeDocument/2006/relationships/revisionLog" Target="revisionLog214.xml"/><Relationship Id="rId430" Type="http://schemas.openxmlformats.org/officeDocument/2006/relationships/revisionLog" Target="revisionLog421.xml"/><Relationship Id="rId202" Type="http://schemas.openxmlformats.org/officeDocument/2006/relationships/revisionLog" Target="revisionLog193.xml"/><Relationship Id="rId244" Type="http://schemas.openxmlformats.org/officeDocument/2006/relationships/revisionLog" Target="revisionLog235.xml"/><Relationship Id="rId18" Type="http://schemas.openxmlformats.org/officeDocument/2006/relationships/revisionLog" Target="revisionLog18.xml"/><Relationship Id="rId265" Type="http://schemas.openxmlformats.org/officeDocument/2006/relationships/revisionLog" Target="revisionLog256.xml"/><Relationship Id="rId472" Type="http://schemas.openxmlformats.org/officeDocument/2006/relationships/revisionLog" Target="revisionLog463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77.xml"/><Relationship Id="rId451" Type="http://schemas.openxmlformats.org/officeDocument/2006/relationships/revisionLog" Target="revisionLog442.xml"/><Relationship Id="rId493" Type="http://schemas.openxmlformats.org/officeDocument/2006/relationships/revisionLog" Target="revisionLog484.xml"/><Relationship Id="rId507" Type="http://schemas.openxmlformats.org/officeDocument/2006/relationships/revisionLog" Target="revisionLog498.xml"/><Relationship Id="rId125" Type="http://schemas.openxmlformats.org/officeDocument/2006/relationships/revisionLog" Target="revisionLog116.xml"/><Relationship Id="rId167" Type="http://schemas.openxmlformats.org/officeDocument/2006/relationships/revisionLog" Target="revisionLog158.xml"/><Relationship Id="rId332" Type="http://schemas.openxmlformats.org/officeDocument/2006/relationships/revisionLog" Target="revisionLog323.xml"/><Relationship Id="rId374" Type="http://schemas.openxmlformats.org/officeDocument/2006/relationships/revisionLog" Target="revisionLog36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95.xml"/><Relationship Id="rId146" Type="http://schemas.openxmlformats.org/officeDocument/2006/relationships/revisionLog" Target="revisionLog137.xml"/><Relationship Id="rId188" Type="http://schemas.openxmlformats.org/officeDocument/2006/relationships/revisionLog" Target="revisionLog179.xml"/><Relationship Id="rId311" Type="http://schemas.openxmlformats.org/officeDocument/2006/relationships/revisionLog" Target="revisionLog302.xml"/><Relationship Id="rId353" Type="http://schemas.openxmlformats.org/officeDocument/2006/relationships/revisionLog" Target="revisionLog344.xml"/><Relationship Id="rId395" Type="http://schemas.openxmlformats.org/officeDocument/2006/relationships/revisionLog" Target="revisionLog386.xml"/><Relationship Id="rId409" Type="http://schemas.openxmlformats.org/officeDocument/2006/relationships/revisionLog" Target="revisionLog40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5.xml"/><Relationship Id="rId92" Type="http://schemas.openxmlformats.org/officeDocument/2006/relationships/revisionLog" Target="revisionLog83.xml"/><Relationship Id="rId213" Type="http://schemas.openxmlformats.org/officeDocument/2006/relationships/revisionLog" Target="revisionLog204.xml"/><Relationship Id="rId420" Type="http://schemas.openxmlformats.org/officeDocument/2006/relationships/revisionLog" Target="revisionLog411.xml"/><Relationship Id="rId29" Type="http://schemas.openxmlformats.org/officeDocument/2006/relationships/revisionLog" Target="revisionLog29.xml"/><Relationship Id="rId276" Type="http://schemas.openxmlformats.org/officeDocument/2006/relationships/revisionLog" Target="revisionLog267.xml"/><Relationship Id="rId441" Type="http://schemas.openxmlformats.org/officeDocument/2006/relationships/revisionLog" Target="revisionLog432.xml"/><Relationship Id="rId483" Type="http://schemas.openxmlformats.org/officeDocument/2006/relationships/revisionLog" Target="revisionLog474.xml"/><Relationship Id="rId255" Type="http://schemas.openxmlformats.org/officeDocument/2006/relationships/revisionLog" Target="revisionLog246.xml"/><Relationship Id="rId297" Type="http://schemas.openxmlformats.org/officeDocument/2006/relationships/revisionLog" Target="revisionLog288.xml"/><Relationship Id="rId462" Type="http://schemas.openxmlformats.org/officeDocument/2006/relationships/revisionLog" Target="revisionLog453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7.xml"/><Relationship Id="rId178" Type="http://schemas.openxmlformats.org/officeDocument/2006/relationships/revisionLog" Target="revisionLog169.xml"/><Relationship Id="rId301" Type="http://schemas.openxmlformats.org/officeDocument/2006/relationships/revisionLog" Target="revisionLog292.xml"/><Relationship Id="rId343" Type="http://schemas.openxmlformats.org/officeDocument/2006/relationships/revisionLog" Target="revisionLog334.xml"/><Relationship Id="rId115" Type="http://schemas.openxmlformats.org/officeDocument/2006/relationships/revisionLog" Target="revisionLog106.xml"/><Relationship Id="rId157" Type="http://schemas.openxmlformats.org/officeDocument/2006/relationships/revisionLog" Target="revisionLog148.xml"/><Relationship Id="rId322" Type="http://schemas.openxmlformats.org/officeDocument/2006/relationships/revisionLog" Target="revisionLog313.xml"/><Relationship Id="rId364" Type="http://schemas.openxmlformats.org/officeDocument/2006/relationships/revisionLog" Target="revisionLog355.xml"/><Relationship Id="rId82" Type="http://schemas.openxmlformats.org/officeDocument/2006/relationships/revisionLog" Target="revisionLog4.xml"/><Relationship Id="rId203" Type="http://schemas.openxmlformats.org/officeDocument/2006/relationships/revisionLog" Target="revisionLog194.xml"/><Relationship Id="rId385" Type="http://schemas.openxmlformats.org/officeDocument/2006/relationships/revisionLog" Target="revisionLog376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90.xml"/><Relationship Id="rId245" Type="http://schemas.openxmlformats.org/officeDocument/2006/relationships/revisionLog" Target="revisionLog236.xml"/><Relationship Id="rId287" Type="http://schemas.openxmlformats.org/officeDocument/2006/relationships/revisionLog" Target="revisionLog278.xml"/><Relationship Id="rId410" Type="http://schemas.openxmlformats.org/officeDocument/2006/relationships/revisionLog" Target="revisionLog401.xml"/><Relationship Id="rId452" Type="http://schemas.openxmlformats.org/officeDocument/2006/relationships/revisionLog" Target="revisionLog44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5.xml"/><Relationship Id="rId266" Type="http://schemas.openxmlformats.org/officeDocument/2006/relationships/revisionLog" Target="revisionLog257.xml"/><Relationship Id="rId431" Type="http://schemas.openxmlformats.org/officeDocument/2006/relationships/revisionLog" Target="revisionLog422.xml"/><Relationship Id="rId473" Type="http://schemas.openxmlformats.org/officeDocument/2006/relationships/revisionLog" Target="revisionLog464.xml"/><Relationship Id="rId494" Type="http://schemas.openxmlformats.org/officeDocument/2006/relationships/revisionLog" Target="revisionLog485.xml"/><Relationship Id="rId105" Type="http://schemas.openxmlformats.org/officeDocument/2006/relationships/revisionLog" Target="revisionLog96.xml"/><Relationship Id="rId147" Type="http://schemas.openxmlformats.org/officeDocument/2006/relationships/revisionLog" Target="revisionLog138.xml"/><Relationship Id="rId312" Type="http://schemas.openxmlformats.org/officeDocument/2006/relationships/revisionLog" Target="revisionLog303.xml"/><Relationship Id="rId354" Type="http://schemas.openxmlformats.org/officeDocument/2006/relationships/revisionLog" Target="revisionLog345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7.xml"/><Relationship Id="rId168" Type="http://schemas.openxmlformats.org/officeDocument/2006/relationships/revisionLog" Target="revisionLog159.xml"/><Relationship Id="rId333" Type="http://schemas.openxmlformats.org/officeDocument/2006/relationships/revisionLog" Target="revisionLog324.xml"/><Relationship Id="rId72" Type="http://schemas.openxmlformats.org/officeDocument/2006/relationships/revisionLog" Target="revisionLog72.xml"/><Relationship Id="rId51" Type="http://schemas.openxmlformats.org/officeDocument/2006/relationships/revisionLog" Target="revisionLog51.xml"/><Relationship Id="rId93" Type="http://schemas.openxmlformats.org/officeDocument/2006/relationships/revisionLog" Target="revisionLog84.xml"/><Relationship Id="rId189" Type="http://schemas.openxmlformats.org/officeDocument/2006/relationships/revisionLog" Target="revisionLog180.xml"/><Relationship Id="rId375" Type="http://schemas.openxmlformats.org/officeDocument/2006/relationships/revisionLog" Target="revisionLog366.xml"/><Relationship Id="rId396" Type="http://schemas.openxmlformats.org/officeDocument/2006/relationships/revisionLog" Target="revisionLog387.xml"/><Relationship Id="rId214" Type="http://schemas.openxmlformats.org/officeDocument/2006/relationships/revisionLog" Target="revisionLog205.xml"/><Relationship Id="rId235" Type="http://schemas.openxmlformats.org/officeDocument/2006/relationships/revisionLog" Target="revisionLog226.xml"/><Relationship Id="rId256" Type="http://schemas.openxmlformats.org/officeDocument/2006/relationships/revisionLog" Target="revisionLog247.xml"/><Relationship Id="rId277" Type="http://schemas.openxmlformats.org/officeDocument/2006/relationships/revisionLog" Target="revisionLog268.xml"/><Relationship Id="rId298" Type="http://schemas.openxmlformats.org/officeDocument/2006/relationships/revisionLog" Target="revisionLog289.xml"/><Relationship Id="rId400" Type="http://schemas.openxmlformats.org/officeDocument/2006/relationships/revisionLog" Target="revisionLog391.xml"/><Relationship Id="rId421" Type="http://schemas.openxmlformats.org/officeDocument/2006/relationships/revisionLog" Target="revisionLog412.xml"/><Relationship Id="rId442" Type="http://schemas.openxmlformats.org/officeDocument/2006/relationships/revisionLog" Target="revisionLog433.xml"/><Relationship Id="rId463" Type="http://schemas.openxmlformats.org/officeDocument/2006/relationships/revisionLog" Target="revisionLog454.xml"/><Relationship Id="rId484" Type="http://schemas.openxmlformats.org/officeDocument/2006/relationships/revisionLog" Target="revisionLog475.xml"/><Relationship Id="rId116" Type="http://schemas.openxmlformats.org/officeDocument/2006/relationships/revisionLog" Target="revisionLog107.xml"/><Relationship Id="rId137" Type="http://schemas.openxmlformats.org/officeDocument/2006/relationships/revisionLog" Target="revisionLog128.xml"/><Relationship Id="rId158" Type="http://schemas.openxmlformats.org/officeDocument/2006/relationships/revisionLog" Target="revisionLog149.xml"/><Relationship Id="rId302" Type="http://schemas.openxmlformats.org/officeDocument/2006/relationships/revisionLog" Target="revisionLog293.xml"/><Relationship Id="rId323" Type="http://schemas.openxmlformats.org/officeDocument/2006/relationships/revisionLog" Target="revisionLog314.xml"/><Relationship Id="rId344" Type="http://schemas.openxmlformats.org/officeDocument/2006/relationships/revisionLog" Target="revisionLog335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5.xml"/><Relationship Id="rId179" Type="http://schemas.openxmlformats.org/officeDocument/2006/relationships/revisionLog" Target="revisionLog170.xml"/><Relationship Id="rId365" Type="http://schemas.openxmlformats.org/officeDocument/2006/relationships/revisionLog" Target="revisionLog356.xml"/><Relationship Id="rId386" Type="http://schemas.openxmlformats.org/officeDocument/2006/relationships/revisionLog" Target="revisionLog377.xml"/><Relationship Id="rId190" Type="http://schemas.openxmlformats.org/officeDocument/2006/relationships/revisionLog" Target="revisionLog181.xml"/><Relationship Id="rId204" Type="http://schemas.openxmlformats.org/officeDocument/2006/relationships/revisionLog" Target="revisionLog195.xml"/><Relationship Id="rId225" Type="http://schemas.openxmlformats.org/officeDocument/2006/relationships/revisionLog" Target="revisionLog216.xml"/><Relationship Id="rId246" Type="http://schemas.openxmlformats.org/officeDocument/2006/relationships/revisionLog" Target="revisionLog237.xml"/><Relationship Id="rId267" Type="http://schemas.openxmlformats.org/officeDocument/2006/relationships/revisionLog" Target="revisionLog258.xml"/><Relationship Id="rId288" Type="http://schemas.openxmlformats.org/officeDocument/2006/relationships/revisionLog" Target="revisionLog279.xml"/><Relationship Id="rId411" Type="http://schemas.openxmlformats.org/officeDocument/2006/relationships/revisionLog" Target="revisionLog402.xml"/><Relationship Id="rId432" Type="http://schemas.openxmlformats.org/officeDocument/2006/relationships/revisionLog" Target="revisionLog423.xml"/><Relationship Id="rId453" Type="http://schemas.openxmlformats.org/officeDocument/2006/relationships/revisionLog" Target="revisionLog444.xml"/><Relationship Id="rId474" Type="http://schemas.openxmlformats.org/officeDocument/2006/relationships/revisionLog" Target="revisionLog465.xml"/><Relationship Id="rId106" Type="http://schemas.openxmlformats.org/officeDocument/2006/relationships/revisionLog" Target="revisionLog97.xml"/><Relationship Id="rId127" Type="http://schemas.openxmlformats.org/officeDocument/2006/relationships/revisionLog" Target="revisionLog118.xml"/><Relationship Id="rId313" Type="http://schemas.openxmlformats.org/officeDocument/2006/relationships/revisionLog" Target="revisionLog304.xml"/><Relationship Id="rId495" Type="http://schemas.openxmlformats.org/officeDocument/2006/relationships/revisionLog" Target="revisionLog48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85.xml"/><Relationship Id="rId148" Type="http://schemas.openxmlformats.org/officeDocument/2006/relationships/revisionLog" Target="revisionLog139.xml"/><Relationship Id="rId169" Type="http://schemas.openxmlformats.org/officeDocument/2006/relationships/revisionLog" Target="revisionLog160.xml"/><Relationship Id="rId334" Type="http://schemas.openxmlformats.org/officeDocument/2006/relationships/revisionLog" Target="revisionLog325.xml"/><Relationship Id="rId355" Type="http://schemas.openxmlformats.org/officeDocument/2006/relationships/revisionLog" Target="revisionLog346.xml"/><Relationship Id="rId376" Type="http://schemas.openxmlformats.org/officeDocument/2006/relationships/revisionLog" Target="revisionLog367.xml"/><Relationship Id="rId397" Type="http://schemas.openxmlformats.org/officeDocument/2006/relationships/revisionLog" Target="revisionLog388.xml"/><Relationship Id="rId180" Type="http://schemas.openxmlformats.org/officeDocument/2006/relationships/revisionLog" Target="revisionLog171.xml"/><Relationship Id="rId215" Type="http://schemas.openxmlformats.org/officeDocument/2006/relationships/revisionLog" Target="revisionLog206.xml"/><Relationship Id="rId236" Type="http://schemas.openxmlformats.org/officeDocument/2006/relationships/revisionLog" Target="revisionLog227.xml"/><Relationship Id="rId257" Type="http://schemas.openxmlformats.org/officeDocument/2006/relationships/revisionLog" Target="revisionLog248.xml"/><Relationship Id="rId278" Type="http://schemas.openxmlformats.org/officeDocument/2006/relationships/revisionLog" Target="revisionLog269.xml"/><Relationship Id="rId401" Type="http://schemas.openxmlformats.org/officeDocument/2006/relationships/revisionLog" Target="revisionLog392.xml"/><Relationship Id="rId422" Type="http://schemas.openxmlformats.org/officeDocument/2006/relationships/revisionLog" Target="revisionLog413.xml"/><Relationship Id="rId443" Type="http://schemas.openxmlformats.org/officeDocument/2006/relationships/revisionLog" Target="revisionLog434.xml"/><Relationship Id="rId464" Type="http://schemas.openxmlformats.org/officeDocument/2006/relationships/revisionLog" Target="revisionLog455.xml"/><Relationship Id="rId303" Type="http://schemas.openxmlformats.org/officeDocument/2006/relationships/revisionLog" Target="revisionLog294.xml"/><Relationship Id="rId485" Type="http://schemas.openxmlformats.org/officeDocument/2006/relationships/revisionLog" Target="revisionLog476.xml"/><Relationship Id="rId42" Type="http://schemas.openxmlformats.org/officeDocument/2006/relationships/revisionLog" Target="revisionLog42.xml"/><Relationship Id="rId84" Type="http://schemas.openxmlformats.org/officeDocument/2006/relationships/revisionLog" Target="revisionLog6.xml"/><Relationship Id="rId138" Type="http://schemas.openxmlformats.org/officeDocument/2006/relationships/revisionLog" Target="revisionLog129.xml"/><Relationship Id="rId345" Type="http://schemas.openxmlformats.org/officeDocument/2006/relationships/revisionLog" Target="revisionLog336.xml"/><Relationship Id="rId387" Type="http://schemas.openxmlformats.org/officeDocument/2006/relationships/revisionLog" Target="revisionLog378.xml"/><Relationship Id="rId191" Type="http://schemas.openxmlformats.org/officeDocument/2006/relationships/revisionLog" Target="revisionLog182.xml"/><Relationship Id="rId205" Type="http://schemas.openxmlformats.org/officeDocument/2006/relationships/revisionLog" Target="revisionLog196.xml"/><Relationship Id="rId247" Type="http://schemas.openxmlformats.org/officeDocument/2006/relationships/revisionLog" Target="revisionLog238.xml"/><Relationship Id="rId412" Type="http://schemas.openxmlformats.org/officeDocument/2006/relationships/revisionLog" Target="revisionLog403.xml"/><Relationship Id="rId107" Type="http://schemas.openxmlformats.org/officeDocument/2006/relationships/revisionLog" Target="revisionLog98.xml"/><Relationship Id="rId289" Type="http://schemas.openxmlformats.org/officeDocument/2006/relationships/revisionLog" Target="revisionLog280.xml"/><Relationship Id="rId454" Type="http://schemas.openxmlformats.org/officeDocument/2006/relationships/revisionLog" Target="revisionLog445.xml"/><Relationship Id="rId496" Type="http://schemas.openxmlformats.org/officeDocument/2006/relationships/revisionLog" Target="revisionLog487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0.xml"/><Relationship Id="rId314" Type="http://schemas.openxmlformats.org/officeDocument/2006/relationships/revisionLog" Target="revisionLog305.xml"/><Relationship Id="rId356" Type="http://schemas.openxmlformats.org/officeDocument/2006/relationships/revisionLog" Target="revisionLog347.xml"/><Relationship Id="rId398" Type="http://schemas.openxmlformats.org/officeDocument/2006/relationships/revisionLog" Target="revisionLog389.xml"/><Relationship Id="rId95" Type="http://schemas.openxmlformats.org/officeDocument/2006/relationships/revisionLog" Target="revisionLog86.xml"/><Relationship Id="rId160" Type="http://schemas.openxmlformats.org/officeDocument/2006/relationships/revisionLog" Target="revisionLog151.xml"/><Relationship Id="rId216" Type="http://schemas.openxmlformats.org/officeDocument/2006/relationships/revisionLog" Target="revisionLog207.xml"/><Relationship Id="rId423" Type="http://schemas.openxmlformats.org/officeDocument/2006/relationships/revisionLog" Target="revisionLog414.xml"/><Relationship Id="rId258" Type="http://schemas.openxmlformats.org/officeDocument/2006/relationships/revisionLog" Target="revisionLog249.xml"/><Relationship Id="rId465" Type="http://schemas.openxmlformats.org/officeDocument/2006/relationships/revisionLog" Target="revisionLog456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09.xml"/><Relationship Id="rId325" Type="http://schemas.openxmlformats.org/officeDocument/2006/relationships/revisionLog" Target="revisionLog316.xml"/><Relationship Id="rId367" Type="http://schemas.openxmlformats.org/officeDocument/2006/relationships/revisionLog" Target="revisionLog358.xml"/><Relationship Id="rId171" Type="http://schemas.openxmlformats.org/officeDocument/2006/relationships/revisionLog" Target="revisionLog162.xml"/><Relationship Id="rId227" Type="http://schemas.openxmlformats.org/officeDocument/2006/relationships/revisionLog" Target="revisionLog218.xml"/><Relationship Id="rId269" Type="http://schemas.openxmlformats.org/officeDocument/2006/relationships/revisionLog" Target="revisionLog260.xml"/><Relationship Id="rId434" Type="http://schemas.openxmlformats.org/officeDocument/2006/relationships/revisionLog" Target="revisionLog425.xml"/><Relationship Id="rId476" Type="http://schemas.openxmlformats.org/officeDocument/2006/relationships/revisionLog" Target="revisionLog467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0.xml"/><Relationship Id="rId280" Type="http://schemas.openxmlformats.org/officeDocument/2006/relationships/revisionLog" Target="revisionLog271.xml"/><Relationship Id="rId336" Type="http://schemas.openxmlformats.org/officeDocument/2006/relationships/revisionLog" Target="revisionLog327.xml"/><Relationship Id="rId501" Type="http://schemas.openxmlformats.org/officeDocument/2006/relationships/revisionLog" Target="revisionLog49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31.xml"/><Relationship Id="rId182" Type="http://schemas.openxmlformats.org/officeDocument/2006/relationships/revisionLog" Target="revisionLog173.xml"/><Relationship Id="rId378" Type="http://schemas.openxmlformats.org/officeDocument/2006/relationships/revisionLog" Target="revisionLog369.xml"/><Relationship Id="rId403" Type="http://schemas.openxmlformats.org/officeDocument/2006/relationships/revisionLog" Target="revisionLog394.xml"/><Relationship Id="rId238" Type="http://schemas.openxmlformats.org/officeDocument/2006/relationships/revisionLog" Target="revisionLog229.xml"/><Relationship Id="rId445" Type="http://schemas.openxmlformats.org/officeDocument/2006/relationships/revisionLog" Target="revisionLog436.xml"/><Relationship Id="rId487" Type="http://schemas.openxmlformats.org/officeDocument/2006/relationships/revisionLog" Target="revisionLog478.xml"/><Relationship Id="rId291" Type="http://schemas.openxmlformats.org/officeDocument/2006/relationships/revisionLog" Target="revisionLog282.xml"/><Relationship Id="rId305" Type="http://schemas.openxmlformats.org/officeDocument/2006/relationships/revisionLog" Target="revisionLog296.xml"/><Relationship Id="rId347" Type="http://schemas.openxmlformats.org/officeDocument/2006/relationships/revisionLog" Target="revisionLog338.xml"/><Relationship Id="rId44" Type="http://schemas.openxmlformats.org/officeDocument/2006/relationships/revisionLog" Target="revisionLog44.xml"/><Relationship Id="rId86" Type="http://schemas.openxmlformats.org/officeDocument/2006/relationships/revisionLog" Target="revisionLog8.xml"/><Relationship Id="rId151" Type="http://schemas.openxmlformats.org/officeDocument/2006/relationships/revisionLog" Target="revisionLog142.xml"/><Relationship Id="rId389" Type="http://schemas.openxmlformats.org/officeDocument/2006/relationships/revisionLog" Target="revisionLog380.xml"/><Relationship Id="rId193" Type="http://schemas.openxmlformats.org/officeDocument/2006/relationships/revisionLog" Target="revisionLog184.xml"/><Relationship Id="rId207" Type="http://schemas.openxmlformats.org/officeDocument/2006/relationships/revisionLog" Target="revisionLog198.xml"/><Relationship Id="rId249" Type="http://schemas.openxmlformats.org/officeDocument/2006/relationships/revisionLog" Target="revisionLog240.xml"/><Relationship Id="rId414" Type="http://schemas.openxmlformats.org/officeDocument/2006/relationships/revisionLog" Target="revisionLog405.xml"/><Relationship Id="rId456" Type="http://schemas.openxmlformats.org/officeDocument/2006/relationships/revisionLog" Target="revisionLog447.xml"/><Relationship Id="rId498" Type="http://schemas.openxmlformats.org/officeDocument/2006/relationships/revisionLog" Target="revisionLog48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0.xml"/><Relationship Id="rId260" Type="http://schemas.openxmlformats.org/officeDocument/2006/relationships/revisionLog" Target="revisionLog251.xml"/><Relationship Id="rId316" Type="http://schemas.openxmlformats.org/officeDocument/2006/relationships/revisionLog" Target="revisionLog307.xml"/><Relationship Id="rId55" Type="http://schemas.openxmlformats.org/officeDocument/2006/relationships/revisionLog" Target="revisionLog55.xml"/><Relationship Id="rId97" Type="http://schemas.openxmlformats.org/officeDocument/2006/relationships/revisionLog" Target="revisionLog88.xml"/><Relationship Id="rId120" Type="http://schemas.openxmlformats.org/officeDocument/2006/relationships/revisionLog" Target="revisionLog111.xml"/><Relationship Id="rId358" Type="http://schemas.openxmlformats.org/officeDocument/2006/relationships/revisionLog" Target="revisionLog349.xml"/><Relationship Id="rId162" Type="http://schemas.openxmlformats.org/officeDocument/2006/relationships/revisionLog" Target="revisionLog153.xml"/><Relationship Id="rId218" Type="http://schemas.openxmlformats.org/officeDocument/2006/relationships/revisionLog" Target="revisionLog209.xml"/><Relationship Id="rId425" Type="http://schemas.openxmlformats.org/officeDocument/2006/relationships/revisionLog" Target="revisionLog416.xml"/><Relationship Id="rId467" Type="http://schemas.openxmlformats.org/officeDocument/2006/relationships/revisionLog" Target="revisionLog45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81A3DE8-2AA3-4CF5-90C3-C23ABA5ECBE3}" diskRevisions="1" revisionId="2151" version="507">
  <header guid="{E9472125-DD6B-48D3-8E65-27A59EF13CE4}" dateTime="2023-02-23T11:11:55" maxSheetId="10" userName="Collings, Jason PEBA" r:id="rId10" minRId="33" maxRId="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23B9FFB-7346-45FD-BF27-F7C2875E2313}" dateTime="2023-02-23T13:26:30" maxSheetId="10" userName="Collings, Jason PEBA" r:id="rId11" minRId="55" maxRId="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D0F3FA-9782-4BC5-B639-3AED788BE76C}" dateTime="2023-02-23T13:49:19" maxSheetId="10" userName="Collings, Jason PEBA" r:id="rId12" minRId="5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AE6169-2E6F-4739-B29E-A07B34EB7349}" dateTime="2023-02-23T15:20:15" maxSheetId="10" userName="Belanger, Richard PEBA" r:id="rId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81F4126-D406-4089-A91C-BD656683B3CB}" dateTime="2023-02-23T16:02:10" maxSheetId="10" userName="Collings, Jason PEBA" r:id="rId14" minRId="62" maxRId="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3F590E7-C145-4FFD-8C30-DDEC50F76327}" dateTime="2023-02-23T16:35:08" maxSheetId="10" userName="Collings, Jason PEBA" r:id="rId15" minRId="64" maxRId="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2E6C324-94F2-4263-BF9A-41AEDA23A7FA}" dateTime="2023-02-24T10:25:49" maxSheetId="10" userName="Collings, Jason PEBA" r:id="rId16" minRId="68" maxRId="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33C378-2EE5-4096-8C0A-C88212B45A27}" dateTime="2023-02-24T10:53:54" maxSheetId="10" userName="Collings, Jason PEBA" r:id="rId17" minRId="81" maxRId="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98AB530-ED17-451E-ADBD-DCA054255C2D}" dateTime="2023-02-24T12:01:21" maxSheetId="10" userName="Collings, Jason PEBA" r:id="rId18" minRId="86" maxRId="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6D249C7-48E4-4D48-9D2C-A74F44A1DE19}" dateTime="2023-02-24T14:34:28" maxSheetId="10" userName="Collings, Jason PEBA" r:id="rId19" minRId="88" maxRId="1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924B31E-B71D-4328-B5A8-9890D6577F98}" dateTime="2023-02-28T16:12:28" maxSheetId="10" userName="Collings, Jason PEBA" r:id="rId20" minRId="104" maxRId="1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83FD8FE-7A3D-4D9F-BDEA-C402EC151FBD}" dateTime="2023-02-28T16:41:12" maxSheetId="10" userName="Collings, Jason PEBA" r:id="rId21" minRId="117" maxRId="1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2D07E5E-16CB-4CFA-A3C4-7AFD7F22DCCC}" dateTime="2023-03-10T15:35:47" maxSheetId="10" userName="Collings, Jason PEBA" r:id="rId22" minRId="120" maxRId="1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10261C-5BF6-4BE9-A8AF-21C863D7FC02}" dateTime="2023-03-10T16:17:24" maxSheetId="10" userName="Collings, Jason PEBA" r:id="rId23" minRId="135" maxRId="1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FE98822-8AFF-4862-BE25-1EBD98E29E80}" dateTime="2023-03-10T16:31:36" maxSheetId="10" userName="Collings, Jason PEBA" r:id="rId24" minRId="141" maxRId="1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6DFFEB5-3F41-40F6-86C2-08C0E456B6D7}" dateTime="2023-03-13T08:49:28" maxSheetId="10" userName="Collings, Jason PEBA" r:id="rId25" minRId="143" maxRId="1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4A91656-158C-4BAD-9D25-CFCEFC414886}" dateTime="2023-03-13T09:23:54" maxSheetId="10" userName="Collings, Jason PEBA" r:id="rId26" minRId="152" maxRId="1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C6CB31F-D6A2-42CA-B636-BBF82888001F}" dateTime="2023-03-13T10:11:27" maxSheetId="10" userName="Collings, Jason PEBA" r:id="rId27" minRId="162" maxRId="16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E9F345B1-8951-4116-8C2E-7238EDDCEE9E}" dateTime="2023-03-13T10:44:28" maxSheetId="10" userName="Collings, Jason PEBA" r:id="rId28" minRId="165" maxRId="167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B05983B4-F9BC-4362-AB74-5EC0691D3B97}" dateTime="2023-03-13T11:26:45" maxSheetId="10" userName="Collings, Jason PEBA" r:id="rId29" minRId="168" maxRId="176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2B416ACE-2F2D-4CC0-A400-1BC76096F006}" dateTime="2023-03-13T11:36:53" maxSheetId="10" userName="Collings, Jason PEBA" r:id="rId30" minRId="177" maxRId="180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897D64D0-4AC3-4A8C-9F67-2D526EEA082C}" dateTime="2023-03-13T11:40:03" maxSheetId="10" userName="Collings, Jason PEBA" r:id="rId31" minRId="181" maxRId="183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A374456C-E34F-4BFB-9946-5005013D0B2D}" dateTime="2023-03-13T11:54:39" maxSheetId="10" userName="Collings, Jason PEBA" r:id="rId32" minRId="184" maxRId="186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F17EE093-DF98-426E-9CD6-C343B7ADD00F}" dateTime="2023-03-13T13:53:40" maxSheetId="10" userName="Collings, Jason PEBA" r:id="rId33" minRId="187" maxRId="189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24BD691E-CE15-4F0B-AFF1-73D71B19694A}" dateTime="2023-03-13T13:54:00" maxSheetId="10" userName="Collings, Jason PEBA" r:id="rId34" minRId="190" maxRId="220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53A920B6-6C21-4C21-8FA1-39A5485E70D4}" dateTime="2023-03-13T14:54:34" maxSheetId="10" userName="Collings, Jason PEBA" r:id="rId35" minRId="221" maxRId="22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23BD041B-C3AD-4DA5-A800-E72EF55ABEF4}" dateTime="2023-03-13T15:22:49" maxSheetId="10" userName="Collings, Jason PEBA" r:id="rId36" minRId="225" maxRId="226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A604A37A-DA6D-4302-8023-D3EF69548E68}" dateTime="2023-03-13T16:08:58" maxSheetId="10" userName="Collings, Jason PEBA" r:id="rId37" minRId="227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AC3C2530-B6A1-47C2-9B9F-E7CD78F2CDE8}" dateTime="2023-03-13T16:10:56" maxSheetId="10" userName="Collings, Jason PEBA" r:id="rId38" minRId="228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7B365F25-021A-4724-B35F-CFF373306708}" dateTime="2023-03-13T16:30:44" maxSheetId="10" userName="Collings, Jason PEBA" r:id="rId39" minRId="229" maxRId="23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27533BE1-BE5E-4C3F-99D2-059EB764EC8E}" dateTime="2023-03-13T16:31:13" maxSheetId="10" userName="Collings, Jason PEBA" r:id="rId40" minRId="235" maxRId="237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07BEC874-1DA3-421B-B461-39B1A237AB76}" dateTime="2023-03-14T08:32:04" maxSheetId="10" userName="Collings, Jason PEBA" r:id="rId41" minRId="238" maxRId="240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F0135585-61E3-4657-9897-A1CACB6B0648}" dateTime="2023-03-14T08:36:57" maxSheetId="10" userName="Collings, Jason PEBA" r:id="rId42" minRId="241" maxRId="242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8DF65A14-BE64-4E19-B0DE-E85432D9E460}" dateTime="2023-03-14T08:53:47" maxSheetId="10" userName="Collings, Jason PEBA" r:id="rId43" minRId="243" maxRId="24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23E4ACE7-B05C-4F5D-84EC-C98969872BE9}" dateTime="2023-03-14T09:16:28" maxSheetId="10" userName="Yusuf, Mohammad PEBA" r:id="rId44" minRId="245" maxRId="248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37931C75-4E40-4D4E-98DB-0DBB0F31FE8E}" dateTime="2023-03-14T09:16:34" maxSheetId="10" userName="Yusuf, Mohammad PEBA" r:id="rId45" minRId="250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758B79AD-325E-43D0-A3E0-70FD0DDE4707}" dateTime="2023-03-14T09:23:33" maxSheetId="10" userName="Yusuf, Mohammad PEBA" r:id="rId46" minRId="251" maxRId="273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06EA111C-8547-4C49-81A3-E4C3C5D7F6BB}" dateTime="2023-03-14T09:25:15" maxSheetId="10" userName="Syed, Shahabuddin PEBA" r:id="rId47" minRId="275" maxRId="2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59BFDE-55A6-46ED-986A-65D679700A3B}" dateTime="2023-03-14T09:27:46" maxSheetId="10" userName="Syed, Shahabuddin PEBA" r:id="rId48" minRId="289" maxRId="3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F8925B4-75D1-4C46-90EE-69D614F25F64}" dateTime="2023-03-14T09:57:52" maxSheetId="10" userName="Yusuf, Mohammad PEBA" r:id="rId49" minRId="311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DC3A4C37-9110-4A65-BA12-C67DD906A2F6}" dateTime="2023-03-14T10:18:38" maxSheetId="10" userName="Collings, Jason PEBA" r:id="rId50" minRId="312" maxRId="317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54B6F30B-12C0-4510-82E3-47175B0C11D7}" dateTime="2023-03-14T10:34:35" maxSheetId="10" userName="Yusuf, Mohammad PEBA" r:id="rId51" minRId="318" maxRId="319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23497E37-51C7-474D-9B97-23850F33E067}" dateTime="2023-03-14T10:40:13" maxSheetId="10" userName="Yusuf, Mohammad PEBA" r:id="rId52" minRId="320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6C3E7730-A07F-45B5-BED1-097B425F9995}" dateTime="2023-03-14T10:42:17" maxSheetId="10" userName="Yusuf, Mohammad PEBA" r:id="rId53" minRId="321" maxRId="322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C150A918-89AE-4437-BA40-1DA3C2A7B299}" dateTime="2023-03-14T10:44:14" maxSheetId="10" userName="Yusuf, Mohammad PEBA" r:id="rId54" minRId="323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F1BDDFB1-8928-45DD-9ED6-9917C1F47A10}" dateTime="2023-03-14T10:47:52" maxSheetId="10" userName="Yusuf, Mohammad PEBA" r:id="rId55" minRId="32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5840D249-4D7C-46B2-9341-8F80AA5B3201}" dateTime="2023-03-14T10:56:31" maxSheetId="10" userName="Yusuf, Mohammad PEBA" r:id="rId56" minRId="325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55D1DFA5-B36C-4645-B228-7BBCE3C0F6EC}" dateTime="2023-03-14T11:02:21" maxSheetId="10" userName="Collings, Jason PEBA" r:id="rId57" minRId="326" maxRId="329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88EB15CD-DC6D-40BE-B4A6-8A3A63A8059F}" dateTime="2023-03-14T11:03:53" maxSheetId="10" userName="Yusuf, Mohammad PEBA" r:id="rId58" minRId="330" maxRId="343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9B8D227F-FB76-4EB7-87B6-6247F2FE7C9D}" dateTime="2023-03-14T11:10:38" maxSheetId="10" userName="Yusuf, Mohammad PEBA" r:id="rId59" minRId="34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27F746C5-9C2B-4B42-96C1-794DC0069EB9}" dateTime="2023-03-14T11:13:33" maxSheetId="10" userName="Yusuf, Mohammad PEBA" r:id="rId60" minRId="346" maxRId="347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AE9EE840-37B4-4584-9F66-C4B4E87937AC}" dateTime="2023-03-14T11:29:23" maxSheetId="10" userName="Collings, Jason PEBA" r:id="rId61" minRId="348" maxRId="351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BEBE9481-C4F5-421D-BC86-78DEBE0AAD17}" dateTime="2023-03-14T11:54:46" maxSheetId="10" userName="Collings, Jason PEBA" r:id="rId62" minRId="352" maxRId="359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315830BC-4DE6-4D4B-A5AC-EFCB322BF11B}" dateTime="2023-03-14T13:24:15" maxSheetId="10" userName="Collings, Jason PEBA" r:id="rId63" minRId="360" maxRId="367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E7ACA512-2175-401C-A7B9-7AE88A9D1733}" dateTime="2023-03-14T13:24:24" maxSheetId="10" userName="Yusuf, Mohammad PEBA" r:id="rId64" minRId="368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0A505CF4-6CB3-4B72-86A0-A1B7D7FE055A}" dateTime="2023-03-14T13:29:08" maxSheetId="10" userName="Yusuf, Mohammad PEBA" r:id="rId65" minRId="369" maxRId="382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408F6C72-1843-4645-AE02-CDB9902D0CD2}" dateTime="2023-03-14T13:29:19" maxSheetId="10" userName="Yusuf, Mohammad PEBA" r:id="rId66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18F1F026-89AB-4CB3-B006-54F07E456C0B}" dateTime="2023-03-14T13:33:51" maxSheetId="10" userName="Yusuf, Mohammad PEBA" r:id="rId67" minRId="383" maxRId="390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A13E215B-E3C2-41CA-A329-B20A6A8C1698}" dateTime="2023-03-14T13:35:35" maxSheetId="10" userName="Collings, Jason PEBA" r:id="rId68" minRId="391" maxRId="39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1F565C76-6D35-49BB-A446-E4F70484CB8B}" dateTime="2023-03-14T14:32:41" maxSheetId="10" userName="Collings, Jason PEBA" r:id="rId69" minRId="395" maxRId="402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A265894B-C2D2-4C20-B69A-01CC58D8E4B5}" dateTime="2023-03-14T15:28:58" maxSheetId="10" userName="Collings, Jason PEBA" r:id="rId70" minRId="403" maxRId="406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E209F9DE-FD6F-492E-9E60-C55343EFE47E}" dateTime="2023-03-14T15:29:26" maxSheetId="10" userName="Collings, Jason PEBA" r:id="rId71" minRId="407" maxRId="414">
    <sheetIdMap count="9">
      <sheetId val="1"/>
      <sheetId val="2"/>
      <sheetId val="3"/>
      <sheetId val="5"/>
      <sheetId val="6"/>
      <sheetId val="7"/>
      <sheetId val="8"/>
      <sheetId val="4"/>
      <sheetId val="9"/>
    </sheetIdMap>
  </header>
  <header guid="{E9D30CE6-968E-46D7-8E79-E95B0B71E45F}" dateTime="2023-03-15T08:34:05" maxSheetId="10" userName="Syed, Shahabuddin PEBA" r:id="rId72" minRId="415" maxRId="4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10E3B18-EC1C-4D7B-BFD9-67745862847B}" dateTime="2023-03-15T08:34:31" maxSheetId="10" userName="Syed, Shahabuddin PEBA" r:id="rId73" minRId="419" maxRId="4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751D0AE-CFE5-4121-8993-99D6AD07112A}" dateTime="2023-03-15T13:45:54" maxSheetId="10" userName="Collings, Jason PEBA" r:id="rId74" minRId="421" maxRId="4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71EFE40-84A0-4387-82AC-6432693C4390}" dateTime="2023-03-15T15:31:55" maxSheetId="10" userName="Collings, Jason PEBA" r:id="rId75" minRId="451" maxRId="4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DC0BF08-2445-4349-B1EF-35A29850695E}" dateTime="2023-03-27T11:31:15" maxSheetId="10" userName="Collings, Jason PEBA" r:id="rId76" minRId="455" maxRId="4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3C61821-11D0-49B4-9310-0B12BCBC5686}" dateTime="2023-03-27T11:31:51" maxSheetId="10" userName="Collings, Jason PEBA" r:id="rId77" minRId="467" maxRId="4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565922B-D3D1-43F0-B554-D2394E5AD3E7}" dateTime="2023-03-27T16:31:35" maxSheetId="10" userName="Collings, Jason PEBA" r:id="rId78" minRId="479" maxRId="4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E37DD48-F13E-438C-A126-8FB7F6DF514F}" dateTime="2023-03-28T11:27:04" maxSheetId="10" userName="Collings, Jason PEBA" r:id="rId79" minRId="494" maxRId="5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850A72D-0776-4374-A824-832DAD01CBFF}" dateTime="2023-03-28T14:50:05" maxSheetId="10" userName="Collings, Jason PEBA" r:id="rId80" minRId="537" maxRId="5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36F5D93-91A4-4DAD-A7E1-542E78F2D477}" dateTime="2023-03-28T15:44:17" maxSheetId="10" userName="Collings, Jason PEBA" r:id="rId81" minRId="540" maxRId="5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BCA2EC4-3AA4-4574-8900-A42E1DD6A201}" dateTime="2023-03-28T16:11:29" maxSheetId="10" userName="Collings, Jason PEBA" r:id="rId82" minRId="546" maxRId="5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F6EFA36-9A8C-4D77-B729-5E3D90F859FA}" dateTime="2023-04-03T10:23:52" maxSheetId="10" userName="Collings, Jason PEBA" r:id="rId83" minRId="5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2364C71-4934-480E-86A4-790BD1FB45BD}" dateTime="2023-04-03T10:43:22" maxSheetId="10" userName="Collings, Jason PEBA" r:id="rId84" minRId="550" maxRId="5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3365F2B-748A-4403-A781-75C643CD80BB}" dateTime="2023-04-03T11:12:09" maxSheetId="10" userName="Collings, Jason PEBA" r:id="rId85" minRId="552" maxRId="5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D198754-1F29-42CD-9D79-D63BF5A589E6}" dateTime="2023-04-03T11:53:18" maxSheetId="10" userName="Collings, Jason PEBA" r:id="rId86" minRId="554" maxRId="5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BBF00B4-668A-429F-A4AC-4735E6219060}" dateTime="2023-04-03T12:09:50" maxSheetId="10" userName="Collings, Jason PEBA" r:id="rId87" minRId="558" maxRId="5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1EDEE7C-6E55-4E69-96F7-303D88C26BAE}" dateTime="2023-04-03T12:10:32" maxSheetId="10" userName="Collings, Jason PEBA" r:id="rId88" minRId="561" maxRId="5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DE67A92-9346-45B2-AF0C-C69CE6DD8B8C}" dateTime="2023-04-03T16:49:32" maxSheetId="10" userName="Collings, Jason PEBA" r:id="rId89" minRId="5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A062A48-F8AA-4DDA-93C1-9342986537DC}" dateTime="2023-04-04T10:45:02" maxSheetId="10" userName="Yusuf, Mohammad PEBA" r:id="rId9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8AF169B-B31A-4F7D-8F74-BAAD1DDCB9B9}" dateTime="2023-04-04T12:58:36" maxSheetId="10" userName="Belanger, Richard PEBA" r:id="rId91" minRId="578" maxRId="5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AE3DE7D-9C85-48FD-861F-AC3203688786}" dateTime="2023-04-04T13:03:55" maxSheetId="10" userName="Belanger, Richard PEBA" r:id="rId92" minRId="598" maxRId="6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05425CE-4F1B-4322-8379-0E4F72336399}" dateTime="2023-04-04T13:05:17" maxSheetId="10" userName="Belanger, Richard PEBA" r:id="rId93" minRId="603" maxRId="6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010235C-88B4-4B73-BF91-FC79EBCF2AC4}" dateTime="2023-04-04T13:25:36" maxSheetId="10" userName="Belanger, Richard PEBA" r:id="rId94" minRId="607" maxRId="6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EEBE15B-EF6D-4CF2-9F0F-EF8518A4D2D5}" dateTime="2023-04-04T13:29:50" maxSheetId="10" userName="Collings, Jason PEBA" r:id="rId95" minRId="611" maxRId="6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78DE013-BAEE-4ED9-B815-074EFAB5599C}" dateTime="2023-04-04T13:33:19" maxSheetId="10" userName="Yusuf, Mohammad PEBA" r:id="rId96" minRId="645" maxRId="6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735BA86-6B2C-4008-818C-10CB3E105571}" dateTime="2023-04-04T13:38:12" maxSheetId="10" userName="Belanger, Richard PEBA" r:id="rId97" minRId="651" maxRId="6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EF149C3-CA12-4B78-813F-76EF88A66B62}" dateTime="2023-04-04T13:42:00" maxSheetId="10" userName="Belanger, Richard PEBA" r:id="rId98" minRId="654" maxRId="6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266BF1-D99B-42A6-BE24-D812EC6A0D5D}" dateTime="2023-04-04T13:46:13" maxSheetId="10" userName="Belanger, Richard PEBA" r:id="rId99" minRId="658" maxRId="65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74F815E-A63D-47C6-B220-727A6C5B4B79}" dateTime="2023-04-04T13:56:25" maxSheetId="10" userName="Belanger, Richard PEBA" r:id="rId100" minRId="660" maxRId="6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15BAD0-CE93-4722-9D05-4B2E4ABB9F26}" dateTime="2023-04-04T14:00:19" maxSheetId="10" userName="Belanger, Richard PEBA" r:id="rId101" minRId="664" maxRId="6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AAB5021-30F6-4151-88D8-5DD40D83CDF8}" dateTime="2023-04-04T14:07:11" maxSheetId="10" userName="Yusuf, Mohammad PEBA" r:id="rId102" minRId="6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1B700CA-4D66-4780-86A4-C53395BDCCAC}" dateTime="2023-04-04T14:14:26" maxSheetId="10" userName="Collings, Jason PEBA" r:id="rId103" minRId="668" maxRId="6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304658-FC8B-48B3-BBA0-5461C8CA5DDB}" dateTime="2023-04-04T14:19:42" maxSheetId="10" userName="Belanger, Richard PEBA" r:id="rId104" minRId="675" maxRId="6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85AD8D1-9790-4084-8F10-BA20659126CB}" dateTime="2023-04-04T14:31:30" maxSheetId="10" userName="Belanger, Richard PEBA" r:id="rId105" minRId="683" maxRId="6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FA33BA8-711D-4625-9FEB-1DA70AE1A4B6}" dateTime="2023-04-04T14:32:09" maxSheetId="10" userName="Belanger, Richard PEBA" r:id="rId106" minRId="6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0ACB6A-C8EA-4EEA-90A6-FB874A8A2FE0}" dateTime="2023-04-04T14:32:49" maxSheetId="10" userName="Belanger, Richard PEBA" r:id="rId1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E6C3472-A749-4CBE-9B62-B141043F4A80}" dateTime="2023-04-04T14:45:53" maxSheetId="10" userName="Belanger, Richard PEBA" r:id="rId108" minRId="691" maxRId="6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BC52E16-4B93-409E-BA20-BE02D489AFAC}" dateTime="2023-04-04T14:50:28" maxSheetId="10" userName="Belanger, Richard PEBA" r:id="rId109" minRId="693" maxRId="6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0AD0CE5-D8F0-404F-B223-978DA2D8B242}" dateTime="2023-04-04T14:53:20" maxSheetId="10" userName="Belanger, Richard PEBA" r:id="rId110" minRId="695" maxRId="6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B10808E-93AD-4DC3-B6CE-93E17953C660}" dateTime="2023-04-04T14:53:58" maxSheetId="10" userName="Yusuf, Mohammad PEBA" r:id="rId111" minRId="697" maxRId="6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AD0BA65-100A-4FC0-96EE-174732C99977}" dateTime="2023-04-04T14:54:05" maxSheetId="10" userName="Yusuf, Mohammad PEBA" r:id="rId112" minRId="6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5328CB-FF92-4477-9634-58CCEDA88470}" dateTime="2023-04-04T14:56:06" maxSheetId="10" userName="Belanger, Richard PEBA" r:id="rId113" minRId="700" maxRId="7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C6A101-E6C4-46B1-B6FF-2E859F8DD8BE}" dateTime="2023-04-04T15:02:08" maxSheetId="10" userName="Belanger, Richard PEBA" r:id="rId1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9E6DF7D-3DBE-4AE1-A006-08D57337097A}" dateTime="2023-04-04T15:13:21" maxSheetId="10" userName="Belanger, Richard PEBA" r:id="rId115" minRId="707" maxRId="7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5A19AF5-A1D5-4CFA-8E4E-B04C3F256D1D}" dateTime="2023-04-04T15:17:50" maxSheetId="10" userName="Belanger, Richard PEBA" r:id="rId116" minRId="711" maxRId="7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132EC7-5E4C-4B97-8701-267981215335}" dateTime="2023-04-04T15:20:54" maxSheetId="10" userName="Belanger, Richard PEBA" r:id="rId117" minRId="7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26F384C-C042-4161-947B-08650E1D322E}" dateTime="2023-04-04T15:21:06" maxSheetId="10" userName="Belanger, Richard PEBA" r:id="rId118" minRId="714" maxRId="7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84CA410-832B-4EF7-9B30-132902607F56}" dateTime="2023-04-04T15:21:34" maxSheetId="10" userName="Belanger, Richard PEBA" r:id="rId119" minRId="717" maxRId="7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1E47328-C664-45A6-B491-B4CB7C90B9C0}" dateTime="2023-04-04T15:35:37" maxSheetId="10" userName="Belanger, Richard PEBA" r:id="rId120" minRId="721" maxRId="7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EFE3899-5C38-4CD0-98A3-D5EE57870D60}" dateTime="2023-04-04T15:39:32" maxSheetId="10" userName="Belanger, Richard PEBA" r:id="rId121" minRId="724" maxRId="7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9C06614-E8A6-4302-9685-8D0667C6CB74}" dateTime="2023-04-04T16:59:33" maxSheetId="10" userName="Collings, Jason PEBA" r:id="rId122" minRId="726" maxRId="7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81C01C0-8789-4C9A-8F8E-8C36A146418C}" dateTime="2023-04-04T16:59:43" maxSheetId="10" userName="Collings, Jason PEBA" r:id="rId123" minRId="7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50B43F2-300A-482B-9872-8258A19034D0}" dateTime="2023-04-05T07:51:26" maxSheetId="10" userName="Belanger, Richard PEBA" r:id="rId1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53965B8-768E-4320-A953-0F6D8CF9EAE2}" dateTime="2023-04-05T07:51:35" maxSheetId="10" userName="Belanger, Richard PEBA" r:id="rId125" minRId="7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882CF31-B467-4FC4-9ED3-E1C94668915D}" dateTime="2023-04-05T07:51:53" maxSheetId="10" userName="Belanger, Richard PEBA" r:id="rId126" minRId="736" maxRId="7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97A8049-084E-4A75-9637-6EDF9716D279}" dateTime="2023-04-05T07:55:46" maxSheetId="10" userName="Belanger, Richard PEBA" r:id="rId127" minRId="738" maxRId="7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5023AE5-F1CA-4AA7-9218-F30628C80D87}" dateTime="2023-04-05T08:09:11" maxSheetId="10" userName="Belanger, Richard PEBA" r:id="rId128" minRId="740" maxRId="7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A96E9D6-6B7B-48C2-84BE-314C5FC05160}" dateTime="2023-04-05T08:09:19" maxSheetId="10" userName="Belanger, Richard PEBA" r:id="rId129" minRId="742" maxRId="7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F9CEA6C-B57A-4885-BD40-72F34B37EE01}" dateTime="2023-04-05T08:21:46" maxSheetId="10" userName="Belanger, Richard PEBA" r:id="rId130" minRId="7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C45F38F-0A7F-4C04-9936-4870E5082EC0}" dateTime="2023-04-05T08:41:09" maxSheetId="10" userName="Belanger, Richard PEBA" r:id="rId131" minRId="745" maxRId="7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9733A06-56F4-4E52-8978-168DEDFB965C}" dateTime="2023-04-05T08:41:28" maxSheetId="10" userName="Belanger, Richard PEBA" r:id="rId132" minRId="7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478B3EB-5609-457B-82F8-C038C3B51C01}" dateTime="2023-04-05T08:45:38" maxSheetId="10" userName="Belanger, Richard PEBA" r:id="rId133" minRId="752" maxRId="7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C7C2295-5999-40D4-9B83-F4C02D517CD1}" dateTime="2023-04-05T08:50:14" maxSheetId="10" userName="Belanger, Richard PEBA" r:id="rId134" minRId="754" maxRId="7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434DC15-AC42-459A-9DA2-72CCD26E7959}" dateTime="2023-04-05T09:09:28" maxSheetId="10" userName="Yusuf, Mohammad PEBA" r:id="rId135" minRId="756" maxRId="7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2054E40-E9EE-4DE1-BF0E-4DE2D6D9A0C7}" dateTime="2023-04-05T09:20:05" maxSheetId="10" userName="Belanger, Richard PEBA" r:id="rId1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E3FAAE1-6B12-4F99-8E8A-DE814629C313}" dateTime="2023-04-05T09:31:06" maxSheetId="10" userName="Yusuf, Mohammad PEBA" r:id="rId137" minRId="761" maxRId="7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B8DB14-C453-4229-AC52-D25C26F22CF2}" dateTime="2023-04-05T10:42:27" maxSheetId="10" userName="Yusuf, Mohammad PEBA" r:id="rId138" minRId="764" maxRId="7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8A6CD01-D4D9-4D0A-A85F-157075B35DBB}" dateTime="2023-04-05T15:33:40" maxSheetId="10" userName="Yusuf, Mohammad PEBA" r:id="rId139" minRId="767" maxRId="7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82D0011-0A7D-4755-A274-7A1A66D04DAC}" dateTime="2023-04-05T15:36:36" maxSheetId="10" userName="Yusuf, Mohammad PEBA" r:id="rId140" minRId="769" maxRId="8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88EA66B-EC1E-477E-A2F0-4023C18F90EC}" dateTime="2023-04-05T15:37:14" maxSheetId="10" userName="Yusuf, Mohammad PEBA" r:id="rId141" minRId="8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F85EEAD-9B99-46E4-B0AE-47EF1786C233}" dateTime="2023-04-05T15:55:29" maxSheetId="10" userName="Yusuf, Mohammad PEBA" r:id="rId142" minRId="81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5A57EAA-F5FF-43C2-AD3E-7E084504768E}" dateTime="2023-04-06T08:08:07" maxSheetId="10" userName="Yusuf, Mohammad PEBA" r:id="rId143" minRId="818" maxRId="8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ADCC4BF-8B08-49D2-8BF8-25735E5B6C48}" dateTime="2023-04-06T08:12:18" maxSheetId="10" userName="Yusuf, Mohammad PEBA" r:id="rId144" minRId="820" maxRId="8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871152E-DFC0-4F12-B19A-A69BC1332C36}" dateTime="2023-04-06T08:14:13" maxSheetId="10" userName="Yusuf, Mohammad PEBA" r:id="rId145" minRId="8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CEEE9D0-36F1-4FB4-A23B-FF49768D689C}" dateTime="2023-04-06T08:19:13" maxSheetId="10" userName="Yusuf, Mohammad PEBA" r:id="rId146" minRId="823" maxRId="8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4D7C105-743D-4B83-BF0F-6C86B2DF712B}" dateTime="2023-04-06T08:22:59" maxSheetId="10" userName="Belanger, Richard PEBA" r:id="rId147" minRId="825" maxRId="8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2EB1A1-E775-4067-A167-3E46F2F43490}" dateTime="2023-04-06T08:23:05" maxSheetId="10" userName="Belanger, Richard PEBA" r:id="rId148" minRId="8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00E6483-0D30-4915-A552-A2DC394F9031}" dateTime="2023-04-06T08:41:04" maxSheetId="10" userName="Collings, Jason PEBA" r:id="rId149" minRId="8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B6A521E-266A-4B0A-9244-57C2E78A2A83}" dateTime="2023-04-06T08:42:29" maxSheetId="10" userName="Collings, Jason PEBA" r:id="rId150" minRId="833" maxRId="8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514204A-5E83-46D8-8D62-60B2513A9530}" dateTime="2023-04-06T08:44:45" maxSheetId="10" userName="Collings, Jason PEBA" r:id="rId151" minRId="8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9998AC4-EC76-446F-99C8-E17B6519F4B2}" dateTime="2023-04-06T08:57:11" maxSheetId="10" userName="Yusuf, Mohammad PEBA" r:id="rId152" minRId="852" maxRId="8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A00FD7-67F7-4FB1-A130-FB63745063A0}" dateTime="2023-04-06T09:18:56" maxSheetId="10" userName="Collings, Jason PEBA" r:id="rId153" minRId="855" maxRId="8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4B34FEE-640A-4561-BB43-A83F2BEA6D69}" dateTime="2023-04-06T10:17:11" maxSheetId="10" userName="Collings, Jason PEBA" r:id="rId154" minRId="864" maxRId="87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ADD428-6DE8-4133-913C-4B37EDE14ADB}" dateTime="2023-04-06T11:58:05" maxSheetId="10" userName="Yusuf, Mohammad PEBA" r:id="rId155" minRId="872" maxRId="8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CD4FE5-9312-4E4D-805C-83AE903B6775}" dateTime="2023-04-06T11:58:27" maxSheetId="10" userName="Yusuf, Mohammad PEBA" r:id="rId156" minRId="8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ED472C-1B77-4A64-A58D-82F732829F40}" dateTime="2023-04-06T13:21:46" maxSheetId="10" userName="Yusuf, Mohammad PEBA" r:id="rId157" minRId="875" maxRId="8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4C405F-5E82-442E-A2DD-886470C80CC0}" dateTime="2023-04-06T13:32:06" maxSheetId="10" userName="Yusuf, Mohammad PEBA" r:id="rId158" minRId="879" maxRId="8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D8563AB-3363-4D2F-A4B7-C12D5BD66626}" dateTime="2023-04-06T13:33:11" maxSheetId="10" userName="Yusuf, Mohammad PEBA" r:id="rId159" minRId="881" maxRId="8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1EE1CBA-F692-4482-B2A3-F4607559AF88}" dateTime="2023-04-06T13:37:32" maxSheetId="10" userName="Yusuf, Mohammad PEBA" r:id="rId160" minRId="883" maxRId="8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EA9959-F32C-492D-BF97-ECF839C51FDA}" dateTime="2023-04-06T14:12:37" maxSheetId="10" userName="Yusuf, Mohammad PEBA" r:id="rId161" minRId="885" maxRId="8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80A5BD0-5EAD-4F2E-B7DE-89EFE50A21A9}" dateTime="2023-04-06T14:19:07" maxSheetId="10" userName="Yusuf, Mohammad PEBA" r:id="rId162" minRId="887" maxRId="8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1A7F00-4928-42EB-8BA8-54A557C51435}" dateTime="2023-04-06T14:26:31" maxSheetId="10" userName="Yusuf, Mohammad PEBA" r:id="rId163" minRId="889" maxRId="89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9EEAE1-18C5-4D68-A48F-2402DE59A151}" dateTime="2023-04-06T14:37:54" maxSheetId="10" userName="Yusuf, Mohammad PEBA" r:id="rId164" minRId="891" maxRId="8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B5F7A57-A264-4458-8F8B-B7BCE99E85B7}" dateTime="2023-04-06T14:39:13" maxSheetId="10" userName="Yusuf, Mohammad PEBA" r:id="rId165" minRId="893" maxRId="9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234B98B-35E2-4F13-9504-B1E0A082E1A5}" dateTime="2023-04-06T14:46:05" maxSheetId="10" userName="Yusuf, Mohammad PEBA" r:id="rId166" minRId="915" maxRId="9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CD3DE32-7AEA-4ABC-848E-A4A1134773B5}" dateTime="2023-04-06T14:46:33" maxSheetId="10" userName="Yusuf, Mohammad PEBA" r:id="rId167" minRId="919" maxRId="9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AA4C83-101B-465D-B50F-1F70ACAD3F83}" dateTime="2023-04-11T08:40:23" maxSheetId="10" userName="Yusuf, Mohammad PEBA" r:id="rId168" minRId="942" maxRId="9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D77DFEC-67FD-4AC6-809F-81A835332BD1}" dateTime="2023-04-26T08:09:58" maxSheetId="10" userName="Belanger, Richard PEBA" r:id="rId169" minRId="965" maxRId="9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9FD721-572B-4485-A5A9-AA48F9C48C10}" dateTime="2023-04-26T08:15:32" maxSheetId="10" userName="Belanger, Richard PEBA" r:id="rId170" minRId="969" maxRId="9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DC8AAE9-3957-4550-844C-BF55CA6F7C63}" dateTime="2023-04-26T08:38:09" maxSheetId="10" userName="Belanger, Richard PEBA" r:id="rId171" minRId="973" maxRId="98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241F20E-BAE8-42F7-88BD-A85C279F8ED3}" dateTime="2023-04-26T08:43:05" maxSheetId="10" userName="Belanger, Richard PEBA" r:id="rId172" minRId="984" maxRId="9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1BBE1C9-C49C-44DB-95AD-B704385D6A6E}" dateTime="2023-04-26T08:47:37" maxSheetId="10" userName="Belanger, Richard PEBA" r:id="rId173" minRId="988" maxRId="9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208B5F-BC63-4C74-B407-1B84142A9742}" dateTime="2023-04-26T08:49:13" maxSheetId="10" userName="Belanger, Richard PEBA" r:id="rId174" minRId="993" maxRId="9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400A5F-266E-4220-8163-4EEA1A879AFF}" dateTime="2023-04-26T09:05:50" maxSheetId="10" userName="Belanger, Richard PEBA" r:id="rId175" minRId="1001" maxRId="10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92F2392-5946-441C-B7A5-07D479325F6E}" dateTime="2023-04-26T09:06:23" maxSheetId="10" userName="Belanger, Richard PEBA" r:id="rId176" minRId="1006" maxRId="10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B0EBC12-4A05-423B-B8A9-801FE06D3394}" dateTime="2023-04-26T09:16:05" maxSheetId="10" userName="Belanger, Richard PEBA" r:id="rId177" minRId="1011" maxRId="10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570B222-E675-477B-914C-565F5EE5C3B3}" dateTime="2023-04-26T09:17:29" maxSheetId="10" userName="Belanger, Richard PEBA" r:id="rId1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2E783E-BB61-4A1A-958C-56E026169885}" dateTime="2023-04-26T09:19:49" maxSheetId="10" userName="Belanger, Richard PEBA" r:id="rId179" minRId="1016" maxRId="10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742D5A3-541F-4CB7-921D-19A1F29BD47A}" dateTime="2023-04-26T09:20:22" maxSheetId="10" userName="Belanger, Richard PEBA" r:id="rId180" minRId="1022" maxRId="102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3BE4CB-D8F0-437B-9705-239960817B29}" dateTime="2023-04-26T09:21:06" maxSheetId="10" userName="Belanger, Richard PEBA" r:id="rId181" minRId="1028" maxRId="10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D62CF27-8516-4E49-8FD4-549FEE69BDFA}" dateTime="2023-04-26T09:25:05" maxSheetId="10" userName="Belanger, Richard PEBA" r:id="rId182" minRId="1033" maxRId="10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BBA858F-892D-4425-AAAD-7D38406BD623}" dateTime="2023-04-26T09:25:28" maxSheetId="10" userName="Belanger, Richard PEBA" r:id="rId183" minRId="1036" maxRId="10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D73A5A5-372A-4721-97B2-32B1F8F20B18}" dateTime="2023-04-26T09:29:43" maxSheetId="10" userName="Belanger, Richard PEBA" r:id="rId184" minRId="10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9A7A011-7680-43C8-AFC3-9E02CCEB5309}" dateTime="2023-04-26T09:35:14" maxSheetId="10" userName="Belanger, Richard PEBA" r:id="rId185" minRId="1039" maxRId="10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12DA6FF-B595-4E20-B843-D97DD165410A}" dateTime="2023-04-26T09:41:35" maxSheetId="10" userName="Belanger, Richard PEBA" r:id="rId186" minRId="1045" maxRId="10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1DF1F4B-7A4D-471C-897F-AD4156ACA059}" dateTime="2023-04-26T10:25:40" maxSheetId="10" userName="Belanger, Richard PEBA" r:id="rId1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47AF7F-FECB-469D-A8B5-F9599DB34DB0}" dateTime="2023-04-26T10:34:28" maxSheetId="10" userName="Belanger, Richard PEBA" r:id="rId188" minRId="1048" maxRId="10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CC5EE61-31A8-4165-82C9-CA969B4AD613}" dateTime="2023-04-26T10:41:37" maxSheetId="10" userName="Belanger, Richard PEBA" r:id="rId189" minRId="10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200DDB3-55E8-44DE-9E45-0D6997BDE265}" dateTime="2023-04-26T10:41:56" maxSheetId="10" userName="Belanger, Richard PEBA" r:id="rId190" minRId="10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31D5074-E5C4-4F28-899F-BAD9B5DA9F27}" dateTime="2023-04-26T10:42:39" maxSheetId="10" userName="Syed, Shahabuddin PEBA" r:id="rId1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00C96CA-885B-4ACE-9D75-57F3C680D3FD}" dateTime="2023-04-26T10:49:24" maxSheetId="10" userName="Belanger, Richard PEBA" r:id="rId192" minRId="1056" maxRId="10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70C37B1-C9F9-4F91-8592-ACA04EC2CA25}" dateTime="2023-04-26T13:33:47" maxSheetId="10" userName="Belanger, Richard PEBA" r:id="rId1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B909965-60A8-4B50-8059-75D25935541E}" dateTime="2023-04-27T08:24:46" maxSheetId="10" userName="Yusuf, Mohammad PEBA" r:id="rId194" minRId="10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7939C9F-C314-4D05-B849-375FEB36B87D}" dateTime="2023-04-27T09:30:13" maxSheetId="10" userName="Syed, Shahabuddin PEBA" r:id="rId1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50DEC5-1D10-4B13-BC7C-A35C4C3E9A65}" dateTime="2023-04-27T10:09:15" maxSheetId="10" userName="Syed, Shahabuddin PEBA" r:id="rId196" minRId="1065" maxRId="10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A0CF0D0-2DEB-4C1F-9ED8-9B7A2742E52A}" dateTime="2023-04-27T10:19:39" maxSheetId="10" userName="Syed, Shahabuddin PEBA" r:id="rId197" minRId="10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9B87503-19C5-4E76-ACEE-4AE22880E39E}" dateTime="2023-04-27T10:27:27" maxSheetId="10" userName="Belanger, Richard PEBA" r:id="rId1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73E50FB-89C4-4890-9C95-7E384FC2578B}" dateTime="2023-04-27T15:49:38" maxSheetId="10" userName="Syed, Shahabuddin PEBA" r:id="rId199" minRId="1072" maxRId="10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B59EB4D-4DF0-4625-948C-3D67295D0ABC}" dateTime="2023-04-27T15:49:54" maxSheetId="10" userName="Syed, Shahabuddin PEBA" r:id="rId200" minRId="1076" maxRId="10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F13FF6-E82F-4188-883C-583C03E8A03C}" dateTime="2023-05-01T07:48:05" maxSheetId="10" userName="Belanger, Richard PEBA" r:id="rId2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B0AEA23-2180-44E6-B2ED-A81F2E919029}" dateTime="2023-05-01T08:01:21" maxSheetId="10" userName="Belanger, Richard PEBA" r:id="rId202" minRId="1083" maxRId="10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89A933E-8A8B-4441-876A-74CC06F234E3}" dateTime="2023-05-01T09:03:57" maxSheetId="10" userName="Belanger, Richard PEBA" r:id="rId203" minRId="1085" maxRId="10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9DA4C8E-7359-4C5A-9228-C67AF2D14F08}" dateTime="2023-05-01T09:17:57" maxSheetId="10" userName="Belanger, Richard PEBA" r:id="rId204" minRId="10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DEF5B2B-64F8-4DB5-84B4-F2A15C55A5DA}" dateTime="2023-05-01T09:37:44" maxSheetId="10" userName="Syed, Shahabuddin PEBA" r:id="rId205" minRId="1088" maxRId="10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D10769-C9FF-470C-81FB-3E7067FD5B52}" dateTime="2023-05-01T09:40:03" maxSheetId="10" userName="Syed, Shahabuddin PEBA" r:id="rId206" minRId="1092" maxRId="10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D0C4AE4-6973-4591-8311-9414B0772F8E}" dateTime="2023-05-01T09:43:22" maxSheetId="10" userName="Syed, Shahabuddin PEBA" r:id="rId207" minRId="1094" maxRId="10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995E482-EA4B-4A38-82FF-94BF9FCC9F89}" dateTime="2023-05-01T09:43:37" maxSheetId="10" userName="Belanger, Richard PEBA" r:id="rId208" minRId="1098" maxRId="10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0647363-FE17-41B2-B11A-18E149A7023A}" dateTime="2023-05-01T11:23:04" maxSheetId="10" userName="Belanger, Richard PEBA" r:id="rId209" minRId="1100" maxRId="11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02032E0-B2AD-48ED-AC71-7746858E366B}" dateTime="2023-05-02T08:38:56" maxSheetId="10" userName="Syed, Shahabuddin PEBA" r:id="rId210" minRId="11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109FC40-96B5-4F13-B015-90DD23FB57EA}" dateTime="2023-05-02T08:48:41" maxSheetId="10" userName="Syed, Shahabuddin PEBA" r:id="rId211" minRId="1107" maxRId="11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904F0C-341D-439D-BAF3-206112A48C27}" dateTime="2023-05-02T08:49:21" maxSheetId="10" userName="Syed, Shahabuddin PEBA" r:id="rId212" minRId="1109" maxRId="11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A590462-F5CC-44C7-9D77-B486236D09A8}" dateTime="2023-05-02T08:50:56" maxSheetId="10" userName="Syed, Shahabuddin PEBA" r:id="rId213" minRId="1111" maxRId="11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F1F4402-F234-46FF-AE33-E3E5D46447B0}" dateTime="2023-05-02T08:54:32" maxSheetId="10" userName="Syed, Shahabuddin PEBA" r:id="rId214" minRId="1113" maxRId="11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AA9296A-4643-449B-A80B-CB04609C872D}" dateTime="2023-05-03T12:32:01" maxSheetId="10" userName="Syed, Shahabuddin PEBA" r:id="rId215" minRId="1117" maxRId="11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9BF7F4-4A5E-4A24-98CE-C3CAE3B14BB0}" dateTime="2023-05-03T12:36:05" maxSheetId="10" userName="Syed, Shahabuddin PEBA" r:id="rId216" minRId="1121" maxRId="11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DC168C3-B780-48B3-83A6-1F39220B9994}" dateTime="2023-05-03T14:46:22" maxSheetId="10" userName="Syed, Shahabuddin PEBA" r:id="rId217" minRId="1123" maxRId="11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5806EFA-354C-486F-9D53-A54CA566A8CD}" dateTime="2023-05-04T11:14:49" maxSheetId="10" userName="Syed, Shahabuddin PEBA" r:id="rId218" minRId="1127" maxRId="11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28F1F8-FFC5-4C8E-8C60-76ED4340A28A}" dateTime="2023-05-05T08:27:20" maxSheetId="10" userName="Belanger, Richard PEBA" r:id="rId2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EFEC315-B364-4FB1-9533-07AD35F6932F}" dateTime="2023-05-05T11:50:33" maxSheetId="10" userName="Belanger, Richard PEBA" r:id="rId220" minRId="1132" maxRId="113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570983B-7EB4-49D7-83D4-3ADD331A1EAB}" dateTime="2023-05-05T11:53:52" maxSheetId="10" userName="Belanger, Richard PEBA" r:id="rId221" minRId="1134" maxRId="11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A26875-F87E-4B31-A8C7-AAFE3317168C}" dateTime="2023-05-05T12:30:36" maxSheetId="10" userName="Belanger, Richard PEBA" r:id="rId222" minRId="11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DB8029A-464C-460D-B810-FF47AD6AC053}" dateTime="2023-05-05T12:35:01" maxSheetId="10" userName="Belanger, Richard PEBA" r:id="rId223" minRId="1137" maxRId="11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4C105A-D7D6-4CC6-801C-FF3DFE9E4C68}" dateTime="2023-05-05T13:21:22" maxSheetId="10" userName="Collings, Jason PEBA" r:id="rId224" minRId="1139" maxRId="11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88FDFAD-3E80-45E3-8728-BE5A68EB19A7}" dateTime="2023-05-05T13:21:27" maxSheetId="10" userName="Collings, Jason PEBA" r:id="rId225" minRId="114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B5BF14C-27B3-44A9-B6FB-FC564D104880}" dateTime="2023-05-05T13:23:33" maxSheetId="10" userName="Belanger, Richard PEBA" r:id="rId2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1AC0A5A-2A0D-4610-8C69-4F0C4481FE41}" dateTime="2023-05-05T13:23:56" maxSheetId="10" userName="Belanger, Richard PEBA" r:id="rId22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F5C2797-DE31-404A-AC8C-165FDCE42CEB}" dateTime="2023-05-05T15:17:08" maxSheetId="10" userName="Syed, Shahabuddin PEBA" r:id="rId228" minRId="1153" maxRId="11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9B3A496-C80E-4907-B7FD-A561A368271B}" dateTime="2023-05-05T15:17:41" maxSheetId="10" userName="Syed, Shahabuddin PEBA" r:id="rId229" minRId="1155" maxRId="11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0DB10EB-45EA-4BCF-B2B6-AA8D33E6EC71}" dateTime="2023-05-05T16:49:50" maxSheetId="10" userName="Collings, Jason PEBA" r:id="rId230" minRId="1161" maxRId="11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74EF964-A59F-4940-AC03-8E1520494513}" dateTime="2023-05-08T08:51:47" maxSheetId="10" userName="Belanger, Richard PEBA" r:id="rId231" minRId="1165" maxRId="11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CC81EBA-DEFB-493A-82FF-6A2A0282E59B}" dateTime="2023-05-08T08:52:06" maxSheetId="10" userName="Belanger, Richard PEBA" r:id="rId232" minRId="11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0994844-14D8-4A84-B35E-9E1ED22FA6F7}" dateTime="2023-05-08T09:01:11" maxSheetId="10" userName="Belanger, Richard PEBA" r:id="rId233" minRId="11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23EB4C7-D052-4368-9F4B-5DA72C52DC03}" dateTime="2023-05-08T09:04:39" maxSheetId="10" userName="Belanger, Richard PEBA" r:id="rId234" minRId="1171" maxRId="11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701B87F-7C5C-4943-82FC-F18BC573C6FD}" dateTime="2023-05-08T09:17:27" maxSheetId="10" userName="Belanger, Richard PEBA" r:id="rId235" minRId="1174" maxRId="11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2F17814-BE2A-4C34-A261-65BBB67DFB88}" dateTime="2023-05-08T09:17:49" maxSheetId="10" userName="Belanger, Richard PEBA" r:id="rId236" minRId="1176" maxRId="11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8488C4D-4E66-4F52-B090-D479EA2B0659}" dateTime="2023-05-08T09:20:30" maxSheetId="10" userName="Belanger, Richard PEBA" r:id="rId237" minRId="1178" maxRId="11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B90337-634C-4EF6-946E-B8502B25ECF6}" dateTime="2023-05-08T09:21:47" maxSheetId="10" userName="Belanger, Richard PEBA" r:id="rId238" minRId="118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1B9A08B-217B-4075-BBC6-644229243750}" dateTime="2023-05-08T09:21:59" maxSheetId="10" userName="Belanger, Richard PEBA" r:id="rId2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34E0436-B4DC-4D7E-97E2-BAFD86795423}" dateTime="2023-05-08T09:28:04" maxSheetId="10" userName="Syed, Shahabuddin PEBA" r:id="rId240" minRId="1184" maxRId="11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1363115-EB68-41D3-89FB-DFB5CBC95247}" dateTime="2023-05-08T10:12:58" maxSheetId="10" userName="Collings, Jason PEBA" r:id="rId241" minRId="1190" maxRId="13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44AA0EB-E79E-4C16-BE27-61C6494C79E3}" dateTime="2023-05-08T10:29:26" maxSheetId="10" userName="Syed, Shahabuddin PEBA" r:id="rId242" minRId="13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5609218-6B0F-4384-8369-32B705D02B2A}" dateTime="2023-05-08T10:37:36" maxSheetId="10" userName="Belanger, Richard PEBA" r:id="rId243" minRId="1303" maxRId="13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D20E90C-B969-4534-AD88-6F46CF5A34E8}" dateTime="2023-05-08T11:09:21" maxSheetId="10" userName="Collings, Jason PEBA" r:id="rId244" minRId="1306" maxRId="13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D35653C-AD64-413F-ACD5-07BBEE881D44}" dateTime="2023-05-08T11:11:19" maxSheetId="10" userName="Syed, Shahabuddin PEBA" r:id="rId245" minRId="1309" maxRId="131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B5C2FEE-4A87-4D64-8628-E456DB15CA71}" dateTime="2023-05-08T11:13:47" maxSheetId="10" userName="Collings, Jason PEBA" r:id="rId246" minRId="13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2197DF-944D-4EFC-A4C6-DF52478527A9}" dateTime="2023-05-08T11:28:30" maxSheetId="10" userName="Collings, Jason PEBA" r:id="rId247" minRId="13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96558EA-3E6B-412E-9A72-B3FA6FE0570C}" dateTime="2023-05-08T11:54:49" maxSheetId="10" userName="Collings, Jason PEBA" r:id="rId248" minRId="13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7E43427-234F-4846-808B-FBEB91E5B089}" dateTime="2023-05-08T11:56:17" maxSheetId="10" userName="Collings, Jason PEBA" r:id="rId249" minRId="1315" maxRId="13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581728-E4A4-4227-996B-62DD46449DFA}" dateTime="2023-05-08T11:56:48" maxSheetId="10" userName="Collings, Jason PEBA" r:id="rId250" minRId="1320" maxRId="13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F2E774C-9772-4A6A-A68D-8AF74E6CA166}" dateTime="2023-05-08T13:08:11" maxSheetId="10" userName="Collings, Jason PEBA" r:id="rId251" minRId="1323" maxRId="13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6D9B87-6D9A-49D7-B879-0A0ECA0B94CA}" dateTime="2023-05-08T14:02:41" maxSheetId="10" userName="Collings, Jason PEBA" r:id="rId252" minRId="1325" maxRId="13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FE8194A-E901-49EB-A318-225E3322EEA6}" dateTime="2023-05-08T14:03:00" maxSheetId="10" userName="Collings, Jason PEBA" r:id="rId253" minRId="13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569ED38-02D1-473A-951F-094469F5FC13}" dateTime="2023-05-08T14:16:22" maxSheetId="10" userName="Belanger, Richard PEBA" r:id="rId2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EF6105-C357-4B71-A0E7-467AF3326EAA}" dateTime="2023-05-08T14:27:52" maxSheetId="10" userName="Belanger, Richard PEBA" r:id="rId255" minRId="1333" maxRId="13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DBF94E6-6AE9-4682-9EB6-23868BEB813F}" dateTime="2023-05-08T14:30:04" maxSheetId="10" userName="Syed, Shahabuddin PEBA" r:id="rId256" minRId="1339" maxRId="13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EBBB362-48CB-4FDF-BF6D-2649737D2EC6}" dateTime="2023-05-08T16:19:40" maxSheetId="10" userName="Collings, Jason PEBA" r:id="rId257" minRId="1341" maxRId="13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40478F7-66E7-405C-B28D-1A290C62F8F4}" dateTime="2023-05-08T16:20:33" maxSheetId="10" userName="Collings, Jason PEBA" r:id="rId258" minRId="1345" maxRId="134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F16DA5-3478-4842-8985-11E8988ED44B}" dateTime="2023-05-09T10:08:09" maxSheetId="10" userName="Peterson, Cindy PEBA" r:id="rId259" minRId="13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80381F-4E90-4340-A1A6-A97599CC0C6F}" dateTime="2023-05-09T10:24:20" maxSheetId="10" userName="Yusuf, Mohammad PEBA" r:id="rId260" minRId="1349" maxRId="13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DD9FCF-A666-4550-BFB6-7762201AFEC0}" dateTime="2023-05-09T11:34:34" maxSheetId="10" userName="Yusuf, Mohammad PEBA" r:id="rId261" minRId="1354" maxRId="13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C69211B-DD43-4880-A14A-B8E4DF390AD2}" dateTime="2023-05-09T11:38:40" maxSheetId="10" userName="Peterson, Cindy PEBA" r:id="rId262" minRId="13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B80ECCC-4DC6-4F65-88EB-BF82977E4C59}" dateTime="2023-05-09T12:05:21" maxSheetId="10" userName="Yusuf, Mohammad PEBA" r:id="rId263" minRId="13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C6FC07C-FD3B-4D43-B8DC-F11DB428289A}" dateTime="2023-05-09T12:05:38" maxSheetId="10" userName="Yusuf, Mohammad PEBA" r:id="rId2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09A9E2-2501-430F-B7DC-6B37CDFC18B3}" dateTime="2023-05-09T12:15:25" maxSheetId="10" userName="Yusuf, Mohammad PEBA" r:id="rId265" minRId="1372" maxRId="13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1CF22E5-05A7-4A88-9D99-A5912D723BFF}" dateTime="2023-05-09T13:26:42" maxSheetId="10" userName="Yusuf, Mohammad PEBA" r:id="rId266" minRId="13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6AA101-2802-451A-BA82-F1DF49ABB60A}" dateTime="2023-05-09T14:35:35" maxSheetId="10" userName="Yusuf, Mohammad PEBA" r:id="rId267" minRId="1391" maxRId="14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6DF17FD-5060-46B7-8775-8357D4E9315C}" dateTime="2023-05-09T14:36:16" maxSheetId="10" userName="Yusuf, Mohammad PEBA" r:id="rId268" minRId="1401" maxRId="141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FC85934-5B73-490F-9976-21DB3366ECE0}" dateTime="2023-05-09T15:25:34" maxSheetId="10" userName="Yusuf, Mohammad PEBA" r:id="rId269" minRId="1412" maxRId="14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E2D53DD-E2A8-4ECC-8BC5-D9416E63B1D3}" dateTime="2023-05-09T15:27:40" maxSheetId="10" userName="Yusuf, Mohammad PEBA" r:id="rId270" minRId="1416" maxRId="14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A051AC8-5F71-48DD-A5A0-107AC09F19A4}" dateTime="2023-05-09T15:28:48" maxSheetId="10" userName="Yusuf, Mohammad PEBA" r:id="rId271" minRId="1424" maxRId="14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F062AD-E463-4F55-8182-5AD92D730C8E}" dateTime="2023-05-09T15:30:16" maxSheetId="10" userName="Yusuf, Mohammad PEBA" r:id="rId272" minRId="1427" maxRId="14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A86CA01-74A2-4807-AAE0-E820EC111FF7}" dateTime="2023-05-09T15:38:52" maxSheetId="10" userName="Yusuf, Mohammad PEBA" r:id="rId273" minRId="14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239ABC8-C718-4F8B-8BB5-7A29E8D89C20}" dateTime="2023-05-09T15:42:30" maxSheetId="10" userName="Yusuf, Mohammad PEBA" r:id="rId274" minRId="1433" maxRId="14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A213D41-6458-4D9B-BE8F-92DF76FD5966}" dateTime="2023-05-09T15:47:55" maxSheetId="10" userName="Yusuf, Mohammad PEBA" r:id="rId275" minRId="1435" maxRId="14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0D66ED-1C33-47DF-829F-FB0BEDEB6005}" dateTime="2023-05-09T15:51:17" maxSheetId="10" userName="Yusuf, Mohammad PEBA" r:id="rId276" minRId="1437" maxRId="14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6D84ABF-F4A6-40DD-98B1-1405AFD096A5}" dateTime="2023-05-09T15:56:23" maxSheetId="10" userName="Yusuf, Mohammad PEBA" r:id="rId277" minRId="1439" maxRId="14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CDC7C4D-BE4D-43F1-8E34-D939AF6189C5}" dateTime="2023-05-10T08:22:22" maxSheetId="10" userName="Yusuf, Mohammad PEBA" r:id="rId278" minRId="1441" maxRId="14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5653399-0D81-42FD-B49F-9A9F1D06B541}" dateTime="2023-05-10T08:25:45" maxSheetId="10" userName="Peterson, Cindy PEBA" r:id="rId279" minRId="1443" maxRId="14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0F6A181-F380-4F6F-9AF2-4E2846105DEE}" dateTime="2023-05-10T08:28:35" maxSheetId="10" userName="Peterson, Cindy PEBA" r:id="rId280" minRId="1456" maxRId="14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2DF0F87-749C-485B-9F95-0B9E8501E76D}" dateTime="2023-05-10T08:30:03" maxSheetId="10" userName="Yusuf, Mohammad PEBA" r:id="rId281" minRId="14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8886EF0-04EA-49F0-BDE1-9B6DB2F5F457}" dateTime="2023-05-10T08:30:35" maxSheetId="10" userName="Peterson, Cindy PEBA" r:id="rId282" minRId="1469" maxRId="14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D800BB3-951C-425E-B06C-FA4FEE1594DC}" dateTime="2023-05-10T08:32:11" maxSheetId="10" userName="Yusuf, Mohammad PEBA" r:id="rId28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004C2B-AA7A-4159-BD0B-8BD2219EEBD5}" dateTime="2023-05-10T08:40:04" maxSheetId="10" userName="Yusuf, Mohammad PEBA" r:id="rId284" minRId="1477" maxRId="14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015D718-4B85-43E4-BE40-5BD938E2390E}" dateTime="2023-05-10T08:43:01" maxSheetId="10" userName="Yusuf, Mohammad PEBA" r:id="rId285" minRId="14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08EBAE0-BBCD-44E7-8FA8-9C1EC84BD1A5}" dateTime="2023-05-10T08:51:53" maxSheetId="10" userName="Yusuf, Mohammad PEBA" r:id="rId286" minRId="14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88357B8-AE87-4D53-886D-F6E466A7AE05}" dateTime="2023-05-10T08:53:35" maxSheetId="10" userName="Yusuf, Mohammad PEBA" r:id="rId287" minRId="14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22351A5-F16B-470D-B889-8CA04BEEAAA1}" dateTime="2023-05-10T08:56:18" maxSheetId="10" userName="Yusuf, Mohammad PEBA" r:id="rId288" minRId="14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B036197-A91A-48B3-925D-6A30ACA96956}" dateTime="2023-05-10T08:57:20" maxSheetId="10" userName="Yusuf, Mohammad PEBA" r:id="rId289" minRId="1483" maxRId="14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AFFED4-4134-4BC6-9934-F2B9CBA9EE7B}" dateTime="2023-05-10T09:00:10" maxSheetId="10" userName="Yusuf, Mohammad PEBA" r:id="rId290" minRId="1487" maxRId="14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4B9BBF-9B23-4DFE-9130-D56C6E35B557}" dateTime="2023-05-10T09:00:29" maxSheetId="10" userName="Yusuf, Mohammad PEBA" r:id="rId291" minRId="1499" maxRId="15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8C84C0-3508-4B8F-B9FD-C28A7FEC9101}" dateTime="2023-05-10T09:29:49" maxSheetId="10" userName="Yusuf, Mohammad PEBA" r:id="rId292" minRId="1509" maxRId="15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4DD7EE-C505-4234-9986-062839B693FB}" dateTime="2023-05-10T10:19:17" maxSheetId="10" userName="Peterson, Cindy PEBA" r:id="rId293" minRId="15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7FF077A-3C09-410F-849A-B82E7A77B18B}" dateTime="2023-05-10T10:25:44" maxSheetId="10" userName="Peterson, Cindy PEBA" r:id="rId294" minRId="1521" maxRId="15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96EBA1-2D8C-4563-B81F-840A513011AC}" dateTime="2023-05-10T10:36:37" maxSheetId="10" userName="Peterson, Cindy PEBA" r:id="rId295" minRId="15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A31F7BE-C5FA-4859-A81A-64A8B9FED297}" dateTime="2023-05-10T12:50:44" maxSheetId="10" userName="Peterson, Cindy PEBA" r:id="rId296" minRId="15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F53D546-825B-44F0-B76A-B3071C4C50B5}" dateTime="2023-05-10T13:25:31" maxSheetId="10" userName="Yusuf, Mohammad PEBA" r:id="rId297" minRId="1526" maxRId="152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E84907D-8BE6-4197-B5C5-CFAE3607AF73}" dateTime="2023-05-10T14:03:04" maxSheetId="10" userName="Peterson, Cindy PEBA" r:id="rId298" minRId="15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53B2701-68DC-453A-8A2B-27FAD1684912}" dateTime="2023-05-10T14:12:32" maxSheetId="10" userName="Peterson, Cindy PEBA" r:id="rId299" minRId="15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02E0F5F-9A79-4DF2-885F-1EDB5D98B6DE}" dateTime="2023-05-10T14:19:45" maxSheetId="10" userName="Yusuf, Mohammad PEBA" r:id="rId300" minRId="1530" maxRId="15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0E443A1-07C0-43EF-AD2D-C389204C314C}" dateTime="2023-05-10T15:41:33" maxSheetId="10" userName="Yusuf, Mohammad PEBA" r:id="rId301" minRId="1532" maxRId="15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BF25D95-31A5-485F-B848-3251EDC4F0AA}" dateTime="2023-05-10T15:42:25" maxSheetId="10" userName="Yusuf, Mohammad PEBA" r:id="rId302" minRId="1536" maxRId="15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4EBA8F9-D490-4005-BFE6-F46008D9D6CE}" dateTime="2023-05-10T15:45:01" maxSheetId="10" userName="Yusuf, Mohammad PEBA" r:id="rId303" minRId="15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146F571-DB8A-40B8-B74F-C13DC62BB998}" dateTime="2023-05-10T16:02:35" maxSheetId="10" userName="Yusuf, Mohammad PEBA" r:id="rId304" minRId="1546" maxRId="15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BE1031E-DA69-40CD-8225-4E53D478F27B}" dateTime="2023-05-11T08:32:27" maxSheetId="10" userName="Yusuf, Mohammad PEBA" r:id="rId3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40E3B22-C9B3-435C-ACF5-600DA326B6CA}" dateTime="2023-05-11T08:43:06" maxSheetId="10" userName="Yusuf, Mohammad PEBA" r:id="rId3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FAE4527-898C-4B49-B5E9-826A4571FCAE}" dateTime="2023-05-11T09:21:49" maxSheetId="10" userName="Yusuf, Mohammad PEBA" r:id="rId307" minRId="15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356773A-FDBE-491B-B0CE-1404D5CDE625}" dateTime="2023-05-11T09:22:49" maxSheetId="10" userName="Yusuf, Mohammad PEBA" r:id="rId308" minRId="15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796C13F-D55C-4DBA-ADE9-601C6F62C61F}" dateTime="2023-05-11T09:31:19" maxSheetId="10" userName="Yusuf, Mohammad PEBA" r:id="rId309" minRId="1551" maxRId="15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D01739F-A959-4EA1-BCBA-D9268A01321E}" dateTime="2023-05-11T09:32:48" maxSheetId="10" userName="Yusuf, Mohammad PEBA" r:id="rId310" minRId="1553" maxRId="15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664E116-CE0E-49EB-9F23-55B7C1C3296E}" dateTime="2023-05-11T10:14:17" maxSheetId="10" userName="Yusuf, Mohammad PEBA" r:id="rId311" minRId="1555" maxRId="15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AADC6EA-382C-482D-88CF-FA188A844B27}" dateTime="2023-05-11T11:25:32" maxSheetId="10" userName="Yusuf, Mohammad PEBA" r:id="rId312" minRId="1557" maxRId="155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93DF60D-0163-4D76-975D-2A7638AE0382}" dateTime="2023-05-11T11:36:09" maxSheetId="10" userName="Yusuf, Mohammad PEBA" r:id="rId313" minRId="1559" maxRId="15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4C8727-E277-4775-A3EB-050668C48FF6}" dateTime="2023-05-11T11:51:03" maxSheetId="10" userName="Yusuf, Mohammad PEBA" r:id="rId314" minRId="1561" maxRId="15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B1C797A-76B7-47FE-8708-37A90D7B9706}" dateTime="2023-05-11T11:56:30" maxSheetId="10" userName="Yusuf, Mohammad PEBA" r:id="rId315" minRId="1563" maxRId="15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B50B59-FB67-4D9C-96F8-187088EB4616}" dateTime="2023-05-11T12:01:00" maxSheetId="10" userName="Yusuf, Mohammad PEBA" r:id="rId316" minRId="1567" maxRId="15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9D3878B-46FE-4632-B037-D1AFF0457E1B}" dateTime="2023-05-11T12:02:12" maxSheetId="10" userName="Yusuf, Mohammad PEBA" r:id="rId317" minRId="1570" maxRId="158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90E73A-AF80-42D8-9E4C-D7BDDF9E8523}" dateTime="2023-05-11T12:15:02" maxSheetId="10" userName="Yusuf, Mohammad PEBA" r:id="rId318" minRId="1584" maxRId="15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B7AF7FB-1D81-470B-90E2-8C4B32F7D8E5}" dateTime="2023-05-11T12:16:04" maxSheetId="10" userName="Yusuf, Mohammad PEBA" r:id="rId319" minRId="1587" maxRId="15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3DABF96-20CC-4041-9B12-3315E66F790A}" dateTime="2023-05-11T13:24:46" maxSheetId="10" userName="Yusuf, Mohammad PEBA" r:id="rId320" minRId="1593" maxRId="15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B8943D2-7929-4C84-8D27-4334213F7A9F}" dateTime="2023-05-11T13:26:33" maxSheetId="10" userName="Yusuf, Mohammad PEBA" r:id="rId321" minRId="1597" maxRId="16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73BD041-12DB-4E1C-92D3-FECDDC572848}" dateTime="2023-05-11T13:27:51" maxSheetId="10" userName="Yusuf, Mohammad PEBA" r:id="rId322" minRId="1613" maxRId="16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CE55CC9-AD3C-4989-B3BF-261AE3A21A35}" dateTime="2023-05-11T13:51:54" maxSheetId="10" userName="Yusuf, Mohammad PEBA" r:id="rId323" minRId="1624" maxRId="162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A7FD7B-1466-4E21-98DF-8301312FB1A0}" dateTime="2023-05-11T14:09:29" maxSheetId="10" userName="Yusuf, Mohammad PEBA" r:id="rId324" minRId="1627" maxRId="16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20F52B1-1806-4B0E-B49B-16F21C54239E}" dateTime="2023-05-11T14:09:53" maxSheetId="10" userName="Yusuf, Mohammad PEBA" r:id="rId325" minRId="16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90AD03A-0688-4FA6-A7A6-2F8BE1AC0E7F}" dateTime="2023-05-11T14:10:06" maxSheetId="10" userName="Yusuf, Mohammad PEBA" r:id="rId326" minRId="1632" maxRId="16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53C0634-FCAC-46B1-AD7F-063BA4CC34B0}" dateTime="2023-05-11T15:56:02" maxSheetId="10" userName="Yusuf, Mohammad PEBA" r:id="rId327" minRId="1640" maxRId="16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7DC320A-B9F9-40CC-8E3E-10B3F1509E52}" dateTime="2023-05-11T16:00:25" maxSheetId="10" userName="Yusuf, Mohammad PEBA" r:id="rId328" minRId="1642" maxRId="16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CEB72B-CD47-462D-9057-9344DA00A012}" dateTime="2023-05-12T10:40:48" maxSheetId="10" userName="Yusuf, Mohammad PEBA" r:id="rId329" minRId="1646" maxRId="16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F2B16FB-B0C3-44D6-BB28-690BA3F85E4A}" dateTime="2023-05-12T10:56:22" maxSheetId="10" userName="Yusuf, Mohammad PEBA" r:id="rId330" minRId="1649" maxRId="16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5FC94DD-6172-4D4E-84B1-6B5BDADA9031}" dateTime="2023-05-12T11:04:17" maxSheetId="10" userName="Yusuf, Mohammad PEBA" r:id="rId331" minRId="1652" maxRId="16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F6F04BC-AF06-4836-B337-3F685250F6BB}" dateTime="2023-05-12T11:04:27" maxSheetId="10" userName="Yusuf, Mohammad PEBA" r:id="rId3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34B22E-47ED-4095-8827-CFF240E98E3B}" dateTime="2023-05-12T14:10:21" maxSheetId="10" userName="Yusuf, Mohammad PEBA" r:id="rId333" minRId="1655" maxRId="16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A0907C0-FF40-410A-8666-24DD41D20E4A}" dateTime="2023-05-12T15:07:23" maxSheetId="10" userName="Yusuf, Mohammad PEBA" r:id="rId334" minRId="1657" maxRId="165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4D39938-1673-4A88-8D1A-4828B061ACC6}" dateTime="2023-05-12T15:10:15" maxSheetId="10" userName="Yusuf, Mohammad PEBA" r:id="rId335" minRId="1659" maxRId="16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88BA166-3EF2-4E8A-AC8D-E7FE4B33C51C}" dateTime="2023-05-12T15:12:13" maxSheetId="10" userName="Yusuf, Mohammad PEBA" r:id="rId336" minRId="1661" maxRId="16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B60C27B-4021-4362-B6BB-25D3AA990895}" dateTime="2023-05-12T15:15:23" maxSheetId="10" userName="Yusuf, Mohammad PEBA" r:id="rId337" minRId="1663" maxRId="16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2519B51-A257-43A0-9BE3-A5C9888A33BA}" dateTime="2023-05-12T15:32:22" maxSheetId="10" userName="Yusuf, Mohammad PEBA" r:id="rId338" minRId="1665" maxRId="16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2E0B321-1030-4B53-92A1-96DB54F31FBC}" dateTime="2023-05-12T15:34:21" maxSheetId="10" userName="Yusuf, Mohammad PEBA" r:id="rId339" minRId="16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3DAC049-EED9-45E3-A004-847BAF1CFAE5}" dateTime="2023-05-12T15:35:14" maxSheetId="10" userName="Yusuf, Mohammad PEBA" r:id="rId340" minRId="16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604AFF2-4A0E-49A4-8083-C9CA52B326D4}" dateTime="2023-05-15T08:11:55" maxSheetId="10" userName="Yusuf, Mohammad PEBA" r:id="rId341" minRId="1670" maxRId="16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FD813AD-5ACD-4D48-AF5B-B49FFB90BE6C}" dateTime="2023-05-15T08:37:19" maxSheetId="10" userName="Yusuf, Mohammad PEBA" r:id="rId342" minRId="1683" maxRId="16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FC1C32-BECB-4BF1-8E44-F82C0213729D}" dateTime="2023-05-15T08:55:24" maxSheetId="10" userName="Yusuf, Mohammad PEBA" r:id="rId343" minRId="1695" maxRId="169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37A0E3E-7E5A-4762-91F9-711F5DD09F8E}" dateTime="2023-05-15T08:55:40" maxSheetId="10" userName="Yusuf, Mohammad PEBA" r:id="rId344" minRId="1698" maxRId="17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C17DBC2-E176-46FD-97B5-488ACA2C2732}" dateTime="2023-05-15T08:56:20" maxSheetId="10" userName="Yusuf, Mohammad PEBA" r:id="rId345" minRId="1713" maxRId="17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3A32832-B11D-4DC3-A1E8-CFE4B49B2EA3}" dateTime="2023-05-15T09:22:55" maxSheetId="10" userName="Yusuf, Mohammad PEBA" r:id="rId346" minRId="17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330CDA0-72F9-43A0-8519-3DC8432C7485}" dateTime="2023-05-15T09:24:06" maxSheetId="10" userName="Yusuf, Mohammad PEBA" r:id="rId347" minRId="17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0F58B40-2099-4874-AFF5-F31F90595D6C}" dateTime="2023-05-15T10:10:26" maxSheetId="10" userName="Yusuf, Mohammad PEBA" r:id="rId348" minRId="1746" maxRId="17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57CF1D7-19C0-4320-AB73-FA7D678B9330}" dateTime="2023-05-15T10:30:49" maxSheetId="10" userName="Yusuf, Mohammad PEBA" r:id="rId349" minRId="1748" maxRId="17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929E92B-92BD-42B7-92F8-1289C135DD0B}" dateTime="2023-05-15T10:40:56" maxSheetId="10" userName="Yusuf, Mohammad PEBA" r:id="rId350" minRId="1750" maxRId="17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5F46354-DEAE-4BA6-BD54-B13795611812}" dateTime="2023-05-15T10:55:03" maxSheetId="10" userName="Yusuf, Mohammad PEBA" r:id="rId351" minRId="1752" maxRId="17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6DBBFA0-A4DC-4023-9E71-8C3FAAB55905}" dateTime="2023-05-15T11:04:07" maxSheetId="10" userName="Yusuf, Mohammad PEBA" r:id="rId352" minRId="1754" maxRId="17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7323CB0-6148-4C71-9A3B-BD5FF8EB17E5}" dateTime="2023-05-15T11:17:22" maxSheetId="10" userName="Yusuf, Mohammad PEBA" r:id="rId353" minRId="1756" maxRId="17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2918EA4-E850-404F-966E-3FE19A1735FD}" dateTime="2023-05-15T11:23:28" maxSheetId="10" userName="Yusuf, Mohammad PEBA" r:id="rId354" minRId="1758" maxRId="175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132869C-25F8-45ED-95BE-20D0C22196B7}" dateTime="2023-05-15T11:26:24" maxSheetId="10" userName="Yusuf, Mohammad PEBA" r:id="rId355" minRId="1760" maxRId="17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B4A9672-BD7E-48E7-A1E5-E99959649F94}" dateTime="2023-05-15T11:28:38" maxSheetId="10" userName="Yusuf, Mohammad PEBA" r:id="rId356" minRId="1762" maxRId="17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8CD4B4-DA91-4D72-BE60-AB30A6C35EEF}" dateTime="2023-05-15T11:38:01" maxSheetId="10" userName="Yusuf, Mohammad PEBA" r:id="rId357" minRId="1764" maxRId="17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08433B4-7539-4B92-8A3C-C4D1D7475018}" dateTime="2023-05-15T11:59:42" maxSheetId="10" userName="Yusuf, Mohammad PEBA" r:id="rId358" minRId="1766" maxRId="17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8AD36E8-E284-4BE9-B0FF-54A993D430E6}" dateTime="2023-05-15T12:09:04" maxSheetId="10" userName="Yusuf, Mohammad PEBA" r:id="rId359" minRId="1768" maxRId="17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03A4C50-4049-4093-A468-569722DBE1EE}" dateTime="2023-05-15T13:50:05" maxSheetId="10" userName="Yusuf, Mohammad PEBA" r:id="rId360" minRId="1770" maxRId="17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22CD963-7950-4F53-B0D8-B194FE8B46F8}" dateTime="2023-05-15T14:06:05" maxSheetId="10" userName="Yusuf, Mohammad PEBA" r:id="rId361" minRId="1774" maxRId="17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3E966E6-6E97-4AE7-8911-4E836B5A0FB2}" dateTime="2023-05-15T14:24:05" maxSheetId="10" userName="Yusuf, Mohammad PEBA" r:id="rId362" minRId="1776" maxRId="17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4C54BA3-1944-4366-9F36-29B7B410FF04}" dateTime="2023-05-15T14:30:06" maxSheetId="10" userName="Yusuf, Mohammad PEBA" r:id="rId363" minRId="1778" maxRId="17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F3B4DF9-A942-4640-8149-D1C497223C4C}" dateTime="2023-05-15T14:33:40" maxSheetId="10" userName="Yusuf, Mohammad PEBA" r:id="rId3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EC4C919-15B5-429C-97C3-10E3E4BB81F8}" dateTime="2023-05-15T14:44:46" maxSheetId="10" userName="Yusuf, Mohammad PEBA" r:id="rId365" minRId="1781" maxRId="17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188E030-46AE-4274-93C1-17DCEFBE3045}" dateTime="2023-05-15T15:48:14" maxSheetId="10" userName="Yusuf, Mohammad PEBA" r:id="rId366" minRId="1783" maxRId="17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4BCA2BF-8764-494A-8D1D-5225D2C3D5B5}" dateTime="2023-05-15T15:56:07" maxSheetId="10" userName="Yusuf, Mohammad PEBA" r:id="rId367" minRId="1785" maxRId="17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748B25F-4B82-45B3-B302-9688EC7DFF6C}" dateTime="2023-05-16T08:12:40" maxSheetId="10" userName="Yusuf, Mohammad PEBA" r:id="rId3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D8CCF1F-76AE-4262-B24E-36ECCC910AE6}" dateTime="2023-05-16T09:10:37" maxSheetId="10" userName="Yusuf, Mohammad PEBA" r:id="rId369" minRId="1788" maxRId="17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CB517AF-6AD8-4E65-8CD1-D43C36D8CCC0}" dateTime="2023-05-16T14:00:36" maxSheetId="10" userName="Yusuf, Mohammad PEBA" r:id="rId370" minRId="1790" maxRId="17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6700DD1-ED29-4990-A67B-337FC6F22706}" dateTime="2023-05-16T15:55:05" maxSheetId="10" userName="Yusuf, Mohammad PEBA" r:id="rId371" minRId="1792" maxRId="17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08BC10F-6E72-4C50-AD25-121E3CC6F1DD}" dateTime="2023-05-16T16:04:43" maxSheetId="10" userName="Yusuf, Mohammad PEBA" r:id="rId372" minRId="1794" maxRId="17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5DB264B-AB2F-4598-9AC9-F41F91591201}" dateTime="2023-05-16T16:05:03" maxSheetId="10" userName="Yusuf, Mohammad PEBA" r:id="rId373" minRId="1796" maxRId="18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699A168-7746-42AF-8BAD-C5898879163B}" dateTime="2023-05-17T08:13:17" maxSheetId="10" userName="Yusuf, Mohammad PEBA" r:id="rId3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AF646C5-8BF4-4996-8D2A-75552567FF51}" dateTime="2023-05-17T08:25:08" maxSheetId="10" userName="Yusuf, Mohammad PEBA" r:id="rId375" minRId="1805" maxRId="18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24DF186-E587-4537-B198-C8EB23D5BAEC}" dateTime="2023-05-17T08:46:11" maxSheetId="10" userName="Yusuf, Mohammad PEBA" r:id="rId376" minRId="1807" maxRId="18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B60E219-1D7B-4417-8D7C-2A8FB99BFBE5}" dateTime="2023-05-17T08:53:55" maxSheetId="10" userName="Yusuf, Mohammad PEBA" r:id="rId377" minRId="1809" maxRId="18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03D375E-6AE3-4BCA-9744-22B558B149AF}" dateTime="2023-05-17T09:05:53" maxSheetId="10" userName="Yusuf, Mohammad PEBA" r:id="rId378" minRId="1811" maxRId="18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F50818A-7205-482C-88C9-1DCEB613A9A2}" dateTime="2023-05-17T09:58:55" maxSheetId="10" userName="Yusuf, Mohammad PEBA" r:id="rId379" minRId="1813" maxRId="18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96624AE-8150-4E4C-B05D-94145E5B4F07}" dateTime="2023-05-17T10:35:36" maxSheetId="10" userName="Yusuf, Mohammad PEBA" r:id="rId380" minRId="1815" maxRId="18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76F14DF-718D-4923-849F-DD368BBC92C1}" dateTime="2023-05-17T12:18:02" maxSheetId="10" userName="Yusuf, Mohammad PEBA" r:id="rId381" minRId="1817" maxRId="18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22A1DF-E57E-451D-BCBF-9FCDFF676367}" dateTime="2023-05-17T12:26:00" maxSheetId="10" userName="Yusuf, Mohammad PEBA" r:id="rId382" minRId="1819" maxRId="18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1DDEBC3-0A6B-49C5-AA1F-B463CCEA55FF}" dateTime="2023-05-17T13:31:31" maxSheetId="10" userName="Yusuf, Mohammad PEBA" r:id="rId383" minRId="1821" maxRId="18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9BAB1C9-AC81-40BE-9232-4BBB6668C2BC}" dateTime="2023-05-17T13:49:27" maxSheetId="10" userName="Yusuf, Mohammad PEBA" r:id="rId384" minRId="1823" maxRId="18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E9F6982-A2E5-492D-A665-D7E2ACBB8821}" dateTime="2023-05-17T14:11:47" maxSheetId="10" userName="Yusuf, Mohammad PEBA" r:id="rId385" minRId="1825" maxRId="18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885F447-0110-4964-9F31-5144F5B8DAE8}" dateTime="2023-05-17T14:25:37" maxSheetId="10" userName="Yusuf, Mohammad PEBA" r:id="rId386" minRId="1829" maxRId="18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57FE50D-B18F-4E71-A05F-18D740CD35B1}" dateTime="2023-05-17T14:26:29" maxSheetId="10" userName="Yusuf, Mohammad PEBA" r:id="rId387" minRId="18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334CABC-CD76-4600-AB59-9A45948399E0}" dateTime="2023-05-17T14:50:46" maxSheetId="10" userName="Collings, Jason PEBA" r:id="rId388" minRId="1833" maxRId="18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499E968-891E-45D4-950C-1F7CE7BFD301}" dateTime="2023-05-17T14:52:37" maxSheetId="10" userName="Collings, Jason PEBA" r:id="rId389" minRId="1836" maxRId="18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4BE013-A0FF-4E43-9582-B487D015509E}" dateTime="2023-05-17T14:54:10" maxSheetId="10" userName="Collings, Jason PEBA" r:id="rId390" minRId="1838" maxRId="18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7183004-8AD7-44D0-85FC-BDD89CB8FA6D}" dateTime="2023-05-17T15:03:48" maxSheetId="10" userName="Collings, Jason PEBA" r:id="rId391" minRId="1840" maxRId="18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5BDC10-4CE5-4852-B355-8C1A94E1EF9A}" dateTime="2023-05-17T15:05:10" maxSheetId="10" userName="Collings, Jason PEBA" r:id="rId392" minRId="18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ADD116F-BCEF-4973-9177-E792B7C55BB1}" dateTime="2023-05-17T15:11:04" maxSheetId="10" userName="Collings, Jason PEBA" r:id="rId393" minRId="184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37894B7-D3B2-4CBC-9191-D38379AB7A0D}" dateTime="2023-05-17T15:16:21" maxSheetId="10" userName="Yusuf, Mohammad PEBA" r:id="rId394" minRId="1847" maxRId="18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7F7E9B4-C0E1-4377-A562-CEAE9908FC8C}" dateTime="2023-05-17T15:17:08" maxSheetId="10" userName="Yusuf, Mohammad PEBA" r:id="rId395" minRId="1849" maxRId="18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9254016-95AB-4A0D-AC1A-815581D5B7E8}" dateTime="2023-05-17T15:18:05" maxSheetId="10" userName="Yusuf, Mohammad PEBA" r:id="rId396" minRId="1851" maxRId="18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6CE9727-C301-420A-82D7-F18B79541F27}" dateTime="2023-05-17T16:04:43" maxSheetId="10" userName="Collings, Jason PEBA" r:id="rId397" minRId="1862" maxRId="18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652596C-2913-4033-B3C7-D91258148352}" dateTime="2023-05-17T16:26:34" maxSheetId="10" userName="Collings, Jason PEBA" r:id="rId398" minRId="1866" maxRId="18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917A5F6-8B4B-4F64-9F71-0F491A8EA379}" dateTime="2023-05-17T17:00:45" maxSheetId="10" userName="Collings, Jason PEBA" r:id="rId399" minRId="1871" maxRId="18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4735507-44CA-4D04-BB5C-B7A6F80721B2}" dateTime="2023-05-18T09:15:42" maxSheetId="10" userName="Collings, Jason PEBA" r:id="rId400" minRId="1874" maxRId="18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F18F97F-1201-43D7-AD76-751EF2B1BC3B}" dateTime="2023-05-18T09:33:32" maxSheetId="10" userName="Collings, Jason PEBA" r:id="rId401" minRId="18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4758F54-8C6B-4981-B3BA-80F33EB74EC1}" dateTime="2023-05-18T10:16:46" maxSheetId="10" userName="Collings, Jason PEBA" r:id="rId402" minRId="1877" maxRId="18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E2F055A-6325-492B-80E3-62342A26BC1F}" dateTime="2023-05-18T10:54:41" maxSheetId="10" userName="Yusuf, Mohammad PEBA" r:id="rId403" minRId="1879" maxRId="18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42F12A9-51D4-4941-A150-F47C5857FCA6}" dateTime="2023-05-18T10:58:48" maxSheetId="10" userName="Yusuf, Mohammad PEBA" r:id="rId404" minRId="1881" maxRId="18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984CCF6-FD15-4FA3-8F83-2E9EF9AA72FC}" dateTime="2023-05-18T11:15:52" maxSheetId="10" userName="Yusuf, Mohammad PEBA" r:id="rId405" minRId="1883" maxRId="188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69F654F-0DAB-4F4B-84F1-604068873C53}" dateTime="2023-05-18T11:36:10" maxSheetId="10" userName="Yusuf, Mohammad PEBA" r:id="rId406" minRId="1887" maxRId="18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8AE11C5-AF96-46F0-B716-02A88DD7F2FA}" dateTime="2023-05-18T11:38:42" maxSheetId="10" userName="Yusuf, Mohammad PEBA" r:id="rId407" minRId="1889" maxRId="189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3C64821-78C3-43A8-855B-E280A9E52013}" dateTime="2023-05-18T11:49:42" maxSheetId="10" userName="Yusuf, Mohammad PEBA" r:id="rId408" minRId="1891" maxRId="18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C92EA46-3780-4F40-9AA5-2F2F78748DB0}" dateTime="2023-05-18T11:52:06" maxSheetId="10" userName="Yusuf, Mohammad PEBA" r:id="rId409" minRId="1893" maxRId="18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6D1F379-A37D-42B8-A9EE-94ED41D81ECE}" dateTime="2023-05-18T12:00:20" maxSheetId="10" userName="Yusuf, Mohammad PEBA" r:id="rId410" minRId="1895" maxRId="18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A37A9E6-2913-4E6E-AFD6-69B754198F0E}" dateTime="2023-05-18T12:06:51" maxSheetId="10" userName="Yusuf, Mohammad PEBA" r:id="rId411" minRId="1897" maxRId="19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1F8A9A1-A2D4-4DE8-B004-46138CCBB17E}" dateTime="2023-05-18T12:15:37" maxSheetId="10" userName="Yusuf, Mohammad PEBA" r:id="rId412" minRId="19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6D041A7-3B99-4877-8D64-C6FBB8835AEB}" dateTime="2023-05-18T13:33:49" maxSheetId="10" userName="Yusuf, Mohammad PEBA" r:id="rId413" minRId="1902" maxRId="19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4AD15BF-BB2E-4031-9ED7-512048A2E7C4}" dateTime="2023-05-18T13:48:30" maxSheetId="10" userName="Yusuf, Mohammad PEBA" r:id="rId414" minRId="1906" maxRId="190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AF5A089-9EE2-4B0D-A959-BD52C78F8B5B}" dateTime="2023-05-18T13:54:18" maxSheetId="10" userName="Yusuf, Mohammad PEBA" r:id="rId415" minRId="1908" maxRId="19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F37EAE6-2661-4BB2-89B1-1B7E8F85104D}" dateTime="2023-05-18T14:04:42" maxSheetId="10" userName="Yusuf, Mohammad PEBA" r:id="rId416" minRId="19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38F1D29-BA60-49CB-969F-E797E3C56035}" dateTime="2023-05-18T15:17:16" maxSheetId="10" userName="Yusuf, Mohammad PEBA" r:id="rId417" minRId="1911" maxRId="19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B179320-6D3A-4062-886A-383DEB31971B}" dateTime="2023-05-18T16:06:31" maxSheetId="10" userName="Collings, Jason PEBA" r:id="rId418" minRId="1914" maxRId="19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E6406C-CC49-4F0A-A35E-BFD87D823D46}" dateTime="2023-05-18T16:09:28" maxSheetId="10" userName="Yusuf, Mohammad PEBA" r:id="rId419" minRId="1916" maxRId="191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6888051-447D-486B-94CE-282CB4824E4F}" dateTime="2023-05-19T09:04:23" maxSheetId="10" userName="Yusuf, Mohammad PEBA" r:id="rId420" minRId="1918" maxRId="19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D31C9D6-A084-4151-BBA6-AFFDEA4D5D0E}" dateTime="2023-05-19T09:22:11" maxSheetId="10" userName="Yusuf, Mohammad PEBA" r:id="rId421" minRId="1921" maxRId="19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AAD96B1-5BF2-45FF-8941-06E24BD13044}" dateTime="2023-05-19T09:51:43" maxSheetId="10" userName="Yusuf, Mohammad PEBA" r:id="rId422" minRId="1923" maxRId="19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55C2E91-CED7-46B3-A6F3-01797897ECFC}" dateTime="2023-05-19T10:06:32" maxSheetId="10" userName="Yusuf, Mohammad PEBA" r:id="rId423" minRId="1927" maxRId="19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20D9188-30F5-4A49-A41D-610389E73A1A}" dateTime="2023-05-19T10:46:06" maxSheetId="10" userName="Yusuf, Mohammad PEBA" r:id="rId424" minRId="1929" maxRId="19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127565D-49A2-422C-B6D4-EAC878252A31}" dateTime="2023-05-19T11:06:30" maxSheetId="10" userName="Yusuf, Mohammad PEBA" r:id="rId425" minRId="1931" maxRId="19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30D4DB9-E75D-4242-A80C-4C47F6850CF6}" dateTime="2023-05-19T11:15:37" maxSheetId="10" userName="Yusuf, Mohammad PEBA" r:id="rId426" minRId="1933" maxRId="19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0262436-7557-43B7-A2F5-E3D50DFD035B}" dateTime="2023-05-19T11:20:13" maxSheetId="10" userName="Yusuf, Mohammad PEBA" r:id="rId427" minRId="1935" maxRId="19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1F43894-CFFB-46A2-9239-80007C38432E}" dateTime="2023-05-19T11:38:00" maxSheetId="10" userName="Yusuf, Mohammad PEBA" r:id="rId428" minRId="1938" maxRId="19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2DAB7E5-1C71-44DB-97CF-89EDD21B8546}" dateTime="2023-05-19T11:38:22" maxSheetId="10" userName="Yusuf, Mohammad PEBA" r:id="rId429" minRId="1940" maxRId="19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8EEF0A-0EA2-4A68-BB05-181E4D4EC709}" dateTime="2023-05-19T11:44:26" maxSheetId="10" userName="Yusuf, Mohammad PEBA" r:id="rId430" minRId="1942" maxRId="19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89FCB24-6A86-4D37-8EA1-8D214C07E8DE}" dateTime="2023-05-19T11:44:54" maxSheetId="10" userName="Yusuf, Mohammad PEBA" r:id="rId431" minRId="19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7808010-E8FF-4734-A72C-AE414630326A}" dateTime="2023-05-23T10:35:37" maxSheetId="10" userName="Belanger, Richard PEBA" r:id="rId432" minRId="1945" maxRId="194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81B7B70-A9B0-4E33-91A1-60BAAA448ABE}" dateTime="2023-05-23T10:40:40" maxSheetId="10" userName="Belanger, Richard PEBA" r:id="rId433" minRId="1950" maxRId="19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65AB0A-9C8B-45F0-BA72-12D0A9D671A6}" dateTime="2023-05-23T10:41:36" maxSheetId="10" userName="Belanger, Richard PEBA" r:id="rId434" minRId="1952" maxRId="19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874EEA4-017F-4BBB-ADB3-82438D7F8EA8}" dateTime="2023-05-23T13:02:04" maxSheetId="10" userName="Syed, Shahabuddin PEBA" r:id="rId435" minRId="1957" maxRId="19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C69CEB1-5754-416F-A677-40E614EB5409}" dateTime="2023-05-23T13:05:13" maxSheetId="10" userName="Belanger, Richard PEBA" r:id="rId4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0BF2598-0EDB-4763-9D23-9AC1B53BD5E2}" dateTime="2023-05-23T13:11:42" maxSheetId="10" userName="Belanger, Richard PEBA" r:id="rId437" minRId="1963" maxRId="19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D2A4462-4B97-434D-9F73-13A20547CB43}" dateTime="2023-05-23T13:13:50" maxSheetId="10" userName="Belanger, Richard PEBA" r:id="rId438" minRId="1965" maxRId="19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22F1A0-25EC-4562-B823-2B8AFDF27AF8}" dateTime="2023-05-23T13:13:58" maxSheetId="10" userName="Belanger, Richard PEBA" r:id="rId439" minRId="19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43C5DAA-563A-428C-B0B5-2F71472A1024}" dateTime="2023-05-23T13:25:36" maxSheetId="10" userName="Belanger, Richard PEBA" r:id="rId440" minRId="1968" maxRId="19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78D3162-9A1E-4212-BDAE-F9F990F62EBA}" dateTime="2023-05-23T13:27:04" maxSheetId="10" userName="Belanger, Richard PEBA" r:id="rId441" minRId="1971" maxRId="19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BF16FE-DFA3-4D4D-B44F-269D2646368C}" dateTime="2023-05-23T13:56:08" maxSheetId="10" userName="Belanger, Richard PEBA" r:id="rId442" minRId="1973" maxRId="19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236B533-7875-4245-8830-317D4E1882EE}" dateTime="2023-05-23T14:07:51" maxSheetId="10" userName="Collings, Jason PEBA" r:id="rId443" minRId="19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CA35C0A-663E-4C0B-8960-53FF3C9C6132}" dateTime="2023-05-23T14:08:21" maxSheetId="10" userName="Collings, Jason PEBA" r:id="rId444" minRId="1976" maxRId="19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C34FB1A-F99C-45C9-9956-19D5D0844BC9}" dateTime="2023-05-23T14:09:29" maxSheetId="10" userName="Collings, Jason PEBA" r:id="rId445" minRId="1978" maxRId="197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B697A4E-A5EE-4D0F-8C3C-391055648039}" dateTime="2023-05-23T14:15:21" maxSheetId="10" userName="Collings, Jason PEBA" r:id="rId446" minRId="1980" maxRId="19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8851CF5-1E29-4C0E-8E90-7076B13BB14A}" dateTime="2023-05-23T14:15:27" maxSheetId="10" userName="Collings, Jason PEBA" r:id="rId447" minRId="1982" maxRId="198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58FE32A-FA36-47E5-BA8C-5263F9E91AC1}" dateTime="2023-05-23T14:16:34" maxSheetId="10" userName="Collings, Jason PEBA" r:id="rId448" minRId="1984" maxRId="19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571237F-D2F0-4FC4-984E-43F614D4AF27}" dateTime="2023-05-23T14:16:46" maxSheetId="10" userName="Belanger, Richard PEBA" r:id="rId449" minRId="1986" maxRId="19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2CD5C79-F37A-4CBC-86A5-F4177CB6D7AE}" dateTime="2023-05-23T14:24:18" maxSheetId="10" userName="Belanger, Richard PEBA" r:id="rId450" minRId="1989" maxRId="19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B22E7D7-5207-4644-A60E-958296F9763B}" dateTime="2023-05-23T14:24:33" maxSheetId="10" userName="Belanger, Richard PEBA" r:id="rId451" minRId="1992" maxRId="19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FAC63BB-74C0-4EB9-BF11-1C4B749305BB}" dateTime="2023-05-23T14:32:48" maxSheetId="10" userName="Belanger, Richard PEBA" r:id="rId452" minRId="1995" maxRId="19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D135860-5E8D-4291-A8DB-A9A4AE9A6B29}" dateTime="2023-05-23T14:51:44" maxSheetId="10" userName="Collings, Jason PEBA" r:id="rId453" minRId="1997" maxRId="199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703E83D-344A-4EC1-82D4-466568D25B08}" dateTime="2023-05-23T14:52:25" maxSheetId="10" userName="Collings, Jason PEBA" r:id="rId454" minRId="1999" maxRId="20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F9FE02B-923C-4A52-8352-C83AA69D35B8}" dateTime="2023-05-23T15:45:10" maxSheetId="10" userName="Collings, Jason PEBA" r:id="rId455" minRId="2015" maxRId="20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CB16872-5C18-4BB7-AEA5-04C878418861}" dateTime="2023-05-23T16:05:06" maxSheetId="10" userName="Collings, Jason PEBA" r:id="rId456" minRId="2017" maxRId="20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631782E-B359-4B9A-8D6C-BB11975BDA9F}" dateTime="2023-05-23T16:14:31" maxSheetId="10" userName="Collings, Jason PEBA" r:id="rId457" minRId="20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7ABD5EF-0A1F-4BAF-864D-602F96B4B8E1}" dateTime="2023-05-23T16:15:00" maxSheetId="10" userName="Collings, Jason PEBA" r:id="rId45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6D1C8C2-7E26-44A5-B2A4-18E886691A89}" dateTime="2023-05-23T16:46:23" maxSheetId="10" userName="Collings, Jason PEBA" r:id="rId459" minRId="2021" maxRId="20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AC087DC-111D-4551-B586-349B0457DD23}" dateTime="2023-05-24T07:35:32" maxSheetId="10" userName="Belanger, Richard PEBA" r:id="rId460" minRId="2024" maxRId="20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A32C52B-D71C-4449-BB68-E21323FD5CEE}" dateTime="2023-05-24T08:10:59" maxSheetId="10" userName="Belanger, Richard PEBA" r:id="rId461" minRId="202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3854FBF-EFA4-4F67-B146-B8664B0ACA0C}" dateTime="2023-05-24T08:11:17" maxSheetId="10" userName="Belanger, Richard PEBA" r:id="rId462" minRId="20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6753A58-C35C-4B7F-8376-21B61916C25D}" dateTime="2023-05-24T08:18:44" maxSheetId="10" userName="Belanger, Richard PEBA" r:id="rId463" minRId="20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15F0BCE-5AE1-4FCD-BB17-39E6538F227C}" dateTime="2023-05-24T08:43:36" maxSheetId="10" userName="Belanger, Richard PEBA" r:id="rId464" minRId="2032" maxRId="20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AB2320B-F195-48CB-8B18-F72DA7B1C371}" dateTime="2023-05-24T08:45:45" maxSheetId="10" userName="Syed, Shahabuddin PEBA" r:id="rId465" minRId="2035" maxRId="20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E0A69A-5DA9-429C-96B2-681F228D8F5C}" dateTime="2023-05-24T08:48:55" maxSheetId="10" userName="Belanger, Richard PEBA" r:id="rId466" minRId="2040" maxRId="20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EC8C71F-365D-42F6-9C5E-967C8584116E}" dateTime="2023-05-24T09:50:16" maxSheetId="10" userName="Belanger, Richard PEBA" r:id="rId467" minRId="2043" maxRId="20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59CF876-966C-437A-A130-08198CFDE394}" dateTime="2023-05-24T09:51:09" maxSheetId="10" userName="Belanger, Richard PEBA" r:id="rId4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B42ADF-926C-4173-BEA6-5008B4B04BF4}" dateTime="2023-05-24T09:51:58" maxSheetId="10" userName="Belanger, Richard PEBA" r:id="rId4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0B57874-0555-4AF5-8FEE-9326FE22249F}" dateTime="2023-05-24T10:01:38" maxSheetId="10" userName="Collings, Jason PEBA" r:id="rId470" minRId="20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A09AD59-33CE-4D2A-8885-F8748483261D}" dateTime="2023-05-24T10:09:26" maxSheetId="10" userName="Syed, Shahabuddin PEBA" r:id="rId471" minRId="2053" maxRId="20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50A6BE9-A4CC-422A-A981-E6B67A16B582}" dateTime="2023-05-24T10:13:46" maxSheetId="10" userName="Collings, Jason PEBA" r:id="rId4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C0A7893-AC51-48DF-960B-D408BE0E0B10}" dateTime="2023-05-24T12:04:26" maxSheetId="10" userName="Syed, Shahabuddin PEBA" r:id="rId473" minRId="2060" maxRId="20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B7CCBE8-3227-4562-A437-6AA5CCD94AE7}" dateTime="2023-05-24T12:35:41" maxSheetId="10" userName="Belanger, Richard PEBA" r:id="rId474" minRId="20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1C4E3DC-7A08-45AF-A0C9-DFE6346E3363}" dateTime="2023-05-24T12:40:37" maxSheetId="10" userName="Belanger, Richard PEBA" r:id="rId475" minRId="2067" maxRId="20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8C7251A-BA76-4782-9BCD-026EC4FDB363}" dateTime="2023-05-24T12:41:34" maxSheetId="10" userName="Belanger, Richard PEBA" r:id="rId476" minRId="20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2FAEEF6-202B-491B-A615-77A82EDCB4CA}" dateTime="2023-05-24T12:43:33" maxSheetId="10" userName="Belanger, Richard PEBA" r:id="rId477" minRId="2071" maxRId="20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B50CF5D-0D0F-4D7D-8C3C-AE89C2A9F86A}" dateTime="2023-05-24T12:46:04" maxSheetId="10" userName="Belanger, Richard PEBA" r:id="rId478" minRId="2074" maxRId="20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5E00102-1DAA-40A6-9A72-EDC9AB01CDC2}" dateTime="2023-05-24T14:26:56" maxSheetId="10" userName="Collings, Jason PEBA" r:id="rId479" minRId="20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3D2FB7C-2EDF-4E33-B373-8A8D82695D9C}" dateTime="2023-05-24T15:41:50" maxSheetId="10" userName="Collings, Jason PEBA" r:id="rId480" minRId="20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284A242-87E5-4318-943C-178243F911A3}" dateTime="2023-05-24T15:49:37" maxSheetId="10" userName="Collings, Jason PEBA" r:id="rId481" minRId="2079" maxRId="20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A7338EA-872F-4AE2-AFC5-6ECB52096577}" dateTime="2023-05-24T16:07:22" maxSheetId="10" userName="Collings, Jason PEBA" r:id="rId482" minRId="208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56893A1-A848-4BC7-B34B-B298038DA068}" dateTime="2023-05-24T16:30:31" maxSheetId="10" userName="Collings, Jason PEBA" r:id="rId483" minRId="20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7597A1F-AA40-4BE0-8D39-9DDD8B1D275D}" dateTime="2023-05-25T09:32:25" maxSheetId="10" userName="Belanger, Richard PEBA" r:id="rId484" minRId="2083" maxRId="20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B3DB33D-57CE-4730-8EDF-1A4562ED20ED}" dateTime="2023-05-25T10:41:46" maxSheetId="10" userName="Collings, Jason PEBA" r:id="rId485" minRId="20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5535EA5-51F7-4FA2-8D9C-F58C50953CEF}" dateTime="2023-05-25T10:49:17" maxSheetId="10" userName="Collings, Jason PEBA" r:id="rId486" minRId="2086" maxRId="20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2F48E6E-45A5-44A2-B1EE-79FE78F658B4}" dateTime="2023-05-25T12:59:38" maxSheetId="10" userName="Collings, Jason PEBA" r:id="rId487" minRId="20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29173BF-4A21-49E4-8949-6653167AC755}" dateTime="2023-05-25T13:43:14" maxSheetId="10" userName="Collings, Jason PEBA" r:id="rId488" minRId="2089" maxRId="209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51D6C8-E83C-4BC8-A682-C70352F57C29}" dateTime="2023-05-25T15:09:00" maxSheetId="10" userName="Collings, Jason PEBA" r:id="rId489" minRId="2091" maxRId="20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EA8D8AA-FA0B-4F31-86D8-8335297C92E9}" dateTime="2023-05-26T11:59:05" maxSheetId="10" userName="Yusuf, Mohammad PEBA" r:id="rId490" minRId="2095" maxRId="21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6A6A89-79E9-4773-A505-24799D419FC1}" dateTime="2023-05-26T11:59:20" maxSheetId="10" userName="Yusuf, Mohammad PEBA" r:id="rId491" minRId="21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48B013-8E66-4044-A05F-565837E5CDCF}" dateTime="2023-05-26T12:03:45" maxSheetId="10" userName="Yusuf, Mohammad PEBA" r:id="rId492" minRId="2102" maxRId="21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727664F-59E3-46F0-A6A0-4A4FA92AC926}" dateTime="2023-05-26T12:19:08" maxSheetId="10" userName="Yusuf, Mohammad PEBA" r:id="rId493" minRId="2104" maxRId="21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E5A740-5B73-49DF-AF57-4708F98E962B}" dateTime="2023-05-26T13:07:57" maxSheetId="10" userName="Yusuf, Mohammad PEBA" r:id="rId494" minRId="2107" maxRId="211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917FDF5-2EAE-4B57-ADDF-846078E36D45}" dateTime="2023-05-26T13:08:22" maxSheetId="10" userName="Yusuf, Mohammad PEBA" r:id="rId495" minRId="2111" maxRId="21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C04A1CD-154F-4F19-88BB-C6581477E908}" dateTime="2023-05-26T13:17:48" maxSheetId="10" userName="Yusuf, Mohammad PEBA" r:id="rId496" minRId="2113" maxRId="21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DB6F358-3DC4-40BE-95B3-AB44DA5400D8}" dateTime="2023-05-26T14:01:22" maxSheetId="10" userName="Yusuf, Mohammad PEBA" r:id="rId497" minRId="21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E32C31C-A5C7-48F0-B547-73F0B588B6F9}" dateTime="2023-05-26T14:05:06" maxSheetId="10" userName="Yusuf, Mohammad PEBA" r:id="rId498" minRId="2116" maxRId="21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00E2475-2779-4DE2-AE2B-7F338BBBBE74}" dateTime="2023-05-26T14:09:43" maxSheetId="10" userName="Yusuf, Mohammad PEBA" r:id="rId499" minRId="21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21AC173-D956-4D1B-88FD-B313DDCF937E}" dateTime="2023-05-26T14:11:15" maxSheetId="10" userName="Yusuf, Mohammad PEBA" r:id="rId500" minRId="2120" maxRId="212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494E22B-00D9-4B88-8376-3037555E82EC}" dateTime="2023-05-26T14:13:25" maxSheetId="10" userName="Yusuf, Mohammad PEBA" r:id="rId501" minRId="2126" maxRId="21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93F2596-2738-4B2F-ABB6-5BB5654A4203}" dateTime="2023-05-26T14:35:28" maxSheetId="10" userName="Yusuf, Mohammad PEBA" r:id="rId502" minRId="2129" maxRId="21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8A468E3-613E-4FFF-BC94-B08F728A5E72}" dateTime="2023-05-26T14:39:35" maxSheetId="10" userName="Yusuf, Mohammad PEBA" r:id="rId503" minRId="2133" maxRId="21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72D7A95-68D7-4DAC-BE37-511334E082D8}" dateTime="2023-05-26T14:44:43" maxSheetId="10" userName="Yusuf, Mohammad PEBA" r:id="rId504" minRId="2137" maxRId="21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E5C1581-D9A2-4EED-921A-E47D1B8C4AC2}" dateTime="2023-05-26T14:46:14" maxSheetId="10" userName="Yusuf, Mohammad PEBA" r:id="rId505" minRId="2143" maxRId="21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D98BFE2-587C-4B88-9413-03BE993E8EA4}" dateTime="2023-05-26T14:50:08" maxSheetId="10" userName="Yusuf, Mohammad PEBA" r:id="rId506" minRId="2146" maxRId="21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81A3DE8-2AA3-4CF5-90C3-C23ABA5ECBE3}" dateTime="2023-05-26T14:51:14" maxSheetId="10" userName="Yusuf, Mohammad PEBA" r:id="rId507" minRId="2149" maxRId="21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3">
    <oc r="J89" t="inlineStr">
      <is>
        <t>Cannot process in DCT; needs member creation in Penfax, but when verifying deferred or active member it cannot recognize the member</t>
      </is>
    </oc>
    <nc r="J89" t="inlineStr">
      <is>
        <t>Cannot process in DCT; needs member creation in Penfax, but when verifying deferred or active member it cannot recognize the member. These are because of new Error validations added to DCT.</t>
      </is>
    </nc>
  </rcc>
  <rcc rId="495" sId="3">
    <oc r="F87" t="inlineStr">
      <is>
        <t>In Progress</t>
      </is>
    </oc>
    <nc r="F87" t="inlineStr">
      <is>
        <t>Pass</t>
      </is>
    </nc>
  </rcc>
  <rcc rId="496" sId="3">
    <oc r="F90" t="inlineStr">
      <is>
        <t>In Progress</t>
      </is>
    </oc>
    <nc r="F90" t="inlineStr">
      <is>
        <t>Pass</t>
      </is>
    </nc>
  </rcc>
  <rcc rId="497" sId="3">
    <nc r="J90" t="inlineStr">
      <is>
        <t>Also did EEID Contributions</t>
      </is>
    </nc>
  </rcc>
  <rcc rId="498" sId="3" numFmtId="19">
    <nc r="I92">
      <v>45013</v>
    </nc>
  </rcc>
  <rcc rId="499" sId="3">
    <nc r="F92" t="inlineStr">
      <is>
        <t xml:space="preserve">In Progress </t>
      </is>
    </nc>
  </rcc>
  <rcc rId="500" sId="3">
    <nc r="F93" t="inlineStr">
      <is>
        <t xml:space="preserve">In Progress </t>
      </is>
    </nc>
  </rcc>
  <rcc rId="501" sId="3">
    <nc r="F94" t="inlineStr">
      <is>
        <t xml:space="preserve">In Progress </t>
      </is>
    </nc>
  </rcc>
  <rcc rId="502" sId="3">
    <nc r="F95" t="inlineStr">
      <is>
        <t xml:space="preserve">In Progress </t>
      </is>
    </nc>
  </rcc>
  <rcc rId="503" sId="3">
    <nc r="F96" t="inlineStr">
      <is>
        <t xml:space="preserve">In Progress </t>
      </is>
    </nc>
  </rcc>
  <rcc rId="504" sId="3">
    <nc r="F97" t="inlineStr">
      <is>
        <t xml:space="preserve">In Progress </t>
      </is>
    </nc>
  </rcc>
  <rcc rId="505" sId="3">
    <nc r="F98" t="inlineStr">
      <is>
        <t xml:space="preserve">In Progress </t>
      </is>
    </nc>
  </rcc>
  <rcc rId="506" sId="3">
    <nc r="F99" t="inlineStr">
      <is>
        <t>Fail</t>
      </is>
    </nc>
  </rcc>
  <rcc rId="507" sId="3">
    <nc r="F100" t="inlineStr">
      <is>
        <t>Fail</t>
      </is>
    </nc>
  </rcc>
  <rcc rId="508" sId="3">
    <nc r="F101" t="inlineStr">
      <is>
        <t>Fail</t>
      </is>
    </nc>
  </rcc>
  <rcc rId="509" sId="3">
    <nc r="F102" t="inlineStr">
      <is>
        <t>Fail</t>
      </is>
    </nc>
  </rcc>
  <rcc rId="510" sId="3">
    <nc r="F103" t="inlineStr">
      <is>
        <t>Fail</t>
      </is>
    </nc>
  </rcc>
  <rcc rId="511" sId="3" numFmtId="19">
    <nc r="I99">
      <v>45013</v>
    </nc>
  </rcc>
  <rcc rId="512" sId="3" numFmtId="19">
    <nc r="I100">
      <v>45013</v>
    </nc>
  </rcc>
  <rcc rId="513" sId="3" numFmtId="19">
    <nc r="I101">
      <v>45013</v>
    </nc>
  </rcc>
  <rcc rId="514" sId="3" numFmtId="19">
    <nc r="I102">
      <v>45013</v>
    </nc>
  </rcc>
  <rcc rId="515" sId="3" numFmtId="19">
    <nc r="I103">
      <v>45013</v>
    </nc>
  </rcc>
  <rcc rId="516" sId="3">
    <nc r="J99" t="inlineStr">
      <is>
        <t>Penweb not yet available - Blocker</t>
      </is>
    </nc>
  </rcc>
  <rcc rId="517" sId="3">
    <nc r="J100" t="inlineStr">
      <is>
        <t>Penweb not yet available - Blocker</t>
      </is>
    </nc>
  </rcc>
  <rcc rId="518" sId="3">
    <nc r="J101" t="inlineStr">
      <is>
        <t>Penweb not yet available - Blocker</t>
      </is>
    </nc>
  </rcc>
  <rcc rId="519" sId="3">
    <nc r="J102" t="inlineStr">
      <is>
        <t>Penweb not yet available - Blocker</t>
      </is>
    </nc>
  </rcc>
  <rcc rId="520" sId="3">
    <nc r="J103" t="inlineStr">
      <is>
        <t>Penweb not yet available - Blocker</t>
      </is>
    </nc>
  </rcc>
  <rcc rId="521" sId="3">
    <oc r="J24" t="inlineStr">
      <is>
        <t>Penweb in case</t>
      </is>
    </oc>
    <nc r="J24" t="inlineStr">
      <is>
        <t>Penweb not yet available - Blocker</t>
      </is>
    </nc>
  </rcc>
  <rcc rId="522" sId="3">
    <oc r="J25" t="inlineStr">
      <is>
        <t>Penweb in case</t>
      </is>
    </oc>
    <nc r="J25" t="inlineStr">
      <is>
        <t>Penweb not yet available - Blocker</t>
      </is>
    </nc>
  </rcc>
  <rcc rId="523" sId="3">
    <oc r="J26" t="inlineStr">
      <is>
        <t>Penweb in case</t>
      </is>
    </oc>
    <nc r="J26" t="inlineStr">
      <is>
        <t>Penweb not yet available - Blocker</t>
      </is>
    </nc>
  </rcc>
  <rcc rId="524" sId="3">
    <nc r="J92" t="inlineStr">
      <is>
        <t>Penweb in case</t>
      </is>
    </nc>
  </rcc>
  <rcc rId="525" sId="3">
    <nc r="J93" t="inlineStr">
      <is>
        <t>Penweb in case</t>
      </is>
    </nc>
  </rcc>
  <rcc rId="526" sId="3">
    <nc r="J94" t="inlineStr">
      <is>
        <t>Penweb in case</t>
      </is>
    </nc>
  </rcc>
  <rcc rId="527" sId="3">
    <nc r="J95" t="inlineStr">
      <is>
        <t>Penweb in case</t>
      </is>
    </nc>
  </rcc>
  <rcc rId="528" sId="3">
    <nc r="J96" t="inlineStr">
      <is>
        <t>Penweb in case</t>
      </is>
    </nc>
  </rcc>
  <rcc rId="529" sId="3">
    <nc r="J97" t="inlineStr">
      <is>
        <t>Penweb in case</t>
      </is>
    </nc>
  </rcc>
  <rcc rId="530" sId="3">
    <nc r="J98" t="inlineStr">
      <is>
        <t>Penweb in case</t>
      </is>
    </nc>
  </rcc>
  <rcc rId="531" sId="3" numFmtId="19">
    <nc r="I93">
      <v>45013</v>
    </nc>
  </rcc>
  <rcc rId="532" sId="3" numFmtId="19">
    <nc r="I94">
      <v>45013</v>
    </nc>
  </rcc>
  <rcc rId="533" sId="3" numFmtId="19">
    <nc r="I95">
      <v>45013</v>
    </nc>
  </rcc>
  <rcc rId="534" sId="3" numFmtId="19">
    <nc r="I96">
      <v>45013</v>
    </nc>
  </rcc>
  <rcc rId="535" sId="3" numFmtId="19">
    <nc r="I97">
      <v>45013</v>
    </nc>
  </rcc>
  <rcc rId="536" sId="3" numFmtId="19">
    <nc r="I98">
      <v>45013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3">
    <nc r="H4" t="inlineStr">
      <is>
        <t>Jay C.</t>
      </is>
    </nc>
  </rcc>
  <rcc rId="34" sId="3" odxf="1" dxf="1" numFmtId="19">
    <nc r="I4">
      <v>44980</v>
    </nc>
    <odxf>
      <numFmt numFmtId="19" formatCode="m/d/yyyy"/>
    </odxf>
    <ndxf>
      <numFmt numFmtId="167" formatCode="yyyy\-mm\-dd;@"/>
    </ndxf>
  </rcc>
  <rcc rId="35" sId="3">
    <nc r="H5" t="inlineStr">
      <is>
        <t>Jay C.</t>
      </is>
    </nc>
  </rcc>
  <rcc rId="36" sId="3" odxf="1" dxf="1" numFmtId="19">
    <nc r="I5">
      <v>44980</v>
    </nc>
    <odxf>
      <numFmt numFmtId="19" formatCode="m/d/yyyy"/>
    </odxf>
    <ndxf>
      <numFmt numFmtId="167" formatCode="yyyy\-mm\-dd;@"/>
    </ndxf>
  </rcc>
  <rcc rId="37" sId="3">
    <nc r="H6" t="inlineStr">
      <is>
        <t>Jay C.</t>
      </is>
    </nc>
  </rcc>
  <rcc rId="38" sId="3" odxf="1" dxf="1" numFmtId="19">
    <nc r="I6">
      <v>44980</v>
    </nc>
    <odxf>
      <numFmt numFmtId="19" formatCode="m/d/yyyy"/>
    </odxf>
    <ndxf>
      <numFmt numFmtId="167" formatCode="yyyy\-mm\-dd;@"/>
    </ndxf>
  </rcc>
  <rcc rId="39" sId="3">
    <nc r="H7" t="inlineStr">
      <is>
        <t>Jay C.</t>
      </is>
    </nc>
  </rcc>
  <rcc rId="40" sId="3" odxf="1" dxf="1" numFmtId="19">
    <nc r="I7">
      <v>44980</v>
    </nc>
    <odxf>
      <numFmt numFmtId="19" formatCode="m/d/yyyy"/>
    </odxf>
    <ndxf>
      <numFmt numFmtId="167" formatCode="yyyy\-mm\-dd;@"/>
    </ndxf>
  </rcc>
  <rcc rId="41" sId="3">
    <nc r="H8" t="inlineStr">
      <is>
        <t>Jay C.</t>
      </is>
    </nc>
  </rcc>
  <rcc rId="42" sId="3" odxf="1" dxf="1" numFmtId="19">
    <nc r="I8">
      <v>44980</v>
    </nc>
    <odxf>
      <numFmt numFmtId="19" formatCode="m/d/yyyy"/>
    </odxf>
    <ndxf>
      <numFmt numFmtId="167" formatCode="yyyy\-mm\-dd;@"/>
    </ndxf>
  </rcc>
  <rcc rId="43" sId="3">
    <nc r="H9" t="inlineStr">
      <is>
        <t>Jay C.</t>
      </is>
    </nc>
  </rcc>
  <rcc rId="44" sId="3" odxf="1" dxf="1" numFmtId="19">
    <nc r="I9">
      <v>44980</v>
    </nc>
    <odxf>
      <numFmt numFmtId="19" formatCode="m/d/yyyy"/>
    </odxf>
    <ndxf>
      <numFmt numFmtId="167" formatCode="yyyy\-mm\-dd;@"/>
    </ndxf>
  </rcc>
  <rcc rId="45" sId="3">
    <nc r="H10" t="inlineStr">
      <is>
        <t>Jay C.</t>
      </is>
    </nc>
  </rcc>
  <rcc rId="46" sId="3" odxf="1" dxf="1" numFmtId="19">
    <nc r="I10">
      <v>44980</v>
    </nc>
    <odxf>
      <numFmt numFmtId="19" formatCode="m/d/yyyy"/>
    </odxf>
    <ndxf>
      <numFmt numFmtId="167" formatCode="yyyy\-mm\-dd;@"/>
    </ndxf>
  </rcc>
  <rcc rId="47" sId="3">
    <nc r="H11" t="inlineStr">
      <is>
        <t>Jay C.</t>
      </is>
    </nc>
  </rcc>
  <rcc rId="48" sId="3" odxf="1" dxf="1" numFmtId="19">
    <nc r="I11">
      <v>44980</v>
    </nc>
    <odxf>
      <numFmt numFmtId="19" formatCode="m/d/yyyy"/>
    </odxf>
    <ndxf>
      <numFmt numFmtId="167" formatCode="yyyy\-mm\-dd;@"/>
    </ndxf>
  </rcc>
  <rcc rId="49" sId="3">
    <nc r="H12" t="inlineStr">
      <is>
        <t>Jay C.</t>
      </is>
    </nc>
  </rcc>
  <rcc rId="50" sId="3" odxf="1" dxf="1" numFmtId="19">
    <nc r="I12">
      <v>44980</v>
    </nc>
    <odxf>
      <numFmt numFmtId="19" formatCode="m/d/yyyy"/>
    </odxf>
    <ndxf>
      <numFmt numFmtId="167" formatCode="yyyy\-mm\-dd;@"/>
    </ndxf>
  </rcc>
  <rcc rId="51" sId="3">
    <nc r="H13" t="inlineStr">
      <is>
        <t>Jay C.</t>
      </is>
    </nc>
  </rcc>
  <rcc rId="52" sId="3" odxf="1" dxf="1" numFmtId="19">
    <nc r="I13">
      <v>44980</v>
    </nc>
    <odxf>
      <numFmt numFmtId="19" formatCode="m/d/yyyy"/>
    </odxf>
    <ndxf>
      <numFmt numFmtId="167" formatCode="yyyy\-mm\-dd;@"/>
    </ndxf>
  </rcc>
  <rcc rId="53" sId="3">
    <nc r="H14" t="inlineStr">
      <is>
        <t>Jay C.</t>
      </is>
    </nc>
  </rcc>
  <rcc rId="54" sId="3" odxf="1" dxf="1" numFmtId="19">
    <nc r="I14">
      <v>44980</v>
    </nc>
    <odxf>
      <numFmt numFmtId="19" formatCode="m/d/yyyy"/>
    </odxf>
    <ndxf>
      <numFmt numFmtId="167" formatCode="yyyy\-mm\-dd;@"/>
    </ndxf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3">
    <oc r="F194" t="inlineStr">
      <is>
        <t>In Progress</t>
      </is>
    </oc>
    <nc r="F194" t="inlineStr">
      <is>
        <t>Pass</t>
      </is>
    </nc>
  </rcc>
  <rcc rId="694" sId="3" numFmtId="19">
    <nc r="I194">
      <v>45020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" sId="3">
    <nc r="F193" t="inlineStr">
      <is>
        <t>In Progress</t>
      </is>
    </nc>
  </rcc>
  <rcc rId="696" sId="3">
    <nc r="H193" t="inlineStr">
      <is>
        <t>Rich B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" sId="3" numFmtId="19">
    <nc r="I107">
      <v>45021</v>
    </nc>
  </rcc>
  <rcc rId="698" sId="3">
    <nc r="J107" t="inlineStr">
      <is>
        <t>Wait for overnight process. Stk Id 266706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3" numFmtId="19">
    <oc r="I106">
      <v>45020</v>
    </oc>
    <nc r="I106">
      <v>45021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" sId="3">
    <nc r="J193" t="inlineStr">
      <is>
        <t>Report created, due to nature of report cannot verify to individual accounts</t>
      </is>
    </nc>
  </rcc>
  <rcc rId="701" sId="3">
    <oc r="F193" t="inlineStr">
      <is>
        <t>In Progress</t>
      </is>
    </oc>
    <nc r="F193" t="inlineStr">
      <is>
        <t>Pass</t>
      </is>
    </nc>
  </rcc>
  <rcc rId="702" sId="3" odxf="1" s="1" dxf="1">
    <nc r="G193" t="inlineStr">
      <is>
        <t>BU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Calibri"/>
        <family val="2"/>
        <scheme val="minor"/>
      </font>
      <alignment horizontal="left"/>
      <border outline="0">
        <right style="thin">
          <color indexed="64"/>
        </right>
        <top style="thin">
          <color indexed="64"/>
        </top>
      </border>
      <protection locked="0"/>
    </ndxf>
  </rcc>
  <rcc rId="703" sId="3" numFmtId="19">
    <nc r="I193">
      <v>45020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3">
    <nc r="F192" t="inlineStr">
      <is>
        <t>Pass</t>
      </is>
    </nc>
  </rcc>
  <rcc rId="708" sId="3">
    <oc r="G192" t="inlineStr">
      <is>
        <t>A</t>
      </is>
    </oc>
    <nc r="G192" t="inlineStr">
      <is>
        <t>BU</t>
      </is>
    </nc>
  </rcc>
  <rcc rId="709" sId="3">
    <nc r="H192" t="inlineStr">
      <is>
        <t>Rich B</t>
      </is>
    </nc>
  </rcc>
  <rcc rId="710" sId="3" numFmtId="19">
    <nc r="I192">
      <v>45020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" sId="3">
    <nc r="F191" t="inlineStr">
      <is>
        <t>In Progress</t>
      </is>
    </nc>
  </rcc>
  <rcc rId="712" sId="3">
    <nc r="H191" t="inlineStr">
      <is>
        <t>Rich B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3">
    <nc r="J191" t="inlineStr">
      <is>
        <t>Report created, due to nature of report cannot verify to individual accounts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3">
    <oc r="F191" t="inlineStr">
      <is>
        <t>In Progress</t>
      </is>
    </oc>
    <nc r="F191" t="inlineStr">
      <is>
        <t>Pass</t>
      </is>
    </nc>
  </rcc>
  <rcc rId="715" sId="3">
    <oc r="G191" t="inlineStr">
      <is>
        <t>A</t>
      </is>
    </oc>
    <nc r="G191" t="inlineStr">
      <is>
        <t>BU</t>
      </is>
    </nc>
  </rcc>
  <rcc rId="716" sId="3" numFmtId="19">
    <nc r="I191">
      <v>45020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3">
    <nc r="F4" t="inlineStr">
      <is>
        <t>Fail</t>
      </is>
    </nc>
  </rcc>
  <rcc rId="56" sId="3">
    <nc r="J4" t="inlineStr">
      <is>
        <t>Needs to produce letter to member; letters currently not working</t>
      </is>
    </nc>
  </rcc>
  <rcc rId="57" sId="3">
    <nc r="F5" t="inlineStr">
      <is>
        <t>Pass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3">
    <oc r="G191" t="inlineStr">
      <is>
        <t>BU</t>
      </is>
    </oc>
    <nc r="G191" t="inlineStr">
      <is>
        <t>A</t>
      </is>
    </nc>
  </rcc>
  <rcc rId="718" sId="3">
    <oc r="G192" t="inlineStr">
      <is>
        <t>BU</t>
      </is>
    </oc>
    <nc r="G192" t="inlineStr">
      <is>
        <t>A</t>
      </is>
    </nc>
  </rcc>
  <rcc rId="719" sId="3">
    <oc r="G193" t="inlineStr">
      <is>
        <t>BU</t>
      </is>
    </oc>
    <nc r="G193" t="inlineStr">
      <is>
        <t>A</t>
      </is>
    </nc>
  </rcc>
  <rcc rId="720" sId="3">
    <oc r="G194" t="inlineStr">
      <is>
        <t>BU</t>
      </is>
    </oc>
    <nc r="G194" t="inlineStr">
      <is>
        <t>A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3">
    <nc r="F190" t="inlineStr">
      <is>
        <t>Pass</t>
      </is>
    </nc>
  </rcc>
  <rcc rId="722" sId="3">
    <nc r="H190" t="inlineStr">
      <is>
        <t>Rich B</t>
      </is>
    </nc>
  </rcc>
  <rcc rId="723" sId="3" numFmtId="19">
    <nc r="I190">
      <v>45020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3">
    <nc r="F189" t="inlineStr">
      <is>
        <t>In Progress</t>
      </is>
    </nc>
  </rcc>
  <rcc rId="725" sId="3">
    <nc r="H189" t="inlineStr">
      <is>
        <t>Rich B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3">
    <nc r="H139" t="inlineStr">
      <is>
        <t>Jay C.</t>
      </is>
    </nc>
  </rcc>
  <rcc rId="727" sId="3">
    <nc r="H140" t="inlineStr">
      <is>
        <t>Jay C.</t>
      </is>
    </nc>
  </rcc>
  <rcc rId="728" sId="3" numFmtId="19">
    <nc r="I139">
      <v>45020</v>
    </nc>
  </rcc>
  <rcc rId="729" sId="3" numFmtId="19">
    <nc r="I140">
      <v>45020</v>
    </nc>
  </rcc>
  <rcc rId="730" sId="3">
    <nc r="F139" t="inlineStr">
      <is>
        <t>Pass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" sId="3">
    <nc r="F140" t="inlineStr">
      <is>
        <t>In Progress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3">
    <oc r="J185" t="inlineStr">
      <is>
        <t>Picked correct number of Active members, missed any Deferred members</t>
      </is>
    </oc>
    <nc r="J185" t="inlineStr">
      <is>
        <t>Picked correct number of Active members, missed any Deferred members - RB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3">
    <oc r="F189" t="inlineStr">
      <is>
        <t>In Progress</t>
      </is>
    </oc>
    <nc r="F189"/>
  </rcc>
  <rcc rId="737" sId="3">
    <oc r="H189" t="inlineStr">
      <is>
        <t>Rich B</t>
      </is>
    </oc>
    <nc r="H189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3">
    <nc r="F186" t="inlineStr">
      <is>
        <t>In Progress</t>
      </is>
    </nc>
  </rcc>
  <rcc rId="739" sId="3">
    <nc r="H186" t="inlineStr">
      <is>
        <t>Rich B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" sId="3">
    <oc r="F186" t="inlineStr">
      <is>
        <t>In Progress</t>
      </is>
    </oc>
    <nc r="F186" t="inlineStr">
      <is>
        <t>Pass</t>
      </is>
    </nc>
  </rcc>
  <rcc rId="741" sId="3" numFmtId="19">
    <nc r="I186">
      <v>45021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3">
    <nc r="F6" t="inlineStr">
      <is>
        <t>Pass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3">
    <nc r="F187" t="inlineStr">
      <is>
        <t>In Progress</t>
      </is>
    </nc>
  </rcc>
  <rcc rId="743" sId="3">
    <nc r="H187" t="inlineStr">
      <is>
        <t>Rich B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3">
    <nc r="J187" t="inlineStr">
      <is>
        <t>Ask Jayson to look at this as well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" sId="3">
    <nc r="F189" t="inlineStr">
      <is>
        <t>Pass</t>
      </is>
    </nc>
  </rcc>
  <rcc rId="746" sId="3">
    <nc r="H189" t="inlineStr">
      <is>
        <t>Rich B</t>
      </is>
    </nc>
  </rcc>
  <rcc rId="747" sId="3" numFmtId="19">
    <nc r="I189">
      <v>45021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748" sheetId="3" source="F189:I189" destination="F188:I188" sourceSheetId="3">
    <rfmt sheetId="3" sqref="F188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3" s="1" dxf="1">
      <nc r="G188" t="inlineStr">
        <is>
          <t>A</t>
        </is>
      </nc>
      <ndxf>
        <font>
          <sz val="11"/>
          <color auto="1"/>
          <name val="Calibri"/>
          <family val="2"/>
          <scheme val="minor"/>
        </font>
        <alignment horizontal="left" wrapText="1"/>
        <border outline="0">
          <right style="thin">
            <color indexed="64"/>
          </right>
          <top style="thin">
            <color indexed="64"/>
          </top>
        </border>
        <protection locked="0"/>
      </ndxf>
    </rcc>
    <rfmt sheetId="3" sqref="H188" start="0" length="0">
      <dxf>
        <font>
          <sz val="11"/>
          <color indexed="8"/>
          <name val="Calibri"/>
          <family val="2"/>
          <scheme val="minor"/>
        </font>
        <numFmt numFmtId="13" formatCode="0%"/>
        <alignment horizontal="center" vertical="top" wrapText="1"/>
        <border outline="0">
          <left style="thin">
            <color indexed="64"/>
          </left>
          <top style="thin">
            <color indexed="64"/>
          </top>
        </border>
        <protection locked="0"/>
      </dxf>
    </rfmt>
    <rfmt sheetId="3" sqref="I188" start="0" length="0">
      <dxf>
        <font>
          <sz val="11"/>
          <color indexed="8"/>
          <name val="Calibri"/>
          <family val="2"/>
          <scheme val="minor"/>
        </font>
        <numFmt numFmtId="19" formatCode="m/d/yyyy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</rm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" sId="3">
    <nc r="F371" t="inlineStr">
      <is>
        <t>In Progress</t>
      </is>
    </nc>
  </rcc>
  <rcc rId="753" sId="3">
    <nc r="H371" t="inlineStr">
      <is>
        <t>Rich B.</t>
      </is>
    </nc>
  </rcc>
  <rfmt sheetId="3" sqref="F1:F1048576">
    <dxf>
      <alignment horizontal="center"/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" sId="3">
    <oc r="F371" t="inlineStr">
      <is>
        <t>In Progress</t>
      </is>
    </oc>
    <nc r="F371"/>
  </rcc>
  <rcc rId="755" sId="3">
    <oc r="H371" t="inlineStr">
      <is>
        <t>Rich B.</t>
      </is>
    </oc>
    <nc r="H371"/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3" numFmtId="19">
    <nc r="I108">
      <v>45022</v>
    </nc>
  </rcc>
  <rcc rId="757" sId="3">
    <nc r="J108" t="inlineStr">
      <is>
        <t>Wait for overnight process. Stk Id 303908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" sId="3">
    <oc r="F109" t="inlineStr">
      <is>
        <t xml:space="preserve">In Progress </t>
      </is>
    </oc>
    <nc r="F109" t="inlineStr">
      <is>
        <t xml:space="preserve">Fail </t>
      </is>
    </nc>
  </rcc>
  <rcc rId="762" sId="3">
    <nc r="J109" t="inlineStr">
      <is>
        <t>Unable to complete Payment Instructions due to Address Type</t>
      </is>
    </nc>
  </rcc>
  <rcc rId="763" sId="3" numFmtId="19">
    <nc r="I109">
      <v>45021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3">
    <oc r="F110" t="inlineStr">
      <is>
        <t xml:space="preserve">In Progress </t>
      </is>
    </oc>
    <nc r="F110" t="inlineStr">
      <is>
        <t xml:space="preserve">Fail </t>
      </is>
    </nc>
  </rcc>
  <rcc rId="765" sId="3" numFmtId="19">
    <nc r="I110">
      <v>45021</v>
    </nc>
  </rcc>
  <rcc rId="766" sId="3">
    <nc r="J110" t="inlineStr">
      <is>
        <t>Unable to complete Payment Instructions due to Address Type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E'!$F$1:$J$14</formula>
    <oldFormula>'PROC E to E'!$F$1:$J$14</oldFormula>
  </rdn>
  <rcv guid="{79F75307-9AC5-435A-B976-4C8D59E08B5B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" sId="3" numFmtId="19">
    <nc r="I111">
      <v>45022</v>
    </nc>
  </rcc>
  <rcc rId="768" sId="3">
    <nc r="J111" t="inlineStr">
      <is>
        <t>Wait for overnight process. Stk Id 287569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" sId="3" odxf="1" dxf="1">
    <nc r="F149" t="inlineStr">
      <is>
        <t xml:space="preserve">In Progress </t>
      </is>
    </nc>
    <odxf>
      <font>
        <sz val="11"/>
        <color theme="1"/>
        <name val="Calibri"/>
        <family val="2"/>
        <scheme val="minor"/>
      </font>
      <border outline="0">
        <top/>
        <bottom/>
      </border>
    </odxf>
    <ndxf>
      <font>
        <sz val="11"/>
        <color auto="1"/>
        <name val="Calibri"/>
        <family val="2"/>
        <scheme val="minor"/>
      </font>
      <border outline="0">
        <top style="thin">
          <color indexed="64"/>
        </top>
        <bottom style="thin">
          <color indexed="64"/>
        </bottom>
      </border>
    </ndxf>
  </rcc>
  <rfmt sheetId="3" s="1" sqref="G149" start="0" length="0">
    <dxf>
      <font>
        <sz val="11"/>
        <color theme="1"/>
        <name val="Calibri"/>
        <family val="2"/>
        <scheme val="minor"/>
      </font>
      <alignment horizontal="general" vertical="top" wrapText="0"/>
      <border outline="0">
        <right/>
        <bottom style="thin">
          <color indexed="64"/>
        </bottom>
      </border>
      <protection locked="1"/>
    </dxf>
  </rfmt>
  <rcc rId="770" sId="3" odxf="1" dxf="1">
    <nc r="H149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fmt sheetId="3" s="1" sqref="G149" start="0" length="0">
    <dxf>
      <font>
        <sz val="11"/>
        <color auto="1"/>
        <name val="Calibri"/>
        <family val="2"/>
        <scheme val="minor"/>
      </font>
      <alignment horizontal="left" vertical="bottom" wrapText="1"/>
      <border outline="0">
        <right style="thin">
          <color indexed="64"/>
        </right>
        <bottom/>
      </border>
      <protection locked="0"/>
    </dxf>
  </rfmt>
  <rcc rId="771" sId="3">
    <nc r="F150" t="inlineStr">
      <is>
        <t xml:space="preserve">In Progress </t>
      </is>
    </nc>
  </rcc>
  <rcc rId="772" sId="3">
    <nc r="F151" t="inlineStr">
      <is>
        <t xml:space="preserve">In Progress </t>
      </is>
    </nc>
  </rcc>
  <rcc rId="773" sId="3">
    <nc r="F152" t="inlineStr">
      <is>
        <t xml:space="preserve">In Progress </t>
      </is>
    </nc>
  </rcc>
  <rcc rId="774" sId="3">
    <nc r="F153" t="inlineStr">
      <is>
        <t xml:space="preserve">In Progress </t>
      </is>
    </nc>
  </rcc>
  <rcc rId="775" sId="3">
    <nc r="F154" t="inlineStr">
      <is>
        <t xml:space="preserve">In Progress </t>
      </is>
    </nc>
  </rcc>
  <rcc rId="776" sId="3">
    <nc r="F155" t="inlineStr">
      <is>
        <t xml:space="preserve">In Progress </t>
      </is>
    </nc>
  </rcc>
  <rcc rId="777" sId="3">
    <nc r="F156" t="inlineStr">
      <is>
        <t xml:space="preserve">In Progress </t>
      </is>
    </nc>
  </rcc>
  <rcc rId="778" sId="3">
    <nc r="F157" t="inlineStr">
      <is>
        <t xml:space="preserve">In Progress </t>
      </is>
    </nc>
  </rcc>
  <rcc rId="779" sId="3">
    <nc r="F158" t="inlineStr">
      <is>
        <t xml:space="preserve">In Progress </t>
      </is>
    </nc>
  </rcc>
  <rcc rId="780" sId="3">
    <nc r="F159" t="inlineStr">
      <is>
        <t xml:space="preserve">In Progress </t>
      </is>
    </nc>
  </rcc>
  <rcc rId="781" sId="3">
    <nc r="F160" t="inlineStr">
      <is>
        <t xml:space="preserve">In Progress </t>
      </is>
    </nc>
  </rcc>
  <rcc rId="782" sId="3">
    <nc r="F161" t="inlineStr">
      <is>
        <t xml:space="preserve">In Progress </t>
      </is>
    </nc>
  </rcc>
  <rcc rId="783" sId="3">
    <nc r="F162" t="inlineStr">
      <is>
        <t xml:space="preserve">In Progress </t>
      </is>
    </nc>
  </rcc>
  <rcc rId="784" sId="3">
    <nc r="F163" t="inlineStr">
      <is>
        <t xml:space="preserve">In Progress </t>
      </is>
    </nc>
  </rcc>
  <rcc rId="785" sId="3">
    <nc r="F164" t="inlineStr">
      <is>
        <t xml:space="preserve">In Progress </t>
      </is>
    </nc>
  </rcc>
  <rcc rId="786" sId="3">
    <nc r="F165" t="inlineStr">
      <is>
        <t xml:space="preserve">In Progress </t>
      </is>
    </nc>
  </rcc>
  <rcc rId="787" sId="3">
    <nc r="F166" t="inlineStr">
      <is>
        <t xml:space="preserve">In Progress </t>
      </is>
    </nc>
  </rcc>
  <rcc rId="788" sId="3">
    <nc r="F167" t="inlineStr">
      <is>
        <t xml:space="preserve">In Progress </t>
      </is>
    </nc>
  </rcc>
  <rcc rId="789" sId="3">
    <nc r="F168" t="inlineStr">
      <is>
        <t xml:space="preserve">In Progress </t>
      </is>
    </nc>
  </rcc>
  <rcc rId="790" sId="3">
    <nc r="F169" t="inlineStr">
      <is>
        <t xml:space="preserve">In Progress </t>
      </is>
    </nc>
  </rcc>
  <rcc rId="791" sId="3">
    <nc r="F170" t="inlineStr">
      <is>
        <t xml:space="preserve">In Progress </t>
      </is>
    </nc>
  </rcc>
  <rcc rId="792" sId="3">
    <nc r="F171" t="inlineStr">
      <is>
        <t xml:space="preserve">In Progress </t>
      </is>
    </nc>
  </rcc>
  <rcc rId="793" sId="3" odxf="1" dxf="1">
    <nc r="H150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794" sId="3" odxf="1" dxf="1">
    <nc r="H151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795" sId="3" odxf="1" dxf="1">
    <nc r="H152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796" sId="3" odxf="1" dxf="1">
    <nc r="H153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797" sId="3" odxf="1" dxf="1">
    <nc r="H154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798" sId="3" odxf="1" dxf="1">
    <nc r="H155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799" sId="3" odxf="1" dxf="1">
    <nc r="H156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0" sId="3" odxf="1" dxf="1">
    <nc r="H157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1" sId="3" odxf="1" dxf="1">
    <nc r="H158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2" sId="3" odxf="1" dxf="1">
    <nc r="H159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3" sId="3" odxf="1" dxf="1">
    <nc r="H160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4" sId="3" odxf="1" dxf="1">
    <nc r="H161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5" sId="3" odxf="1" dxf="1">
    <nc r="H162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6" sId="3" odxf="1" dxf="1">
    <nc r="H163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7" sId="3" odxf="1" dxf="1">
    <nc r="H164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8" sId="3" odxf="1" dxf="1">
    <nc r="H165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09" sId="3" odxf="1" dxf="1">
    <nc r="H166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10" sId="3" odxf="1" dxf="1">
    <nc r="H167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11" sId="3" odxf="1" dxf="1">
    <nc r="H168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12" sId="3" odxf="1" dxf="1">
    <nc r="H169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13" sId="3" odxf="1" dxf="1">
    <nc r="H170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814" sId="3" odxf="1" dxf="1">
    <nc r="H171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3" numFmtId="19">
    <nc r="I149">
      <v>45021</v>
    </nc>
  </rcc>
  <rcv guid="{CEF496A0-6F14-4B60-8881-C01394CA06A6}" action="delete"/>
  <rdn rId="0" localSheetId="3" customView="1" name="Z_CEF496A0_6F14_4B60_8881_C01394CA06A6_.wvu.FilterData" hidden="1" oldHidden="1">
    <formula>'PROC E to E'!$A$1:$R$381</formula>
    <oldFormula>'PROC E to E'!$A$1:$R$381</oldFormula>
  </rdn>
  <rcv guid="{CEF496A0-6F14-4B60-8881-C01394CA06A6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3">
    <oc r="F149" t="inlineStr">
      <is>
        <t xml:space="preserve">In Progress </t>
      </is>
    </oc>
    <nc r="F149" t="inlineStr">
      <is>
        <t>Pass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3">
    <oc r="F150" t="inlineStr">
      <is>
        <t xml:space="preserve">In Progress </t>
      </is>
    </oc>
    <nc r="F150" t="inlineStr">
      <is>
        <t>Pass</t>
      </is>
    </nc>
  </rcc>
  <rcc rId="819" sId="3" numFmtId="19">
    <nc r="I150">
      <v>45022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" sId="3">
    <oc r="F151" t="inlineStr">
      <is>
        <t xml:space="preserve">In Progress </t>
      </is>
    </oc>
    <nc r="F151" t="inlineStr">
      <is>
        <t>Pass</t>
      </is>
    </nc>
  </rcc>
  <rcc rId="821" sId="3" numFmtId="19">
    <nc r="I151">
      <v>45022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" sId="3">
    <nc r="J152" t="inlineStr">
      <is>
        <t xml:space="preserve">Restriction: Cannot validate in PENWEB. As it is still down 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" sId="3">
    <oc r="F152" t="inlineStr">
      <is>
        <t xml:space="preserve">In Progress </t>
      </is>
    </oc>
    <nc r="F152" t="inlineStr">
      <is>
        <t>Pass</t>
      </is>
    </nc>
  </rcc>
  <rcc rId="824" sId="3" numFmtId="19">
    <nc r="I152">
      <v>45022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3">
    <oc r="F187" t="inlineStr">
      <is>
        <t>In Progress</t>
      </is>
    </oc>
    <nc r="F187" t="inlineStr">
      <is>
        <t>Pass</t>
      </is>
    </nc>
  </rcc>
  <rcc rId="826" sId="3" numFmtId="19">
    <nc r="I187">
      <v>45022</v>
    </nc>
  </rcc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3">
    <oc r="J187" t="inlineStr">
      <is>
        <t>Ask Jayson to look at this as well</t>
      </is>
    </oc>
    <nc r="J187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3">
    <nc r="F7" t="inlineStr">
      <is>
        <t>Pass</t>
      </is>
    </nc>
  </rcc>
  <rcc rId="63" sId="3">
    <nc r="F8" t="inlineStr">
      <is>
        <t>Pass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" sId="3">
    <oc r="F126" t="inlineStr">
      <is>
        <t>In Progress</t>
      </is>
    </oc>
    <nc r="F126" t="inlineStr">
      <is>
        <t>Pass</t>
      </is>
    </nc>
  </rcc>
  <rcv guid="{C4052D5B-36C7-40A8-85BC-D948C47FBE39}" action="delete"/>
  <rdn rId="0" localSheetId="3" customView="1" name="Z_C4052D5B_36C7_40A8_85BC_D948C47FBE39_.wvu.FilterData" hidden="1" oldHidden="1">
    <formula>'PROC E to E'!$A$1:$R$381</formula>
    <oldFormula>'PROC E to E'!$F$1:$J$14</oldFormula>
  </rdn>
  <rcv guid="{C4052D5B-36C7-40A8-85BC-D948C47FBE39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" sId="3">
    <nc r="F142" t="inlineStr">
      <is>
        <t>In Progress</t>
      </is>
    </nc>
  </rcc>
  <rcc rId="834" sId="3">
    <nc r="F143" t="inlineStr">
      <is>
        <t>In Progress</t>
      </is>
    </nc>
  </rcc>
  <rcc rId="835" sId="3">
    <nc r="F144" t="inlineStr">
      <is>
        <t>In Progress</t>
      </is>
    </nc>
  </rcc>
  <rcc rId="836" sId="3">
    <nc r="F145" t="inlineStr">
      <is>
        <t>In Progress</t>
      </is>
    </nc>
  </rcc>
  <rcc rId="837" sId="3">
    <nc r="F146" t="inlineStr">
      <is>
        <t>In Progress</t>
      </is>
    </nc>
  </rcc>
  <rcc rId="838" sId="3">
    <nc r="F147" t="inlineStr">
      <is>
        <t>In Progress</t>
      </is>
    </nc>
  </rcc>
  <rcc rId="839" sId="3">
    <nc r="H142" t="inlineStr">
      <is>
        <t>Jay C.</t>
      </is>
    </nc>
  </rcc>
  <rcc rId="840" sId="3">
    <nc r="H143" t="inlineStr">
      <is>
        <t>Jay C.</t>
      </is>
    </nc>
  </rcc>
  <rcc rId="841" sId="3">
    <nc r="H144" t="inlineStr">
      <is>
        <t>Jay C.</t>
      </is>
    </nc>
  </rcc>
  <rcc rId="842" sId="3">
    <nc r="H145" t="inlineStr">
      <is>
        <t>Jay C.</t>
      </is>
    </nc>
  </rcc>
  <rcc rId="843" sId="3">
    <nc r="H146" t="inlineStr">
      <is>
        <t>Jay C.</t>
      </is>
    </nc>
  </rcc>
  <rcc rId="844" sId="3">
    <nc r="H147" t="inlineStr">
      <is>
        <t>Jay C.</t>
      </is>
    </nc>
  </rcc>
  <rcc rId="845" sId="3" numFmtId="19">
    <nc r="I142">
      <v>45022</v>
    </nc>
  </rcc>
  <rcc rId="846" sId="3" numFmtId="19">
    <nc r="I143">
      <v>45022</v>
    </nc>
  </rcc>
  <rcc rId="847" sId="3" numFmtId="19">
    <nc r="I144">
      <v>45022</v>
    </nc>
  </rcc>
  <rcc rId="848" sId="3" numFmtId="19">
    <nc r="I145">
      <v>45022</v>
    </nc>
  </rcc>
  <rcc rId="849" sId="3" numFmtId="19">
    <nc r="I146">
      <v>45022</v>
    </nc>
  </rcc>
  <rcc rId="850" sId="3" numFmtId="19">
    <nc r="I147">
      <v>45022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3">
    <oc r="F127" t="inlineStr">
      <is>
        <t>In Progress</t>
      </is>
    </oc>
    <nc r="F127" t="inlineStr">
      <is>
        <t>Pass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3">
    <oc r="F153" t="inlineStr">
      <is>
        <t xml:space="preserve">In Progress </t>
      </is>
    </oc>
    <nc r="F153" t="inlineStr">
      <is>
        <t>Pass</t>
      </is>
    </nc>
  </rcc>
  <rcc rId="853" sId="3" odxf="1" s="1" dxf="1">
    <nc r="G153" t="inlineStr">
      <is>
        <t>BU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Calibri"/>
        <family val="2"/>
        <scheme val="minor"/>
      </font>
      <alignment horizontal="left"/>
      <border outline="0">
        <right style="thin">
          <color indexed="64"/>
        </right>
        <top style="thin">
          <color indexed="64"/>
        </top>
      </border>
      <protection locked="0"/>
    </ndxf>
  </rcc>
  <rcc rId="854" sId="3" numFmtId="19">
    <nc r="I153">
      <v>45022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3">
    <oc r="F128" t="inlineStr">
      <is>
        <t>In Progress</t>
      </is>
    </oc>
    <nc r="F128" t="inlineStr">
      <is>
        <t>Pass</t>
      </is>
    </nc>
  </rcc>
  <rcc rId="856" sId="3">
    <oc r="F133" t="inlineStr">
      <is>
        <t>In Progress</t>
      </is>
    </oc>
    <nc r="F133" t="inlineStr">
      <is>
        <t>Fail</t>
      </is>
    </nc>
  </rcc>
  <rcc rId="857" sId="3">
    <nc r="J133" t="inlineStr">
      <is>
        <t>No letters printed</t>
      </is>
    </nc>
  </rcc>
  <rcc rId="858" sId="3">
    <nc r="J129" t="inlineStr">
      <is>
        <t>No letters printed</t>
      </is>
    </nc>
  </rcc>
  <rcc rId="859" sId="3">
    <nc r="J130" t="inlineStr">
      <is>
        <t>No letters printed</t>
      </is>
    </nc>
  </rcc>
  <rcc rId="860" sId="3">
    <oc r="F129" t="inlineStr">
      <is>
        <t>In Progress</t>
      </is>
    </oc>
    <nc r="F129" t="inlineStr">
      <is>
        <t>Fail</t>
      </is>
    </nc>
  </rcc>
  <rcc rId="861" sId="3">
    <oc r="F130" t="inlineStr">
      <is>
        <t>In Progress</t>
      </is>
    </oc>
    <nc r="F130" t="inlineStr">
      <is>
        <t>Fail</t>
      </is>
    </nc>
  </rcc>
  <rcc rId="862" sId="3">
    <nc r="J131" t="inlineStr">
      <is>
        <t>No letters printed</t>
      </is>
    </nc>
  </rcc>
  <rcc rId="863" sId="3">
    <oc r="F131" t="inlineStr">
      <is>
        <t>In Progress</t>
      </is>
    </oc>
    <nc r="F131" t="inlineStr">
      <is>
        <t>Fail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3">
    <oc r="F134" t="inlineStr">
      <is>
        <t>In Progress</t>
      </is>
    </oc>
    <nc r="F134" t="inlineStr">
      <is>
        <t>Fail</t>
      </is>
    </nc>
  </rcc>
  <rcc rId="865" sId="3">
    <nc r="J134" t="inlineStr">
      <is>
        <t>No letters printed</t>
      </is>
    </nc>
  </rcc>
  <rcc rId="866" sId="3">
    <nc r="J135" t="inlineStr">
      <is>
        <t>No letters printed</t>
      </is>
    </nc>
  </rcc>
  <rcc rId="867" sId="3">
    <oc r="F135" t="inlineStr">
      <is>
        <t>In Progress</t>
      </is>
    </oc>
    <nc r="F135" t="inlineStr">
      <is>
        <t>Fail</t>
      </is>
    </nc>
  </rcc>
  <rcc rId="868" sId="3">
    <oc r="F136" t="inlineStr">
      <is>
        <t>In Progress</t>
      </is>
    </oc>
    <nc r="F136" t="inlineStr">
      <is>
        <t>Fail</t>
      </is>
    </nc>
  </rcc>
  <rcc rId="869" sId="3">
    <nc r="J136" t="inlineStr">
      <is>
        <t>No letters printed</t>
      </is>
    </nc>
  </rcc>
  <rcc rId="870" sId="3">
    <oc r="F137" t="inlineStr">
      <is>
        <t>In Progress</t>
      </is>
    </oc>
    <nc r="F137" t="inlineStr">
      <is>
        <t>Fail</t>
      </is>
    </nc>
  </rcc>
  <rcc rId="871" sId="3">
    <nc r="J137" t="inlineStr">
      <is>
        <t>No letters printed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" sId="3">
    <oc r="F109" t="inlineStr">
      <is>
        <t xml:space="preserve">Fail </t>
      </is>
    </oc>
    <nc r="F109" t="inlineStr">
      <is>
        <t>Pass</t>
      </is>
    </nc>
  </rcc>
  <rcc rId="873" sId="3">
    <oc r="F110" t="inlineStr">
      <is>
        <t xml:space="preserve">Fail </t>
      </is>
    </oc>
    <nc r="F110" t="inlineStr">
      <is>
        <t>Pass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" sId="3">
    <oc r="J109" t="inlineStr">
      <is>
        <t>Unable to complete Payment Instructions due to Address Type</t>
      </is>
    </oc>
    <nc r="J109" t="inlineStr">
      <is>
        <t>Unable to complete Payment Instructions due to Address Type. Rectified with Rich. B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" sId="3">
    <oc r="F106" t="inlineStr">
      <is>
        <t xml:space="preserve">In Progress </t>
      </is>
    </oc>
    <nc r="F106" t="inlineStr">
      <is>
        <t>Pass</t>
      </is>
    </nc>
  </rcc>
  <rcc rId="876" sId="3">
    <oc r="F107" t="inlineStr">
      <is>
        <t xml:space="preserve">In Progress </t>
      </is>
    </oc>
    <nc r="F107" t="inlineStr">
      <is>
        <t>Pass</t>
      </is>
    </nc>
  </rcc>
  <rcc rId="877" sId="3">
    <oc r="F108" t="inlineStr">
      <is>
        <t xml:space="preserve">In Progress </t>
      </is>
    </oc>
    <nc r="F108" t="inlineStr">
      <is>
        <t>Pass</t>
      </is>
    </nc>
  </rcc>
  <rcv guid="{CEF496A0-6F14-4B60-8881-C01394CA06A6}" action="delete"/>
  <rdn rId="0" localSheetId="3" customView="1" name="Z_CEF496A0_6F14_4B60_8881_C01394CA06A6_.wvu.FilterData" hidden="1" oldHidden="1">
    <formula>'PROC E to E'!$A$1:$R$381</formula>
    <oldFormula>'PROC E to E'!$A$1:$R$381</oldFormula>
  </rdn>
  <rcv guid="{CEF496A0-6F14-4B60-8881-C01394CA06A6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" sId="3">
    <oc r="F154" t="inlineStr">
      <is>
        <t xml:space="preserve">In Progress </t>
      </is>
    </oc>
    <nc r="F154" t="inlineStr">
      <is>
        <t>Pass</t>
      </is>
    </nc>
  </rcc>
  <rcc rId="880" sId="3" numFmtId="19">
    <nc r="I154">
      <v>45022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3">
    <nc r="F9" t="inlineStr">
      <is>
        <t>Fail</t>
      </is>
    </nc>
  </rcc>
  <rcc rId="65" sId="3">
    <nc r="F10" t="inlineStr">
      <is>
        <t>Fail</t>
      </is>
    </nc>
  </rcc>
  <rcc rId="66" sId="3">
    <nc r="J9" t="inlineStr">
      <is>
        <t>Needs to produce letter to member; letters currently not working</t>
      </is>
    </nc>
  </rcc>
  <rcc rId="67" sId="3">
    <nc r="J10" t="inlineStr">
      <is>
        <t>Needs to produce letter to member; letters currently not working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" sId="3">
    <oc r="F155" t="inlineStr">
      <is>
        <t xml:space="preserve">In Progress </t>
      </is>
    </oc>
    <nc r="F155" t="inlineStr">
      <is>
        <t>Pass</t>
      </is>
    </nc>
  </rcc>
  <rcc rId="882" sId="3" numFmtId="19">
    <nc r="I155">
      <v>45022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" sId="3">
    <oc r="F156" t="inlineStr">
      <is>
        <t xml:space="preserve">In Progress </t>
      </is>
    </oc>
    <nc r="F156" t="inlineStr">
      <is>
        <t>Pass</t>
      </is>
    </nc>
  </rcc>
  <rcc rId="884" sId="3" numFmtId="19">
    <nc r="I156">
      <v>45022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3">
    <oc r="F157" t="inlineStr">
      <is>
        <t xml:space="preserve">In Progress </t>
      </is>
    </oc>
    <nc r="F157" t="inlineStr">
      <is>
        <t>Pass</t>
      </is>
    </nc>
  </rcc>
  <rcc rId="886" sId="3" numFmtId="19">
    <nc r="I157">
      <v>45022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3">
    <oc r="F158" t="inlineStr">
      <is>
        <t xml:space="preserve">In Progress </t>
      </is>
    </oc>
    <nc r="F158" t="inlineStr">
      <is>
        <t>Pass</t>
      </is>
    </nc>
  </rcc>
  <rcc rId="888" sId="3" numFmtId="19">
    <nc r="I158">
      <v>45022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3">
    <oc r="F159" t="inlineStr">
      <is>
        <t xml:space="preserve">In Progress </t>
      </is>
    </oc>
    <nc r="F159" t="inlineStr">
      <is>
        <t>Pass</t>
      </is>
    </nc>
  </rcc>
  <rcc rId="890" sId="3" numFmtId="19">
    <nc r="I159">
      <v>45022</v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3">
    <oc r="F160" t="inlineStr">
      <is>
        <t xml:space="preserve">In Progress </t>
      </is>
    </oc>
    <nc r="F160" t="inlineStr">
      <is>
        <t>Pass</t>
      </is>
    </nc>
  </rcc>
  <rcc rId="892" sId="3" numFmtId="19">
    <nc r="I160">
      <v>45022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" sId="3">
    <oc r="F161" t="inlineStr">
      <is>
        <t xml:space="preserve">In Progress </t>
      </is>
    </oc>
    <nc r="F161" t="inlineStr">
      <is>
        <t>N/A</t>
      </is>
    </nc>
  </rcc>
  <rcc rId="894" sId="3">
    <nc r="J161" t="inlineStr">
      <is>
        <t xml:space="preserve">Penweb IT Team still working on it </t>
      </is>
    </nc>
  </rcc>
  <rcc rId="895" sId="3">
    <oc r="F162" t="inlineStr">
      <is>
        <t xml:space="preserve">In Progress </t>
      </is>
    </oc>
    <nc r="F162" t="inlineStr">
      <is>
        <t>N/A</t>
      </is>
    </nc>
  </rcc>
  <rcc rId="896" sId="3">
    <nc r="J162" t="inlineStr">
      <is>
        <t xml:space="preserve">Penweb IT Team still working on it </t>
      </is>
    </nc>
  </rcc>
  <rcc rId="897" sId="3">
    <oc r="F163" t="inlineStr">
      <is>
        <t xml:space="preserve">In Progress </t>
      </is>
    </oc>
    <nc r="F163" t="inlineStr">
      <is>
        <t>N/A</t>
      </is>
    </nc>
  </rcc>
  <rcc rId="898" sId="3">
    <nc r="J163" t="inlineStr">
      <is>
        <t xml:space="preserve">Penweb IT Team still working on it </t>
      </is>
    </nc>
  </rcc>
  <rcc rId="899" sId="3">
    <oc r="F164" t="inlineStr">
      <is>
        <t xml:space="preserve">In Progress </t>
      </is>
    </oc>
    <nc r="F164" t="inlineStr">
      <is>
        <t>N/A</t>
      </is>
    </nc>
  </rcc>
  <rcc rId="900" sId="3">
    <nc r="J164" t="inlineStr">
      <is>
        <t xml:space="preserve">Penweb IT Team still working on it </t>
      </is>
    </nc>
  </rcc>
  <rcc rId="901" sId="3">
    <oc r="F165" t="inlineStr">
      <is>
        <t xml:space="preserve">In Progress </t>
      </is>
    </oc>
    <nc r="F165" t="inlineStr">
      <is>
        <t>N/A</t>
      </is>
    </nc>
  </rcc>
  <rcc rId="902" sId="3">
    <nc r="J165" t="inlineStr">
      <is>
        <t xml:space="preserve">Penweb IT Team still working on it </t>
      </is>
    </nc>
  </rcc>
  <rcc rId="903" sId="3">
    <oc r="F166" t="inlineStr">
      <is>
        <t xml:space="preserve">In Progress </t>
      </is>
    </oc>
    <nc r="F166" t="inlineStr">
      <is>
        <t>N/A</t>
      </is>
    </nc>
  </rcc>
  <rcc rId="904" sId="3">
    <nc r="J166" t="inlineStr">
      <is>
        <t xml:space="preserve">Penweb IT Team still working on it </t>
      </is>
    </nc>
  </rcc>
  <rcc rId="905" sId="3">
    <oc r="F167" t="inlineStr">
      <is>
        <t xml:space="preserve">In Progress </t>
      </is>
    </oc>
    <nc r="F167" t="inlineStr">
      <is>
        <t>N/A</t>
      </is>
    </nc>
  </rcc>
  <rcc rId="906" sId="3">
    <nc r="J167" t="inlineStr">
      <is>
        <t xml:space="preserve">Penweb IT Team still working on it </t>
      </is>
    </nc>
  </rcc>
  <rcc rId="907" sId="3">
    <oc r="F168" t="inlineStr">
      <is>
        <t xml:space="preserve">In Progress </t>
      </is>
    </oc>
    <nc r="F168" t="inlineStr">
      <is>
        <t>N/A</t>
      </is>
    </nc>
  </rcc>
  <rcc rId="908" sId="3">
    <nc r="J168" t="inlineStr">
      <is>
        <t xml:space="preserve">Penweb IT Team still working on it </t>
      </is>
    </nc>
  </rcc>
  <rcc rId="909" sId="3">
    <oc r="F169" t="inlineStr">
      <is>
        <t xml:space="preserve">In Progress </t>
      </is>
    </oc>
    <nc r="F169" t="inlineStr">
      <is>
        <t>N/A</t>
      </is>
    </nc>
  </rcc>
  <rcc rId="910" sId="3">
    <nc r="J169" t="inlineStr">
      <is>
        <t xml:space="preserve">Penweb IT Team still working on it </t>
      </is>
    </nc>
  </rcc>
  <rcc rId="911" sId="3">
    <oc r="F170" t="inlineStr">
      <is>
        <t xml:space="preserve">In Progress </t>
      </is>
    </oc>
    <nc r="F170" t="inlineStr">
      <is>
        <t>N/A</t>
      </is>
    </nc>
  </rcc>
  <rcc rId="912" sId="3">
    <nc r="J170" t="inlineStr">
      <is>
        <t xml:space="preserve">Penweb IT Team still working on it </t>
      </is>
    </nc>
  </rcc>
  <rcc rId="913" sId="3">
    <oc r="F171" t="inlineStr">
      <is>
        <t xml:space="preserve">In Progress </t>
      </is>
    </oc>
    <nc r="F171" t="inlineStr">
      <is>
        <t>N/A</t>
      </is>
    </nc>
  </rcc>
  <rcc rId="914" sId="3">
    <nc r="J171" t="inlineStr">
      <is>
        <t xml:space="preserve">Penweb IT Team still working on it 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3">
    <oc r="G197" t="inlineStr">
      <is>
        <t>A</t>
      </is>
    </oc>
    <nc r="G197" t="inlineStr">
      <is>
        <t>BU</t>
      </is>
    </nc>
  </rcc>
  <rcc rId="916" sId="3" odxf="1" dxf="1">
    <nc r="H197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17" sId="3" numFmtId="19">
    <nc r="I197">
      <v>45022</v>
    </nc>
  </rcc>
  <rcc rId="918" sId="3">
    <nc r="F197" t="inlineStr">
      <is>
        <t>In Progress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" sId="3">
    <nc r="F198" t="inlineStr">
      <is>
        <t>In Progress</t>
      </is>
    </nc>
  </rcc>
  <rcc rId="920" sId="3" odxf="1" dxf="1">
    <nc r="H198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21" sId="3">
    <nc r="F199" t="inlineStr">
      <is>
        <t>In Progress</t>
      </is>
    </nc>
  </rcc>
  <rcc rId="922" sId="3" odxf="1" s="1" dxf="1">
    <nc r="G199" t="inlineStr">
      <is>
        <t>BU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Calibri"/>
        <family val="2"/>
        <scheme val="minor"/>
      </font>
      <alignment horizontal="left"/>
      <border outline="0">
        <right style="thin">
          <color indexed="64"/>
        </right>
        <top style="thin">
          <color indexed="64"/>
        </top>
      </border>
      <protection locked="0"/>
    </ndxf>
  </rcc>
  <rcc rId="923" sId="3" odxf="1" dxf="1">
    <nc r="H199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24" sId="3">
    <nc r="F200" t="inlineStr">
      <is>
        <t>In Progress</t>
      </is>
    </nc>
  </rcc>
  <rcc rId="925" sId="3" odxf="1" dxf="1">
    <nc r="H200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26" sId="3">
    <nc r="F201" t="inlineStr">
      <is>
        <t>In Progress</t>
      </is>
    </nc>
  </rcc>
  <rcc rId="927" sId="3" odxf="1" dxf="1">
    <nc r="H201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28" sId="3">
    <nc r="F202" t="inlineStr">
      <is>
        <t>In Progress</t>
      </is>
    </nc>
  </rcc>
  <rcc rId="929" sId="3" odxf="1" dxf="1">
    <nc r="H202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30" sId="3">
    <nc r="F203" t="inlineStr">
      <is>
        <t>In Progress</t>
      </is>
    </nc>
  </rcc>
  <rcc rId="931" sId="3" odxf="1" dxf="1">
    <nc r="H203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32" sId="3">
    <nc r="F204" t="inlineStr">
      <is>
        <t>In Progress</t>
      </is>
    </nc>
  </rcc>
  <rcc rId="933" sId="3" odxf="1" dxf="1">
    <nc r="H204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34" sId="3">
    <nc r="F205" t="inlineStr">
      <is>
        <t>In Progress</t>
      </is>
    </nc>
  </rcc>
  <rcc rId="935" sId="3" odxf="1" dxf="1">
    <nc r="H205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36" sId="3">
    <nc r="F206" t="inlineStr">
      <is>
        <t>In Progress</t>
      </is>
    </nc>
  </rcc>
  <rcc rId="937" sId="3" odxf="1" dxf="1">
    <nc r="H206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38" sId="3">
    <nc r="F207" t="inlineStr">
      <is>
        <t>In Progress</t>
      </is>
    </nc>
  </rcc>
  <rcc rId="939" sId="3" odxf="1" dxf="1">
    <nc r="H207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40" sId="3">
    <nc r="F208" t="inlineStr">
      <is>
        <t>In Progress</t>
      </is>
    </nc>
  </rcc>
  <rcc rId="941" sId="3" odxf="1" dxf="1">
    <nc r="H208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3">
    <oc r="F198" t="inlineStr">
      <is>
        <t>In Progress</t>
      </is>
    </oc>
    <nc r="F198"/>
  </rcc>
  <rcc rId="943" sId="3">
    <oc r="F199" t="inlineStr">
      <is>
        <t>In Progress</t>
      </is>
    </oc>
    <nc r="F199"/>
  </rcc>
  <rcc rId="944" sId="3">
    <oc r="F200" t="inlineStr">
      <is>
        <t>In Progress</t>
      </is>
    </oc>
    <nc r="F200"/>
  </rcc>
  <rcc rId="945" sId="3">
    <oc r="F201" t="inlineStr">
      <is>
        <t>In Progress</t>
      </is>
    </oc>
    <nc r="F201"/>
  </rcc>
  <rcc rId="946" sId="3">
    <oc r="F202" t="inlineStr">
      <is>
        <t>In Progress</t>
      </is>
    </oc>
    <nc r="F202"/>
  </rcc>
  <rcc rId="947" sId="3">
    <oc r="F203" t="inlineStr">
      <is>
        <t>In Progress</t>
      </is>
    </oc>
    <nc r="F203"/>
  </rcc>
  <rcc rId="948" sId="3">
    <oc r="F204" t="inlineStr">
      <is>
        <t>In Progress</t>
      </is>
    </oc>
    <nc r="F204"/>
  </rcc>
  <rcc rId="949" sId="3">
    <oc r="F205" t="inlineStr">
      <is>
        <t>In Progress</t>
      </is>
    </oc>
    <nc r="F205"/>
  </rcc>
  <rcc rId="950" sId="3">
    <oc r="F206" t="inlineStr">
      <is>
        <t>In Progress</t>
      </is>
    </oc>
    <nc r="F206"/>
  </rcc>
  <rcc rId="951" sId="3">
    <oc r="F207" t="inlineStr">
      <is>
        <t>In Progress</t>
      </is>
    </oc>
    <nc r="F207"/>
  </rcc>
  <rcc rId="952" sId="3">
    <oc r="F208" t="inlineStr">
      <is>
        <t>In Progress</t>
      </is>
    </oc>
    <nc r="F208"/>
  </rcc>
  <rcc rId="953" sId="3">
    <oc r="H198" t="inlineStr">
      <is>
        <t>Yusuf</t>
      </is>
    </oc>
    <nc r="H198"/>
  </rcc>
  <rcc rId="954" sId="3">
    <oc r="H199" t="inlineStr">
      <is>
        <t>Yusuf</t>
      </is>
    </oc>
    <nc r="H199"/>
  </rcc>
  <rcc rId="955" sId="3">
    <oc r="H200" t="inlineStr">
      <is>
        <t>Yusuf</t>
      </is>
    </oc>
    <nc r="H200"/>
  </rcc>
  <rcc rId="956" sId="3">
    <oc r="H201" t="inlineStr">
      <is>
        <t>Yusuf</t>
      </is>
    </oc>
    <nc r="H201"/>
  </rcc>
  <rcc rId="957" sId="3">
    <oc r="H202" t="inlineStr">
      <is>
        <t>Yusuf</t>
      </is>
    </oc>
    <nc r="H202"/>
  </rcc>
  <rcc rId="958" sId="3">
    <oc r="H203" t="inlineStr">
      <is>
        <t>Yusuf</t>
      </is>
    </oc>
    <nc r="H203"/>
  </rcc>
  <rcc rId="959" sId="3">
    <oc r="H204" t="inlineStr">
      <is>
        <t>Yusuf</t>
      </is>
    </oc>
    <nc r="H204"/>
  </rcc>
  <rcc rId="960" sId="3">
    <oc r="H205" t="inlineStr">
      <is>
        <t>Yusuf</t>
      </is>
    </oc>
    <nc r="H205"/>
  </rcc>
  <rcc rId="961" sId="3">
    <oc r="H206" t="inlineStr">
      <is>
        <t>Yusuf</t>
      </is>
    </oc>
    <nc r="H206"/>
  </rcc>
  <rcc rId="962" sId="3">
    <oc r="H207" t="inlineStr">
      <is>
        <t>Yusuf</t>
      </is>
    </oc>
    <nc r="H207"/>
  </rcc>
  <rcc rId="963" sId="3">
    <oc r="H208" t="inlineStr">
      <is>
        <t>Yusuf</t>
      </is>
    </oc>
    <nc r="H208"/>
  </rcc>
  <rcv guid="{CEF496A0-6F14-4B60-8881-C01394CA06A6}" action="delete"/>
  <rdn rId="0" localSheetId="3" customView="1" name="Z_CEF496A0_6F14_4B60_8881_C01394CA06A6_.wvu.FilterData" hidden="1" oldHidden="1">
    <formula>'PROC E to E'!$A$1:$R$381</formula>
    <oldFormula>'PROC E to E'!$A$1:$R$381</oldFormula>
  </rdn>
  <rcv guid="{CEF496A0-6F14-4B60-8881-C01394CA06A6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3">
    <oc r="F5" t="inlineStr">
      <is>
        <t>Pass</t>
      </is>
    </oc>
    <nc r="F5" t="inlineStr">
      <is>
        <t>Fail</t>
      </is>
    </nc>
  </rcc>
  <rcc rId="69" sId="3">
    <oc r="F6" t="inlineStr">
      <is>
        <t>Pass</t>
      </is>
    </oc>
    <nc r="F6" t="inlineStr">
      <is>
        <t>Fail</t>
      </is>
    </nc>
  </rcc>
  <rcc rId="70" sId="3">
    <oc r="F7" t="inlineStr">
      <is>
        <t>Pass</t>
      </is>
    </oc>
    <nc r="F7" t="inlineStr">
      <is>
        <t>Fail</t>
      </is>
    </nc>
  </rcc>
  <rcc rId="71" sId="3">
    <oc r="F8" t="inlineStr">
      <is>
        <t>Pass</t>
      </is>
    </oc>
    <nc r="F8" t="inlineStr">
      <is>
        <t>Fail</t>
      </is>
    </nc>
  </rcc>
  <rcc rId="72" sId="3">
    <nc r="J5" t="inlineStr">
      <is>
        <r>
          <t xml:space="preserve">Needs to </t>
        </r>
        <r>
          <rPr>
            <b/>
            <sz val="11"/>
            <color theme="1"/>
            <rFont val="Calibri"/>
            <family val="2"/>
          </rPr>
          <t>not</t>
        </r>
        <r>
          <rPr>
            <sz val="11"/>
            <color theme="1"/>
            <rFont val="Calibri"/>
            <family val="2"/>
          </rPr>
          <t xml:space="preserve"> produce letter to member; letters currently not working</t>
        </r>
      </is>
    </nc>
  </rcc>
  <rcc rId="73" sId="3">
    <nc r="J6" t="inlineStr">
      <is>
        <r>
          <t xml:space="preserve">Needs to </t>
        </r>
        <r>
          <rPr>
            <b/>
            <sz val="11"/>
            <color theme="1"/>
            <rFont val="Calibri"/>
            <family val="2"/>
          </rPr>
          <t>not</t>
        </r>
        <r>
          <rPr>
            <sz val="11"/>
            <color theme="1"/>
            <rFont val="Calibri"/>
            <family val="2"/>
          </rPr>
          <t xml:space="preserve"> produce letter to member; letters currently not working</t>
        </r>
      </is>
    </nc>
  </rcc>
  <rcc rId="74" sId="3">
    <nc r="J7" t="inlineStr">
      <is>
        <r>
          <t xml:space="preserve">Needs to </t>
        </r>
        <r>
          <rPr>
            <b/>
            <sz val="11"/>
            <color theme="1"/>
            <rFont val="Calibri"/>
            <family val="2"/>
          </rPr>
          <t>not</t>
        </r>
        <r>
          <rPr>
            <sz val="11"/>
            <color theme="1"/>
            <rFont val="Calibri"/>
            <family val="2"/>
          </rPr>
          <t xml:space="preserve"> produce letter to member; letters currently not working</t>
        </r>
      </is>
    </nc>
  </rcc>
  <rcc rId="75" sId="3" odxf="1" dxf="1">
    <nc r="J8" t="inlineStr">
      <is>
        <r>
          <t xml:space="preserve">Needs to </t>
        </r>
        <r>
          <rPr>
            <b/>
            <sz val="11"/>
            <color theme="1"/>
            <rFont val="Calibri"/>
            <family val="2"/>
          </rPr>
          <t>not</t>
        </r>
        <r>
          <rPr>
            <sz val="11"/>
            <color theme="1"/>
            <rFont val="Calibri"/>
            <family val="2"/>
          </rPr>
          <t xml:space="preserve"> produce letter to member; letters currently not working</t>
        </r>
      </is>
    </nc>
    <odxf/>
    <ndxf/>
  </rcc>
  <rcc rId="76" sId="3">
    <nc r="F12" t="inlineStr">
      <is>
        <t>Fail</t>
      </is>
    </nc>
  </rcc>
  <rcc rId="77" sId="3" numFmtId="19">
    <oc r="I12">
      <v>44980</v>
    </oc>
    <nc r="I12">
      <v>44981</v>
    </nc>
  </rcc>
  <rcc rId="78" sId="3" numFmtId="19">
    <oc r="I11">
      <v>44980</v>
    </oc>
    <nc r="I11">
      <v>44981</v>
    </nc>
  </rcc>
  <rcc rId="79" sId="3" numFmtId="19">
    <oc r="I13">
      <v>44980</v>
    </oc>
    <nc r="I13"/>
  </rcc>
  <rcc rId="80" sId="3" numFmtId="19">
    <oc r="I14">
      <v>44980</v>
    </oc>
    <nc r="I14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5" sId="3">
    <nc r="F198" t="inlineStr">
      <is>
        <t>Pass</t>
      </is>
    </nc>
  </rcc>
  <rcc rId="966" sId="3">
    <nc r="H198" t="inlineStr">
      <is>
        <t>Rich B.</t>
      </is>
    </nc>
  </rcc>
  <rcc rId="967" sId="3">
    <nc r="F199" t="inlineStr">
      <is>
        <t>Pass</t>
      </is>
    </nc>
  </rcc>
  <rcc rId="968" sId="3">
    <nc r="H199" t="inlineStr">
      <is>
        <t>Rich B.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" sId="3">
    <nc r="F200" t="inlineStr">
      <is>
        <t>Pass</t>
      </is>
    </nc>
  </rcc>
  <rcc rId="970" sId="3">
    <nc r="H200" t="inlineStr">
      <is>
        <t>Rich B.</t>
      </is>
    </nc>
  </rcc>
  <rcc rId="971" sId="3">
    <nc r="F201" t="inlineStr">
      <is>
        <t>Pass</t>
      </is>
    </nc>
  </rcc>
  <rcc rId="972" sId="3">
    <nc r="H201" t="inlineStr">
      <is>
        <t>Rich B.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" sId="3">
    <nc r="F202" t="inlineStr">
      <is>
        <t>Pass</t>
      </is>
    </nc>
  </rcc>
  <rcc rId="974" sId="3">
    <nc r="H202" t="inlineStr">
      <is>
        <t>Rich B.</t>
      </is>
    </nc>
  </rcc>
  <rcc rId="975" sId="3">
    <nc r="F203" t="inlineStr">
      <is>
        <t>In Progress</t>
      </is>
    </nc>
  </rcc>
  <rcc rId="976" sId="3">
    <nc r="H203" t="inlineStr">
      <is>
        <t>Rich B.</t>
      </is>
    </nc>
  </rcc>
  <rcc rId="977" sId="3">
    <nc r="F204" t="inlineStr">
      <is>
        <t>In Progress</t>
      </is>
    </nc>
  </rcc>
  <rcc rId="978" sId="3">
    <nc r="H204" t="inlineStr">
      <is>
        <t>Rich B.</t>
      </is>
    </nc>
  </rcc>
  <rcc rId="979" sId="3">
    <nc r="F205" t="inlineStr">
      <is>
        <t>In Progress</t>
      </is>
    </nc>
  </rcc>
  <rcc rId="980" sId="3">
    <nc r="H205" t="inlineStr">
      <is>
        <t>Rich B.</t>
      </is>
    </nc>
  </rcc>
  <rfmt sheetId="3" sqref="D206">
    <dxf>
      <fill>
        <patternFill patternType="solid">
          <bgColor rgb="FFFFFF00"/>
        </patternFill>
      </fill>
    </dxf>
  </rfmt>
  <rcc rId="981" sId="3">
    <nc r="F206" t="inlineStr">
      <is>
        <t>In Progress</t>
      </is>
    </nc>
  </rcc>
  <rcc rId="982" sId="3">
    <nc r="H206" t="inlineStr">
      <is>
        <t>Rich B.</t>
      </is>
    </nc>
  </rcc>
  <rcc rId="983" sId="3">
    <nc r="J206" t="inlineStr">
      <is>
        <t>Cancel Button Greyed out in Cloud V5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C206:J206">
    <dxf>
      <fill>
        <patternFill>
          <bgColor rgb="FFFFFF00"/>
        </patternFill>
      </fill>
    </dxf>
  </rfmt>
  <rcc rId="984" sId="3">
    <nc r="F207" t="inlineStr">
      <is>
        <t>Pass</t>
      </is>
    </nc>
  </rcc>
  <rcc rId="985" sId="3">
    <nc r="H207" t="inlineStr">
      <is>
        <t>Rich B.</t>
      </is>
    </nc>
  </rcc>
  <rcc rId="986" sId="3">
    <nc r="F208" t="inlineStr">
      <is>
        <t>Pass</t>
      </is>
    </nc>
  </rcc>
  <rcc rId="987" sId="3">
    <nc r="H208" t="inlineStr">
      <is>
        <t>Rich B.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3">
    <nc r="F209" t="inlineStr">
      <is>
        <t>Pass</t>
      </is>
    </nc>
  </rcc>
  <rcc rId="989" sId="3" odxf="1" dxf="1">
    <nc r="H209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990" sId="3">
    <nc r="F210" t="inlineStr">
      <is>
        <t>Pass</t>
      </is>
    </nc>
  </rcc>
  <rcc rId="991" sId="3" odxf="1" s="1" dxf="1">
    <nc r="G210" t="inlineStr">
      <is>
        <t>BU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1"/>
        <color auto="1"/>
        <name val="Calibri"/>
        <family val="2"/>
        <scheme val="minor"/>
      </font>
      <alignment horizontal="left"/>
      <border outline="0">
        <right style="thin">
          <color indexed="64"/>
        </right>
        <top style="thin">
          <color indexed="64"/>
        </top>
      </border>
      <protection locked="0"/>
    </ndxf>
  </rcc>
  <rcc rId="992" sId="3" odxf="1" dxf="1">
    <nc r="H210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3" numFmtId="19">
    <nc r="I198">
      <v>45041</v>
    </nc>
  </rcc>
  <rcc rId="994" sId="3" numFmtId="19">
    <nc r="I199">
      <v>45041</v>
    </nc>
  </rcc>
  <rcc rId="995" sId="3" numFmtId="19">
    <nc r="I200">
      <v>45041</v>
    </nc>
  </rcc>
  <rcc rId="996" sId="3" numFmtId="19">
    <nc r="I201">
      <v>45041</v>
    </nc>
  </rcc>
  <rcc rId="997" sId="3" numFmtId="19">
    <nc r="I202">
      <v>45042</v>
    </nc>
  </rcc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E'!$F$197:$J$218</formula>
    <oldFormula>'PROC E to E'!$A$1:$R$381</oldFormula>
  </rdn>
  <rcv guid="{79F75307-9AC5-435A-B976-4C8D59E08B5B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3">
    <nc r="F211" t="inlineStr">
      <is>
        <t>Pass</t>
      </is>
    </nc>
  </rcc>
  <rcc rId="1002" sId="3" odxf="1" dxf="1">
    <nc r="H211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1003" sId="3">
    <nc r="J203" t="inlineStr">
      <is>
        <t>Need PIT Batch</t>
      </is>
    </nc>
  </rcc>
  <rcc rId="1004" sId="3">
    <nc r="J204" t="inlineStr">
      <is>
        <t>Need PIT Batch</t>
      </is>
    </nc>
  </rcc>
  <rcc rId="1005" sId="3">
    <nc r="J205" t="inlineStr">
      <is>
        <t>Need PIT Batch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" sId="3" numFmtId="19">
    <nc r="I207">
      <v>45042</v>
    </nc>
  </rcc>
  <rcc rId="1007" sId="3" numFmtId="19">
    <nc r="I208">
      <v>45042</v>
    </nc>
  </rcc>
  <rcc rId="1008" sId="3" numFmtId="19">
    <nc r="I209">
      <v>45042</v>
    </nc>
  </rcc>
  <rcc rId="1009" sId="3" numFmtId="19">
    <nc r="I210">
      <v>45042</v>
    </nc>
  </rcc>
  <rcc rId="1010" sId="3" numFmtId="19">
    <nc r="I211">
      <v>45042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" sId="3" odxf="1" dxf="1">
    <nc r="F212" t="inlineStr">
      <is>
        <t>In Progress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3" sqref="G212" start="0" length="0">
    <dxf>
      <fill>
        <patternFill patternType="solid">
          <bgColor rgb="FFFFFF00"/>
        </patternFill>
      </fill>
    </dxf>
  </rfmt>
  <rcc rId="1012" sId="3" odxf="1" dxf="1">
    <nc r="H212" t="inlineStr">
      <is>
        <t>Rich B.</t>
      </is>
    </nc>
    <odxf>
      <font>
        <color indexed="8"/>
      </font>
      <numFmt numFmtId="13" formatCode="0%"/>
      <fill>
        <patternFill patternType="none">
          <bgColor indexed="65"/>
        </patternFill>
      </fill>
      <border outline="0">
        <right/>
        <bottom/>
      </border>
      <protection locked="0"/>
    </odxf>
    <ndxf>
      <font>
        <color auto="1"/>
      </font>
      <numFmt numFmtId="0" formatCode="General"/>
      <fill>
        <patternFill patternType="solid">
          <bgColor rgb="FFFFFF00"/>
        </patternFill>
      </fill>
      <border outline="0">
        <right style="thin">
          <color indexed="64"/>
        </right>
        <bottom style="thin">
          <color indexed="64"/>
        </bottom>
      </border>
      <protection locked="1"/>
    </ndxf>
  </rcc>
  <rfmt sheetId="3" sqref="F212">
    <dxf>
      <fill>
        <patternFill patternType="none">
          <bgColor auto="1"/>
        </patternFill>
      </fill>
    </dxf>
  </rfmt>
  <rfmt sheetId="3" sqref="G212:H212">
    <dxf>
      <fill>
        <patternFill patternType="none">
          <bgColor auto="1"/>
        </patternFill>
      </fill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E'!$F$197:$J$218</oldFormula>
  </rdn>
  <rcv guid="{79F75307-9AC5-435A-B976-4C8D59E08B5B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3">
    <nc r="F11" t="inlineStr">
      <is>
        <t>Fail</t>
      </is>
    </nc>
  </rcc>
  <rcc rId="82" sId="3">
    <nc r="J11" t="inlineStr">
      <is>
        <t>Needs to produce letter to member; letters currently not working</t>
      </is>
    </nc>
  </rcc>
  <rcc rId="83" sId="3">
    <nc r="J12" t="inlineStr">
      <is>
        <t>Needs to produce letter to member; letters currently not working</t>
      </is>
    </nc>
  </rcc>
  <rcc rId="84" sId="3">
    <nc r="F13" t="inlineStr">
      <is>
        <t>Fail</t>
      </is>
    </nc>
  </rcc>
  <rcc rId="85" sId="3" odxf="1" dxf="1">
    <nc r="J13" t="inlineStr">
      <is>
        <r>
          <t xml:space="preserve">Needs to </t>
        </r>
        <r>
          <rPr>
            <b/>
            <sz val="11"/>
            <color theme="1"/>
            <rFont val="Calibri"/>
            <family val="2"/>
          </rPr>
          <t>not</t>
        </r>
        <r>
          <rPr>
            <sz val="11"/>
            <color theme="1"/>
            <rFont val="Calibri"/>
            <family val="2"/>
          </rPr>
          <t xml:space="preserve"> produce letter to member; letters currently not working</t>
        </r>
      </is>
    </nc>
    <odxf/>
    <ndxf/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" sId="3" odxf="1" dxf="1">
    <oc r="F207" t="inlineStr">
      <is>
        <t>Pass</t>
      </is>
    </oc>
    <nc r="F207" t="inlineStr">
      <is>
        <t>In Progress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017" sId="3" odxf="1" dxf="1">
    <oc r="F208" t="inlineStr">
      <is>
        <t>Pass</t>
      </is>
    </oc>
    <nc r="F208" t="inlineStr">
      <is>
        <t>In Progress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018" sId="3" odxf="1" dxf="1">
    <oc r="F209" t="inlineStr">
      <is>
        <t>Pass</t>
      </is>
    </oc>
    <nc r="F209" t="inlineStr">
      <is>
        <t>In Progress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019" sId="3" odxf="1" dxf="1">
    <oc r="F210" t="inlineStr">
      <is>
        <t>Pass</t>
      </is>
    </oc>
    <nc r="F210" t="inlineStr">
      <is>
        <t>In Progress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020" sId="3" odxf="1" dxf="1">
    <oc r="F211" t="inlineStr">
      <is>
        <t>Pass</t>
      </is>
    </oc>
    <nc r="F211" t="inlineStr">
      <is>
        <t>In Progress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3" sqref="F212" start="0" length="0">
    <dxf>
      <fill>
        <patternFill patternType="solid">
          <bgColor rgb="FFFFFF00"/>
        </patternFill>
      </fill>
    </dxf>
  </rfmt>
  <rfmt sheetId="3" sqref="F206:F212">
    <dxf>
      <fill>
        <patternFill patternType="none">
          <bgColor auto="1"/>
        </patternFill>
      </fill>
    </dxf>
  </rfmt>
  <rcc rId="1021" sId="3">
    <nc r="J207" t="inlineStr">
      <is>
        <t>In Progress as PENWEB not available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3" xfDxf="1" dxf="1">
    <oc r="J207" t="inlineStr">
      <is>
        <t>In Progress as PENWEB not available</t>
      </is>
    </oc>
    <nc r="J207" t="inlineStr">
      <is>
        <t>PENFAX Test - OK- Awaiting PENWEB to complete the scond portion of test</t>
      </is>
    </nc>
    <ndxf>
      <numFmt numFmtId="30" formatCode="@"/>
      <alignment vertical="top" wrapText="1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3">
    <nc r="J208" t="inlineStr">
      <is>
        <t>PENFAX Test - OK- Awaiting PENWEB to complete the scond portion of test</t>
      </is>
    </nc>
  </rcc>
  <rcc rId="1024" sId="3">
    <nc r="J209" t="inlineStr">
      <is>
        <t>PENFAX Test - OK- Awaiting PENWEB to complete the scond portion of test</t>
      </is>
    </nc>
  </rcc>
  <rcc rId="1025" sId="3">
    <nc r="J210" t="inlineStr">
      <is>
        <t>PENFAX Test - OK- Awaiting PENWEB to complete the scond portion of test</t>
      </is>
    </nc>
  </rcc>
  <rcc rId="1026" sId="3">
    <nc r="J211" t="inlineStr">
      <is>
        <t>PENFAX Test - OK- Awaiting PENWEB to complete the scond portion of test</t>
      </is>
    </nc>
  </rcc>
  <rcc rId="1027" sId="3">
    <nc r="J212" t="inlineStr">
      <is>
        <t>PENFAX Test - OK- Awaiting PENWEB to complete the scond portion of test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8" sId="3" numFmtId="19">
    <oc r="I207">
      <v>45042</v>
    </oc>
    <nc r="I207"/>
  </rcc>
  <rcc rId="1029" sId="3" numFmtId="19">
    <oc r="I208">
      <v>45042</v>
    </oc>
    <nc r="I208"/>
  </rcc>
  <rcc rId="1030" sId="3" numFmtId="19">
    <oc r="I209">
      <v>45042</v>
    </oc>
    <nc r="I209"/>
  </rcc>
  <rcc rId="1031" sId="3" numFmtId="19">
    <oc r="I210">
      <v>45042</v>
    </oc>
    <nc r="I210"/>
  </rcc>
  <rcc rId="1032" sId="3" numFmtId="19">
    <oc r="I211">
      <v>45042</v>
    </oc>
    <nc r="I211"/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" sId="3">
    <nc r="F213" t="inlineStr">
      <is>
        <t>In Progress</t>
      </is>
    </nc>
  </rcc>
  <rcc rId="1034" sId="3" odxf="1" dxf="1">
    <nc r="H213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1035" sId="3">
    <nc r="J213" t="inlineStr">
      <is>
        <t>PENFAX Test - OK- Awaiting PENWEB to complete the scond portion of test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" sId="3">
    <nc r="F214" t="inlineStr">
      <is>
        <t>In Progress</t>
      </is>
    </nc>
  </rcc>
  <rcc rId="1037" sId="3" odxf="1" dxf="1">
    <nc r="H214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8" sId="3">
    <nc r="J214" t="inlineStr">
      <is>
        <t>Need PIT Batch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3" odxf="1" dxf="1">
    <nc r="H215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1040" sId="3">
    <nc r="J215" t="inlineStr">
      <is>
        <t xml:space="preserve">Awaiting PENWEB </t>
      </is>
    </nc>
  </rcc>
  <rcc rId="1041" sId="3">
    <nc r="F215" t="inlineStr">
      <is>
        <t>Not Started</t>
      </is>
    </nc>
  </rcc>
  <rcc rId="1042" sId="3">
    <nc r="F216" t="inlineStr">
      <is>
        <t>In Progress</t>
      </is>
    </nc>
  </rcc>
  <rcc rId="1043" sId="3" odxf="1" dxf="1">
    <nc r="H216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1044" sId="3">
    <nc r="J216" t="inlineStr">
      <is>
        <t>PENFAX Test - OK- Awaiting PENWEB to complete the scond portion of test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" sId="3">
    <nc r="J217" t="inlineStr">
      <is>
        <t>Need PIT Batch</t>
      </is>
    </nc>
  </rcc>
  <rcc rId="1046" sId="3">
    <nc r="F217" t="inlineStr">
      <is>
        <t>In Progress</t>
      </is>
    </nc>
  </rcc>
  <rcc rId="1047" sId="3" odxf="1" dxf="1">
    <nc r="H217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206" start="0" length="0">
    <dxf>
      <fill>
        <patternFill>
          <bgColor theme="2" tint="-0.249977111117893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" sId="3">
    <nc r="J218" t="inlineStr">
      <is>
        <t xml:space="preserve">Awaiting PENWEB </t>
      </is>
    </nc>
  </rcc>
  <rcc rId="1049" sId="3">
    <nc r="F219" t="inlineStr">
      <is>
        <t>In Progress</t>
      </is>
    </nc>
  </rcc>
  <rcc rId="1050" sId="3" odxf="1" s="1" dxf="1">
    <nc r="G219" t="inlineStr">
      <is>
        <t>BU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horizontal="left"/>
      <border outline="0">
        <left/>
        <bottom/>
      </border>
      <protection locked="0"/>
    </ndxf>
  </rcc>
  <rcc rId="1051" sId="3" odxf="1" dxf="1">
    <nc r="H219" t="inlineStr">
      <is>
        <t>Rich B.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3">
    <nc r="F14" t="inlineStr">
      <is>
        <t>Fail</t>
      </is>
    </nc>
  </rcc>
  <rfmt sheetId="3" sqref="J14" start="0" length="0">
    <dxf/>
  </rfmt>
  <rcc rId="87" sId="3">
    <nc r="J14" t="inlineStr">
      <is>
        <t>Needs to produce letter to member; letters currently not working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" sId="3">
    <nc r="J219" t="inlineStr">
      <is>
        <t>Need PIT Batch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3" sId="3">
    <nc r="F218" t="inlineStr">
      <is>
        <t>Not Started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D295AF-E7C4-44BC-B931-6FB7BD509A50}" action="delete"/>
  <rdn rId="0" localSheetId="1" customView="1" name="Z_01D295AF_E7C4_44BC_B931_6FB7BD509A50_.wvu.Cols" hidden="1" oldHidden="1">
    <formula>'Pepp Summary'!$S:$U</formula>
    <oldFormula>'Pepp Summary'!$S:$U</oldFormula>
  </rdn>
  <rdn rId="0" localSheetId="3" customView="1" name="Z_01D295AF_E7C4_44BC_B931_6FB7BD509A50_.wvu.FilterData" hidden="1" oldHidden="1">
    <formula>'PROC E to E'!$A$1:$R$381</formula>
    <oldFormula>'PROC E to E'!$F$1:$J$14</oldFormula>
  </rdn>
  <rcv guid="{01D295AF-E7C4-44BC-B931-6FB7BD509A50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6" sId="3">
    <nc r="F222" t="inlineStr">
      <is>
        <t>In Progress</t>
      </is>
    </nc>
  </rcc>
  <rcc rId="1057" sId="3">
    <nc r="H222" t="inlineStr">
      <is>
        <t>Rich B.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" sId="3">
    <oc r="F197" t="inlineStr">
      <is>
        <t>In Progress</t>
      </is>
    </oc>
    <nc r="F197" t="inlineStr">
      <is>
        <t>Pass</t>
      </is>
    </nc>
  </rcc>
  <rcv guid="{CEF496A0-6F14-4B60-8881-C01394CA06A6}" action="delete"/>
  <rdn rId="0" localSheetId="3" customView="1" name="Z_CEF496A0_6F14_4B60_8881_C01394CA06A6_.wvu.FilterData" hidden="1" oldHidden="1">
    <formula>'PROC E to E'!$A$1:$R$381</formula>
    <oldFormula>'PROC E to E'!$A$1:$R$381</oldFormula>
  </rdn>
  <rcv guid="{CEF496A0-6F14-4B60-8881-C01394CA06A6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D295AF-E7C4-44BC-B931-6FB7BD509A50}" action="delete"/>
  <rdn rId="0" localSheetId="1" customView="1" name="Z_01D295AF_E7C4_44BC_B931_6FB7BD509A50_.wvu.Cols" hidden="1" oldHidden="1">
    <formula>'Pepp Summary'!$S:$U</formula>
    <oldFormula>'Pepp Summary'!$S:$U</oldFormula>
  </rdn>
  <rdn rId="0" localSheetId="3" customView="1" name="Z_01D295AF_E7C4_44BC_B931_6FB7BD509A50_.wvu.FilterData" hidden="1" oldHidden="1">
    <formula>'PROC E to E'!$A$1:$R$381</formula>
    <oldFormula>'PROC E to E'!$A$1:$R$381</oldFormula>
  </rdn>
  <rcv guid="{01D295AF-E7C4-44BC-B931-6FB7BD509A50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" sId="3">
    <nc r="H253" t="inlineStr">
      <is>
        <t>Syed</t>
      </is>
    </nc>
  </rcc>
  <rcc rId="1066" sId="3" numFmtId="19">
    <nc r="I253">
      <v>45043</v>
    </nc>
  </rcc>
  <rcc rId="1067" sId="3">
    <nc r="F253" t="inlineStr">
      <is>
        <t>In Progress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3">
    <oc r="F253" t="inlineStr">
      <is>
        <t>In Progress</t>
      </is>
    </oc>
    <nc r="F253" t="inlineStr">
      <is>
        <t>Pass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3">
    <nc r="F20" t="inlineStr">
      <is>
        <t>Pass</t>
      </is>
    </nc>
  </rcc>
  <rcc rId="89" sId="3">
    <nc r="F21" t="inlineStr">
      <is>
        <t>Pass</t>
      </is>
    </nc>
  </rcc>
  <rcc rId="90" sId="3" numFmtId="19">
    <nc r="I13">
      <v>44981</v>
    </nc>
  </rcc>
  <rcc rId="91" sId="3" numFmtId="19">
    <nc r="I14">
      <v>44981</v>
    </nc>
  </rcc>
  <rcc rId="92" sId="3" odxf="1" dxf="1" numFmtId="19">
    <nc r="I20">
      <v>44981</v>
    </nc>
    <odxf>
      <numFmt numFmtId="19" formatCode="m/d/yyyy"/>
    </odxf>
    <ndxf>
      <numFmt numFmtId="167" formatCode="yyyy\-mm\-dd;@"/>
    </ndxf>
  </rcc>
  <rcc rId="93" sId="3" odxf="1" dxf="1" numFmtId="19">
    <nc r="I21">
      <v>44981</v>
    </nc>
    <odxf>
      <numFmt numFmtId="19" formatCode="m/d/yyyy"/>
    </odxf>
    <ndxf>
      <numFmt numFmtId="167" formatCode="yyyy\-mm\-dd;@"/>
    </ndxf>
  </rcc>
  <rcc rId="94" sId="3">
    <nc r="H20" t="inlineStr">
      <is>
        <t>Jay C.</t>
      </is>
    </nc>
  </rcc>
  <rcc rId="95" sId="3">
    <nc r="H21" t="inlineStr">
      <is>
        <t>Jay C.</t>
      </is>
    </nc>
  </rcc>
  <rcc rId="96" sId="3">
    <nc r="F22" t="inlineStr">
      <is>
        <t>Pass</t>
      </is>
    </nc>
  </rcc>
  <rcc rId="97" sId="3">
    <nc r="H22" t="inlineStr">
      <is>
        <t>Jay C.</t>
      </is>
    </nc>
  </rcc>
  <rcc rId="98" sId="3" odxf="1" dxf="1" numFmtId="19">
    <nc r="I22">
      <v>44981</v>
    </nc>
    <odxf>
      <numFmt numFmtId="19" formatCode="m/d/yyyy"/>
    </odxf>
    <ndxf>
      <numFmt numFmtId="167" formatCode="yyyy\-mm\-dd;@"/>
    </ndxf>
  </rcc>
  <rcc rId="99" sId="3">
    <nc r="J22" t="inlineStr">
      <is>
        <t>Penweb in case</t>
      </is>
    </nc>
  </rcc>
  <rcc rId="100" sId="3">
    <nc r="J23" t="inlineStr">
      <is>
        <t>Penweb in case</t>
      </is>
    </nc>
  </rcc>
  <rcc rId="101" sId="3">
    <nc r="F23" t="inlineStr">
      <is>
        <t>Pass</t>
      </is>
    </nc>
  </rcc>
  <rcc rId="102" sId="3">
    <nc r="H23" t="inlineStr">
      <is>
        <t>Jay C.</t>
      </is>
    </nc>
  </rcc>
  <rcc rId="103" sId="3" odxf="1" dxf="1" numFmtId="19">
    <nc r="I23">
      <v>44981</v>
    </nc>
    <odxf>
      <numFmt numFmtId="19" formatCode="m/d/yyyy"/>
    </odxf>
    <ndxf>
      <numFmt numFmtId="167" formatCode="yyyy\-mm\-dd;@"/>
    </ndxf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" sId="3">
    <nc r="F244" t="inlineStr">
      <is>
        <t>In Progress</t>
      </is>
    </nc>
  </rcc>
  <rcc rId="1073" sId="3">
    <nc r="H244" t="inlineStr">
      <is>
        <t>Syed</t>
      </is>
    </nc>
  </rcc>
  <rcc rId="1074" sId="3" numFmtId="19">
    <nc r="I244">
      <v>45043</v>
    </nc>
  </rcc>
  <rcc rId="1075" sId="3">
    <nc r="J244" t="inlineStr">
      <is>
        <t>Waiting for Batch process to run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" sId="3">
    <nc r="F245" t="inlineStr">
      <is>
        <t>In Progress</t>
      </is>
    </nc>
  </rcc>
  <rcc rId="1077" sId="3">
    <nc r="H245" t="inlineStr">
      <is>
        <t>Syed</t>
      </is>
    </nc>
  </rcc>
  <rcc rId="1078" sId="3" numFmtId="19">
    <nc r="I245">
      <v>45043</v>
    </nc>
  </rcc>
  <rcc rId="1079" sId="3">
    <nc r="J245" t="inlineStr">
      <is>
        <t>Waiting for Batch process to run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3" sId="3">
    <oc r="F182" t="inlineStr">
      <is>
        <t>In Progress</t>
      </is>
    </oc>
    <nc r="F182"/>
  </rcc>
  <rcc rId="1084" sId="3">
    <oc r="H182" t="inlineStr">
      <is>
        <t>Rich B</t>
      </is>
    </oc>
    <nc r="H182"/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" sId="3">
    <nc r="F254" t="inlineStr">
      <is>
        <t>In Progress</t>
      </is>
    </nc>
  </rcc>
  <rcc rId="1086" sId="3">
    <nc r="H254" t="inlineStr">
      <is>
        <t>Rich B.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7" sId="3">
    <nc r="J254" t="inlineStr">
      <is>
        <t>Check for letter in AM of 2nd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3">
    <oc r="F244" t="inlineStr">
      <is>
        <t>In Progress</t>
      </is>
    </oc>
    <nc r="F244" t="inlineStr">
      <is>
        <t>Fail</t>
      </is>
    </nc>
  </rcc>
  <rcc rId="1089" sId="3">
    <oc r="F245" t="inlineStr">
      <is>
        <t>In Progress</t>
      </is>
    </oc>
    <nc r="F245" t="inlineStr">
      <is>
        <t>Fail</t>
      </is>
    </nc>
  </rcc>
  <rcc rId="1090" sId="3">
    <oc r="J244" t="inlineStr">
      <is>
        <t>Waiting for Batch process to run</t>
      </is>
    </oc>
    <nc r="J244" t="inlineStr">
      <is>
        <t>Letter not printed</t>
      </is>
    </nc>
  </rcc>
  <rcc rId="1091" sId="3">
    <oc r="J245" t="inlineStr">
      <is>
        <t>Waiting for Batch process to run</t>
      </is>
    </oc>
    <nc r="J245" t="inlineStr">
      <is>
        <t>Letter not printed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2" sId="3">
    <oc r="J244" t="inlineStr">
      <is>
        <t>Letter not printed</t>
      </is>
    </oc>
    <nc r="J244" t="inlineStr">
      <is>
        <t>No letter printed</t>
      </is>
    </nc>
  </rcc>
  <rcc rId="1093" sId="3">
    <oc r="J245" t="inlineStr">
      <is>
        <t>Letter not printed</t>
      </is>
    </oc>
    <nc r="J245" t="inlineStr">
      <is>
        <t>No letter printed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4" sId="3">
    <nc r="H288" t="inlineStr">
      <is>
        <t>Syed</t>
      </is>
    </nc>
  </rcc>
  <rcc rId="1095" sId="3">
    <nc r="F289" t="inlineStr">
      <is>
        <t>In Progress</t>
      </is>
    </nc>
  </rcc>
  <rcc rId="1096" sId="3">
    <nc r="F288" t="inlineStr">
      <is>
        <t>In Progress</t>
      </is>
    </nc>
  </rcc>
  <rcc rId="1097" sId="3">
    <nc r="H289" t="inlineStr">
      <is>
        <t>Syed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8" sId="3">
    <nc r="F255" t="inlineStr">
      <is>
        <t>Pass</t>
      </is>
    </nc>
  </rcc>
  <rcc rId="1099" sId="3">
    <nc r="H255" t="inlineStr">
      <is>
        <t>Rich B.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" sId="3">
    <oc r="F97" t="inlineStr">
      <is>
        <t xml:space="preserve">In Progress </t>
      </is>
    </oc>
    <nc r="F97" t="inlineStr">
      <is>
        <t>Pass</t>
      </is>
    </nc>
  </rcc>
  <rcc rId="538" sId="3">
    <oc r="J98" t="inlineStr">
      <is>
        <t>Penweb in case</t>
      </is>
    </oc>
    <nc r="J98"/>
  </rcc>
  <rcc rId="539" sId="3">
    <oc r="F98" t="inlineStr">
      <is>
        <t xml:space="preserve">In Progress </t>
      </is>
    </oc>
    <nc r="F98" t="inlineStr">
      <is>
        <t>Pass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3" odxf="1" dxf="1">
    <nc r="J24" t="inlineStr">
      <is>
        <t>Penweb in case</t>
      </is>
    </nc>
    <odxf/>
    <ndxf/>
  </rcc>
  <rcc rId="105" sId="3">
    <nc r="J25" t="inlineStr">
      <is>
        <t>Penweb in case</t>
      </is>
    </nc>
  </rcc>
  <rcc rId="106" sId="3">
    <nc r="J26" t="inlineStr">
      <is>
        <t>Penweb in case</t>
      </is>
    </nc>
  </rcc>
  <rcc rId="107" sId="3">
    <nc r="H24" t="inlineStr">
      <is>
        <t>Jay C.</t>
      </is>
    </nc>
  </rcc>
  <rcc rId="108" sId="3">
    <nc r="H25" t="inlineStr">
      <is>
        <t>Jay C.</t>
      </is>
    </nc>
  </rcc>
  <rcc rId="109" sId="3">
    <nc r="H26" t="inlineStr">
      <is>
        <t>Jay C.</t>
      </is>
    </nc>
  </rcc>
  <rcc rId="110" sId="3">
    <nc r="F24" t="inlineStr">
      <is>
        <t>N/A</t>
      </is>
    </nc>
  </rcc>
  <rcc rId="111" sId="3">
    <nc r="F25" t="inlineStr">
      <is>
        <t>N/A</t>
      </is>
    </nc>
  </rcc>
  <rcc rId="112" sId="3">
    <nc r="F26" t="inlineStr">
      <is>
        <t>N/A</t>
      </is>
    </nc>
  </rcc>
  <rcc rId="113" sId="3" odxf="1" dxf="1" numFmtId="19">
    <nc r="I24">
      <v>44981</v>
    </nc>
    <odxf>
      <numFmt numFmtId="19" formatCode="m/d/yyyy"/>
    </odxf>
    <ndxf>
      <numFmt numFmtId="167" formatCode="yyyy\-mm\-dd;@"/>
    </ndxf>
  </rcc>
  <rcc rId="114" sId="3" odxf="1" dxf="1" numFmtId="19">
    <nc r="I25">
      <v>44981</v>
    </nc>
    <odxf>
      <numFmt numFmtId="19" formatCode="m/d/yyyy"/>
    </odxf>
    <ndxf>
      <numFmt numFmtId="167" formatCode="yyyy\-mm\-dd;@"/>
    </ndxf>
  </rcc>
  <rcc rId="115" sId="3" odxf="1" dxf="1" numFmtId="19">
    <nc r="I26">
      <v>44981</v>
    </nc>
    <odxf>
      <numFmt numFmtId="19" formatCode="m/d/yyyy"/>
    </odxf>
    <ndxf>
      <numFmt numFmtId="167" formatCode="yyyy\-mm\-dd;@"/>
    </ndxf>
  </rcc>
  <rcv guid="{C4052D5B-36C7-40A8-85BC-D948C47FBE39}" action="delete"/>
  <rdn rId="0" localSheetId="3" customView="1" name="Z_C4052D5B_36C7_40A8_85BC_D948C47FBE39_.wvu.FilterData" hidden="1" oldHidden="1">
    <formula>'PROC E to E'!$F$1:$J$14</formula>
    <oldFormula>'PROC E to E'!$F$1:$J$14</oldFormula>
  </rdn>
  <rcv guid="{C4052D5B-36C7-40A8-85BC-D948C47FBE39}" action="add"/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" sId="3">
    <oc r="J203" t="inlineStr">
      <is>
        <t>Need PIT Batch</t>
      </is>
    </oc>
    <nc r="J203"/>
  </rcc>
  <rcc rId="1101" sId="3">
    <oc r="J204" t="inlineStr">
      <is>
        <t>Need PIT Batch</t>
      </is>
    </oc>
    <nc r="J204"/>
  </rcc>
  <rcc rId="1102" sId="3">
    <oc r="J205" t="inlineStr">
      <is>
        <t>Need PIT Batch</t>
      </is>
    </oc>
    <nc r="J205"/>
  </rcc>
  <rcc rId="1103" sId="3">
    <oc r="J214" t="inlineStr">
      <is>
        <t>Need PIT Batch</t>
      </is>
    </oc>
    <nc r="J214"/>
  </rcc>
  <rcc rId="1104" sId="3">
    <oc r="J217" t="inlineStr">
      <is>
        <t>Need PIT Batch</t>
      </is>
    </oc>
    <nc r="J217"/>
  </rcc>
  <rcc rId="1105" sId="3">
    <oc r="J219" t="inlineStr">
      <is>
        <t>Need PIT Batch</t>
      </is>
    </oc>
    <nc r="J219"/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3">
    <oc r="F288" t="inlineStr">
      <is>
        <t>In Progress</t>
      </is>
    </oc>
    <nc r="F288" t="inlineStr">
      <is>
        <t>Pass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7" sId="3">
    <oc r="F289" t="inlineStr">
      <is>
        <t>In Progress</t>
      </is>
    </oc>
    <nc r="F289" t="inlineStr">
      <is>
        <t>Fail</t>
      </is>
    </nc>
  </rcc>
  <rcc rId="1108" sId="3">
    <nc r="J289" t="inlineStr">
      <is>
        <t>Annuity quote later not saved under member's Communication area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9" sId="3">
    <oc r="F288" t="inlineStr">
      <is>
        <t>Pass</t>
      </is>
    </oc>
    <nc r="F288" t="inlineStr">
      <is>
        <t>Fail</t>
      </is>
    </nc>
  </rcc>
  <rcc rId="1110" sId="3">
    <nc r="J288" t="inlineStr">
      <is>
        <t>Annuity quote later not saved under member's Communication area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" sId="3" numFmtId="19">
    <nc r="I288">
      <v>45047</v>
    </nc>
  </rcc>
  <rcc rId="1112" sId="3" numFmtId="19">
    <nc r="I289">
      <v>45047</v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3" sId="3">
    <nc r="K288" t="inlineStr">
      <is>
        <t>No letters printed</t>
      </is>
    </nc>
  </rcc>
  <rcc rId="1114" sId="3">
    <nc r="K289" t="inlineStr">
      <is>
        <t>No letters printed</t>
      </is>
    </nc>
  </rcc>
  <rcc rId="1115" sId="3">
    <oc r="J288" t="inlineStr">
      <is>
        <t>Annuity quote later not saved under member's Communication area</t>
      </is>
    </oc>
    <nc r="J288" t="inlineStr">
      <is>
        <t>Termination Option letter not saved under member's Communication area</t>
      </is>
    </nc>
  </rcc>
  <rcc rId="1116" sId="3">
    <oc r="J289" t="inlineStr">
      <is>
        <t>Annuity quote later not saved under member's Communication area</t>
      </is>
    </oc>
    <nc r="J289" t="inlineStr">
      <is>
        <t>Annuity quote letter not saved under member's Communication area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7" sId="3">
    <nc r="F272" t="inlineStr">
      <is>
        <t>Pass</t>
      </is>
    </nc>
  </rcc>
  <rcc rId="1118" sId="3">
    <nc r="H272" t="inlineStr">
      <is>
        <t>Syed</t>
      </is>
    </nc>
  </rcc>
  <rcv guid="{01D295AF-E7C4-44BC-B931-6FB7BD509A50}" action="delete"/>
  <rdn rId="0" localSheetId="1" customView="1" name="Z_01D295AF_E7C4_44BC_B931_6FB7BD509A50_.wvu.Cols" hidden="1" oldHidden="1">
    <formula>'Pepp Summary'!$S:$U</formula>
    <oldFormula>'Pepp Summary'!$S:$U</oldFormula>
  </rdn>
  <rdn rId="0" localSheetId="3" customView="1" name="Z_01D295AF_E7C4_44BC_B931_6FB7BD509A50_.wvu.FilterData" hidden="1" oldHidden="1">
    <formula>'PROC E to E'!$A$1:$R$381</formula>
    <oldFormula>'PROC E to E'!$A$1:$R$381</oldFormula>
  </rdn>
  <rcv guid="{01D295AF-E7C4-44BC-B931-6FB7BD509A50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1" sId="3">
    <nc r="F273" t="inlineStr">
      <is>
        <t>Pass</t>
      </is>
    </nc>
  </rcc>
  <rcc rId="1122" sId="3">
    <nc r="H273" t="inlineStr">
      <is>
        <t>Syed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3" sId="3">
    <nc r="F274" t="inlineStr">
      <is>
        <t>Pass</t>
      </is>
    </nc>
  </rcc>
  <rcc rId="1124" sId="3">
    <nc r="H274" t="inlineStr">
      <is>
        <t>Syed</t>
      </is>
    </nc>
  </rcc>
  <rcv guid="{01D295AF-E7C4-44BC-B931-6FB7BD509A50}" action="delete"/>
  <rdn rId="0" localSheetId="1" customView="1" name="Z_01D295AF_E7C4_44BC_B931_6FB7BD509A50_.wvu.Cols" hidden="1" oldHidden="1">
    <formula>'Pepp Summary'!$S:$U</formula>
    <oldFormula>'Pepp Summary'!$S:$U</oldFormula>
  </rdn>
  <rdn rId="0" localSheetId="3" customView="1" name="Z_01D295AF_E7C4_44BC_B931_6FB7BD509A50_.wvu.FilterData" hidden="1" oldHidden="1">
    <formula>'PROC E to E'!$A$1:$R$381</formula>
    <oldFormula>'PROC E to E'!$A$1:$R$381</oldFormula>
  </rdn>
  <rcv guid="{01D295AF-E7C4-44BC-B931-6FB7BD509A50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7" sId="3">
    <nc r="F275" t="inlineStr">
      <is>
        <t>Pass</t>
      </is>
    </nc>
  </rcc>
  <rcc rId="1128" sId="3">
    <nc r="H275" t="inlineStr">
      <is>
        <t>Syed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3">
    <nc r="F28" t="inlineStr">
      <is>
        <t>Pass</t>
      </is>
    </nc>
  </rcc>
  <rcc rId="118" sId="3">
    <nc r="H28" t="inlineStr">
      <is>
        <t>Jay C.</t>
      </is>
    </nc>
  </rcc>
  <rcc rId="119" sId="3" numFmtId="19">
    <nc r="I28">
      <v>44985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3">
    <oc r="F203" t="inlineStr">
      <is>
        <t>In Progress</t>
      </is>
    </oc>
    <nc r="F203" t="inlineStr">
      <is>
        <t>Pass</t>
      </is>
    </nc>
  </rcc>
  <rcc rId="1133" sId="3" numFmtId="19">
    <nc r="I203">
      <v>45051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4" sId="3">
    <oc r="F204" t="inlineStr">
      <is>
        <t>In Progress</t>
      </is>
    </oc>
    <nc r="F204" t="inlineStr">
      <is>
        <t>Pass</t>
      </is>
    </nc>
  </rcc>
  <rcc rId="1135" sId="3" numFmtId="19">
    <nc r="I204">
      <v>45051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6" sId="3">
    <nc r="J205" t="inlineStr">
      <is>
        <t>PIT Batch to run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7" sId="3" numFmtId="19">
    <nc r="I214">
      <v>45051</v>
    </nc>
  </rcc>
  <rcc rId="1138" sId="3">
    <oc r="F214" t="inlineStr">
      <is>
        <t>In Progress</t>
      </is>
    </oc>
    <nc r="F214" t="inlineStr">
      <is>
        <t>Pass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9" sId="3" numFmtId="19">
    <oc r="I142">
      <v>45022</v>
    </oc>
    <nc r="I142"/>
  </rcc>
  <rcc rId="1140" sId="3" numFmtId="19">
    <oc r="I143">
      <v>45022</v>
    </oc>
    <nc r="I143"/>
  </rcc>
  <rcc rId="1141" sId="3" numFmtId="19">
    <oc r="I144">
      <v>45022</v>
    </oc>
    <nc r="I144"/>
  </rcc>
  <rcc rId="1142" sId="3" numFmtId="19">
    <oc r="I145">
      <v>45022</v>
    </oc>
    <nc r="I145"/>
  </rcc>
  <rcc rId="1143" sId="3" numFmtId="19">
    <oc r="I146">
      <v>45022</v>
    </oc>
    <nc r="I146"/>
  </rcc>
  <rcc rId="1144" sId="3" numFmtId="19">
    <oc r="I147">
      <v>45022</v>
    </oc>
    <nc r="I147"/>
  </rcc>
  <rcv guid="{C4052D5B-36C7-40A8-85BC-D948C47FBE39}" action="delete"/>
  <rdn rId="0" localSheetId="3" customView="1" name="Z_C4052D5B_36C7_40A8_85BC_D948C47FBE39_.wvu.FilterData" hidden="1" oldHidden="1">
    <formula>'PROC E to E'!$A$1:$R$381</formula>
    <oldFormula>'PROC E to E'!$A$1:$R$381</oldFormula>
  </rdn>
  <rcv guid="{C4052D5B-36C7-40A8-85BC-D948C47FBE39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6" sId="3" numFmtId="19">
    <oc r="I140">
      <v>45020</v>
    </oc>
    <nc r="I140"/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" sId="3">
    <nc r="F276" t="inlineStr">
      <is>
        <t>Pass</t>
      </is>
    </nc>
  </rcc>
  <rcc rId="1154" sId="3">
    <nc r="H276" t="inlineStr">
      <is>
        <t>Syed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3">
    <nc r="F29" t="inlineStr">
      <is>
        <t>Pass</t>
      </is>
    </nc>
  </rcc>
  <rcc rId="121" sId="3">
    <nc r="H29" t="inlineStr">
      <is>
        <t>Jay C.</t>
      </is>
    </nc>
  </rcc>
  <rcc rId="122" sId="3" numFmtId="19">
    <nc r="I29">
      <v>45013</v>
    </nc>
  </rcc>
  <rcc rId="123" sId="3">
    <nc r="H30" t="inlineStr">
      <is>
        <t>Jay C.</t>
      </is>
    </nc>
  </rcc>
  <rcc rId="124" sId="3" numFmtId="19">
    <nc r="I30">
      <v>45013</v>
    </nc>
  </rcc>
  <rcc rId="125" sId="3">
    <nc r="F30" t="inlineStr">
      <is>
        <t>Pass</t>
      </is>
    </nc>
  </rcc>
  <rcc rId="126" sId="3">
    <nc r="F32" t="inlineStr">
      <is>
        <t>Pass</t>
      </is>
    </nc>
  </rcc>
  <rcc rId="127" sId="3">
    <nc r="H32" t="inlineStr">
      <is>
        <t>Jay C.</t>
      </is>
    </nc>
  </rcc>
  <rcc rId="128" sId="3" numFmtId="19">
    <nc r="I32">
      <v>45013</v>
    </nc>
  </rcc>
  <rcc rId="129" sId="3">
    <nc r="F31" t="inlineStr">
      <is>
        <t>Pass</t>
      </is>
    </nc>
  </rcc>
  <rcc rId="130" sId="3">
    <nc r="H31" t="inlineStr">
      <is>
        <t>Jay C.</t>
      </is>
    </nc>
  </rcc>
  <rcc rId="131" sId="3" numFmtId="19">
    <nc r="I31">
      <v>45013</v>
    </nc>
  </rcc>
  <rcc rId="132" sId="3">
    <nc r="F40" t="inlineStr">
      <is>
        <t>Pass</t>
      </is>
    </nc>
  </rcc>
  <rcc rId="133" sId="3">
    <nc r="H40" t="inlineStr">
      <is>
        <t>Jay C.</t>
      </is>
    </nc>
  </rcc>
  <rcc rId="134" sId="3" numFmtId="19">
    <nc r="I40">
      <v>45013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" sId="3">
    <nc r="F277" t="inlineStr">
      <is>
        <t>Pass</t>
      </is>
    </nc>
  </rcc>
  <rcc rId="1156" sId="3">
    <nc r="H277" t="inlineStr">
      <is>
        <t>Syed</t>
      </is>
    </nc>
  </rcc>
  <rcc rId="1157" sId="3">
    <nc r="F278" t="inlineStr">
      <is>
        <t>Pass</t>
      </is>
    </nc>
  </rcc>
  <rcc rId="1158" sId="3">
    <nc r="H278" t="inlineStr">
      <is>
        <t>Syed</t>
      </is>
    </nc>
  </rcc>
  <rcc rId="1159" sId="3">
    <nc r="F279" t="inlineStr">
      <is>
        <t>Pass</t>
      </is>
    </nc>
  </rcc>
  <rcc rId="1160" sId="3">
    <nc r="H279" t="inlineStr">
      <is>
        <t>Syed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1" sId="3" numFmtId="19">
    <nc r="I140">
      <v>45051</v>
    </nc>
  </rcc>
  <rcc rId="1162" sId="3">
    <nc r="J140" t="inlineStr">
      <is>
        <t>499450</t>
      </is>
    </nc>
  </rcc>
  <rcc rId="1163" sId="3">
    <nc r="J142" t="inlineStr">
      <is>
        <t>499422</t>
      </is>
    </nc>
  </rcc>
  <rcc rId="1164" sId="3" numFmtId="19">
    <nc r="I142">
      <v>45051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5" sId="3">
    <nc r="F223" t="inlineStr">
      <is>
        <t>In Progress</t>
      </is>
    </nc>
  </rcc>
  <rcc rId="1166" sId="3">
    <nc r="H223" t="inlineStr">
      <is>
        <t>Rich B.</t>
      </is>
    </nc>
  </rcc>
  <rcc rId="1167" sId="3">
    <oc r="F205" t="inlineStr">
      <is>
        <t>In Progress</t>
      </is>
    </oc>
    <nc r="F205" t="inlineStr">
      <is>
        <t>Pass</t>
      </is>
    </nc>
  </rcc>
  <rcc rId="1168" sId="3" numFmtId="19">
    <nc r="I205">
      <v>45053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9" sId="3">
    <nc r="J223" t="inlineStr">
      <is>
        <t xml:space="preserve">May 8, check PIT 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0" sId="3">
    <oc r="J223" t="inlineStr">
      <is>
        <t xml:space="preserve">May 8, check PIT </t>
      </is>
    </oc>
    <nc r="J223" t="inlineStr">
      <is>
        <t>May 8, check PIT - 240410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1" sId="3">
    <nc r="F224" t="inlineStr">
      <is>
        <t>In Progress</t>
      </is>
    </nc>
  </rcc>
  <rcc rId="1172" sId="3">
    <nc r="H224" t="inlineStr">
      <is>
        <t>Rich B.</t>
      </is>
    </nc>
  </rcc>
  <rfmt sheetId="3" sqref="J224" start="0" length="0">
    <dxf/>
  </rfmt>
  <rcc rId="1173" sId="3">
    <nc r="J224" t="inlineStr">
      <is>
        <t>May 8, check PIT - 242912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4" sId="3">
    <oc r="J224" t="inlineStr">
      <is>
        <t>May 8, check PIT - 242912</t>
      </is>
    </oc>
    <nc r="J224" t="inlineStr">
      <is>
        <t>May 8, check PIT - 240410</t>
      </is>
    </nc>
  </rcc>
  <rcc rId="1175" sId="3">
    <nc r="J225" t="inlineStr">
      <is>
        <t>May 8, check PIT - 259408</t>
      </is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3">
    <nc r="F225" t="inlineStr">
      <is>
        <t>In Progress</t>
      </is>
    </nc>
  </rcc>
  <rcc rId="1177" sId="3">
    <nc r="H225" t="inlineStr">
      <is>
        <t>Rich B.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178" sheetId="3" source="K226" destination="J226" sourceSheetId="3">
    <rfmt sheetId="3" sqref="J226" start="0" length="0">
      <dxf>
        <numFmt numFmtId="30" formatCode="@"/>
        <alignment vertical="top" wrapText="1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179" sId="3">
    <oc r="J226" t="inlineStr">
      <is>
        <t>Open PEBA-4521-Mayuri Patel</t>
      </is>
    </oc>
    <nc r="J226" t="inlineStr">
      <is>
        <t>Open PEBA-4521-Mayuri Patel - Ticket open in JIRA</t>
      </is>
    </nc>
  </rcc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" sId="3">
    <nc r="F226" t="inlineStr">
      <is>
        <t>Not Started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3">
    <nc r="F34" t="inlineStr">
      <is>
        <t>Pass</t>
      </is>
    </nc>
  </rcc>
  <rcc rId="136" sId="3">
    <nc r="H34" t="inlineStr">
      <is>
        <t>Jay C.</t>
      </is>
    </nc>
  </rcc>
  <rcc rId="137" sId="3" numFmtId="19">
    <nc r="I34">
      <v>45013</v>
    </nc>
  </rcc>
  <rcc rId="138" sId="3">
    <nc r="F35" t="inlineStr">
      <is>
        <t>Pass</t>
      </is>
    </nc>
  </rcc>
  <rcc rId="139" sId="3">
    <nc r="H35" t="inlineStr">
      <is>
        <t>Jay C.</t>
      </is>
    </nc>
  </rcc>
  <rcc rId="140" sId="3" numFmtId="19">
    <nc r="I35">
      <v>45013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4" tint="0.59999389629810485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4" sId="3">
    <nc r="F249" t="inlineStr">
      <is>
        <t>In Progress</t>
      </is>
    </nc>
  </rcc>
  <rcc rId="1185" sId="3">
    <nc r="F250" t="inlineStr">
      <is>
        <t>In Progress</t>
      </is>
    </nc>
  </rcc>
  <rcc rId="1186" sId="3">
    <nc r="F251" t="inlineStr">
      <is>
        <t>In Progress</t>
      </is>
    </nc>
  </rcc>
  <rcc rId="1187" sId="3">
    <nc r="H249" t="inlineStr">
      <is>
        <t>Syed</t>
      </is>
    </nc>
  </rcc>
  <rcc rId="1188" sId="3">
    <nc r="H250" t="inlineStr">
      <is>
        <t>Syed</t>
      </is>
    </nc>
  </rcc>
  <rcc rId="1189" sId="3">
    <nc r="H251" t="inlineStr">
      <is>
        <t>Syed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0" sId="3">
    <oc r="F142" t="inlineStr">
      <is>
        <t>In Progress</t>
      </is>
    </oc>
    <nc r="F142" t="inlineStr">
      <is>
        <t>Pass</t>
      </is>
    </nc>
  </rcc>
  <rcc rId="1191" sId="2">
    <oc r="C6">
      <f>SUM(COUNTIFS('PROC E to E'!F:F,{"Not Started"}))</f>
    </oc>
    <nc r="C6">
      <f>SUM(COUNTIFS('PROC E to E'!F:F,{"Not Started"}))</f>
    </nc>
  </rcc>
  <rfmt sheetId="2" xfDxf="1" sqref="C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2" sId="2">
    <oc r="C7">
      <f>SUM(COUNTIFS('PROC E to E'!#REF!,{"In Progress"}))</f>
    </oc>
    <nc r="C7">
      <f>SUM(COUNTIFS('PROC E to E'!F:F,{"In Progress"}))</f>
    </nc>
  </rcc>
  <rcc rId="1193" sId="2">
    <oc r="C8">
      <f>SUM(COUNTIFS('PROC E to E'!#REF!,{"Pass"}))</f>
    </oc>
    <nc r="C8">
      <f>SUM(COUNTIFS('PROC E to E'!F:F,{"Pass"}))</f>
    </nc>
  </rcc>
  <rcc rId="1194" sId="2">
    <oc r="C9">
      <f>SUM(COUNTIFS('PROC E to E'!#REF!,{"Fail"}))</f>
    </oc>
    <nc r="C9">
      <f>SUM(COUNTIFS('PROC E to E'!F:F,{"Fail"}))</f>
    </nc>
  </rcc>
  <rcc rId="1195" sId="2">
    <oc r="C10">
      <f>SUM(COUNTIFS('PROC E to E'!#REF!,{"Not Applicable"}))</f>
    </oc>
    <nc r="C10">
      <f>SUM(COUNTIFS('PROC E to E'!F:F,{"Not Applicable"}))</f>
    </nc>
  </rcc>
  <rcc rId="1196" sId="2">
    <oc r="C11">
      <f>SUM(COUNTIFS('PROC E to E'!#REF!,{"Blocked"}))</f>
    </oc>
    <nc r="C11">
      <f>SUM(COUNTIFS('PROC E to E'!F:F,{"Blocked"}))</f>
    </nc>
  </rcc>
  <rcc rId="1197" sId="3">
    <nc r="F189" t="inlineStr">
      <is>
        <t>Not Started</t>
      </is>
    </nc>
  </rcc>
  <rcc rId="1198" sId="3">
    <nc r="F195" t="inlineStr">
      <is>
        <t>Not Started</t>
      </is>
    </nc>
  </rcc>
  <rcc rId="1199" sId="3">
    <nc r="F220" t="inlineStr">
      <is>
        <t>Not Started</t>
      </is>
    </nc>
  </rcc>
  <rcc rId="1200" sId="3">
    <nc r="F221" t="inlineStr">
      <is>
        <t>Not Started</t>
      </is>
    </nc>
  </rcc>
  <rcc rId="1201" sId="3">
    <nc r="F227" t="inlineStr">
      <is>
        <t>Not Started</t>
      </is>
    </nc>
  </rcc>
  <rcc rId="1202" sId="3">
    <nc r="F228" t="inlineStr">
      <is>
        <t>Not Started</t>
      </is>
    </nc>
  </rcc>
  <rcc rId="1203" sId="3">
    <nc r="F229" t="inlineStr">
      <is>
        <t>Not Started</t>
      </is>
    </nc>
  </rcc>
  <rcc rId="1204" sId="3">
    <nc r="F230" t="inlineStr">
      <is>
        <t>Not Started</t>
      </is>
    </nc>
  </rcc>
  <rcc rId="1205" sId="3">
    <nc r="F246" t="inlineStr">
      <is>
        <t>Not Started</t>
      </is>
    </nc>
  </rcc>
  <rcc rId="1206" sId="3">
    <nc r="F247" t="inlineStr">
      <is>
        <t>Not Started</t>
      </is>
    </nc>
  </rcc>
  <rcc rId="1207" sId="3">
    <nc r="F256" t="inlineStr">
      <is>
        <t>Not Started</t>
      </is>
    </nc>
  </rcc>
  <rcc rId="1208" sId="3">
    <nc r="F257" t="inlineStr">
      <is>
        <t>Not Started</t>
      </is>
    </nc>
  </rcc>
  <rcc rId="1209" sId="3">
    <nc r="F258" t="inlineStr">
      <is>
        <t>Not Started</t>
      </is>
    </nc>
  </rcc>
  <rcc rId="1210" sId="3">
    <nc r="F259" t="inlineStr">
      <is>
        <t>Not Started</t>
      </is>
    </nc>
  </rcc>
  <rcc rId="1211" sId="3">
    <nc r="F260" t="inlineStr">
      <is>
        <t>Not Started</t>
      </is>
    </nc>
  </rcc>
  <rcc rId="1212" sId="3">
    <nc r="F261" t="inlineStr">
      <is>
        <t>Not Started</t>
      </is>
    </nc>
  </rcc>
  <rcc rId="1213" sId="3">
    <nc r="F262" t="inlineStr">
      <is>
        <t>Not Started</t>
      </is>
    </nc>
  </rcc>
  <rcc rId="1214" sId="3">
    <nc r="F263" t="inlineStr">
      <is>
        <t>Not Started</t>
      </is>
    </nc>
  </rcc>
  <rcc rId="1215" sId="3">
    <nc r="F264" t="inlineStr">
      <is>
        <t>Not Started</t>
      </is>
    </nc>
  </rcc>
  <rcc rId="1216" sId="3">
    <nc r="F265" t="inlineStr">
      <is>
        <t>Not Started</t>
      </is>
    </nc>
  </rcc>
  <rcc rId="1217" sId="3">
    <nc r="F266" t="inlineStr">
      <is>
        <t>Not Started</t>
      </is>
    </nc>
  </rcc>
  <rcc rId="1218" sId="3">
    <nc r="F267" t="inlineStr">
      <is>
        <t>Not Started</t>
      </is>
    </nc>
  </rcc>
  <rcc rId="1219" sId="3">
    <nc r="F268" t="inlineStr">
      <is>
        <t>Not Started</t>
      </is>
    </nc>
  </rcc>
  <rcc rId="1220" sId="3">
    <nc r="F269" t="inlineStr">
      <is>
        <t>Not Started</t>
      </is>
    </nc>
  </rcc>
  <rcc rId="1221" sId="3">
    <nc r="F270" t="inlineStr">
      <is>
        <t>Not Started</t>
      </is>
    </nc>
  </rcc>
  <rcc rId="1222" sId="3">
    <nc r="F280" t="inlineStr">
      <is>
        <t>Not Started</t>
      </is>
    </nc>
  </rcc>
  <rcc rId="1223" sId="3">
    <nc r="F281" t="inlineStr">
      <is>
        <t>Not Started</t>
      </is>
    </nc>
  </rcc>
  <rcc rId="1224" sId="3">
    <nc r="F282" t="inlineStr">
      <is>
        <t>Not Started</t>
      </is>
    </nc>
  </rcc>
  <rcc rId="1225" sId="3">
    <nc r="F283" t="inlineStr">
      <is>
        <t>Not Started</t>
      </is>
    </nc>
  </rcc>
  <rcc rId="1226" sId="3">
    <nc r="F284" t="inlineStr">
      <is>
        <t>Not Started</t>
      </is>
    </nc>
  </rcc>
  <rcc rId="1227" sId="3">
    <nc r="F285" t="inlineStr">
      <is>
        <t>Not Started</t>
      </is>
    </nc>
  </rcc>
  <rcc rId="1228" sId="3">
    <nc r="F286" t="inlineStr">
      <is>
        <t>Not Started</t>
      </is>
    </nc>
  </rcc>
  <rcc rId="1229" sId="3">
    <nc r="F291" t="inlineStr">
      <is>
        <t>Not Started</t>
      </is>
    </nc>
  </rcc>
  <rcc rId="1230" sId="3">
    <nc r="F292" t="inlineStr">
      <is>
        <t>Not Started</t>
      </is>
    </nc>
  </rcc>
  <rcc rId="1231" sId="3">
    <nc r="F293" t="inlineStr">
      <is>
        <t>Not Started</t>
      </is>
    </nc>
  </rcc>
  <rcc rId="1232" sId="3">
    <nc r="F294" t="inlineStr">
      <is>
        <t>Not Started</t>
      </is>
    </nc>
  </rcc>
  <rcc rId="1233" sId="3">
    <nc r="F295" t="inlineStr">
      <is>
        <t>Not Started</t>
      </is>
    </nc>
  </rcc>
  <rcc rId="1234" sId="3">
    <nc r="F296" t="inlineStr">
      <is>
        <t>Not Started</t>
      </is>
    </nc>
  </rcc>
  <rcc rId="1235" sId="3">
    <nc r="F297" t="inlineStr">
      <is>
        <t>Not Started</t>
      </is>
    </nc>
  </rcc>
  <rcc rId="1236" sId="3">
    <nc r="F298" t="inlineStr">
      <is>
        <t>Not Started</t>
      </is>
    </nc>
  </rcc>
  <rcc rId="1237" sId="3">
    <nc r="F299" t="inlineStr">
      <is>
        <t>Not Started</t>
      </is>
    </nc>
  </rcc>
  <rcc rId="1238" sId="3">
    <nc r="F300" t="inlineStr">
      <is>
        <t>Not Started</t>
      </is>
    </nc>
  </rcc>
  <rcc rId="1239" sId="3">
    <nc r="F301" t="inlineStr">
      <is>
        <t>Not Started</t>
      </is>
    </nc>
  </rcc>
  <rcc rId="1240" sId="3">
    <nc r="F302" t="inlineStr">
      <is>
        <t>Not Started</t>
      </is>
    </nc>
  </rcc>
  <rcc rId="1241" sId="3">
    <nc r="F303" t="inlineStr">
      <is>
        <t>Not Started</t>
      </is>
    </nc>
  </rcc>
  <rcc rId="1242" sId="3">
    <nc r="F304" t="inlineStr">
      <is>
        <t>Not Started</t>
      </is>
    </nc>
  </rcc>
  <rcc rId="1243" sId="3">
    <nc r="F305" t="inlineStr">
      <is>
        <t>Not Started</t>
      </is>
    </nc>
  </rcc>
  <rcc rId="1244" sId="3">
    <nc r="F306" t="inlineStr">
      <is>
        <t>Not Started</t>
      </is>
    </nc>
  </rcc>
  <rcc rId="1245" sId="3">
    <nc r="F307" t="inlineStr">
      <is>
        <t>Not Started</t>
      </is>
    </nc>
  </rcc>
  <rcc rId="1246" sId="3">
    <nc r="F308" t="inlineStr">
      <is>
        <t>Not Started</t>
      </is>
    </nc>
  </rcc>
  <rcc rId="1247" sId="3">
    <nc r="F310" t="inlineStr">
      <is>
        <t>Not Started</t>
      </is>
    </nc>
  </rcc>
  <rcc rId="1248" sId="3">
    <nc r="F311" t="inlineStr">
      <is>
        <t>Not Started</t>
      </is>
    </nc>
  </rcc>
  <rcc rId="1249" sId="3">
    <nc r="F312" t="inlineStr">
      <is>
        <t>Not Started</t>
      </is>
    </nc>
  </rcc>
  <rcc rId="1250" sId="3">
    <nc r="F313" t="inlineStr">
      <is>
        <t>Not Started</t>
      </is>
    </nc>
  </rcc>
  <rcc rId="1251" sId="3">
    <nc r="F315" t="inlineStr">
      <is>
        <t>Not Started</t>
      </is>
    </nc>
  </rcc>
  <rcc rId="1252" sId="3">
    <nc r="F329" t="inlineStr">
      <is>
        <t>Not Started</t>
      </is>
    </nc>
  </rcc>
  <rcc rId="1253" sId="3">
    <nc r="F330" t="inlineStr">
      <is>
        <t>Not Started</t>
      </is>
    </nc>
  </rcc>
  <rcc rId="1254" sId="3">
    <nc r="F331" t="inlineStr">
      <is>
        <t>Not Started</t>
      </is>
    </nc>
  </rcc>
  <rcc rId="1255" sId="3">
    <nc r="F332" t="inlineStr">
      <is>
        <t>Not Started</t>
      </is>
    </nc>
  </rcc>
  <rcc rId="1256" sId="3">
    <nc r="F333" t="inlineStr">
      <is>
        <t>Not Started</t>
      </is>
    </nc>
  </rcc>
  <rcc rId="1257" sId="3">
    <nc r="F335" t="inlineStr">
      <is>
        <t>Not Started</t>
      </is>
    </nc>
  </rcc>
  <rcc rId="1258" sId="3">
    <nc r="F336" t="inlineStr">
      <is>
        <t>Not Started</t>
      </is>
    </nc>
  </rcc>
  <rcc rId="1259" sId="3">
    <nc r="F337" t="inlineStr">
      <is>
        <t>Not Started</t>
      </is>
    </nc>
  </rcc>
  <rcc rId="1260" sId="3">
    <nc r="F338" t="inlineStr">
      <is>
        <t>Not Started</t>
      </is>
    </nc>
  </rcc>
  <rcc rId="1261" sId="3">
    <nc r="F339" t="inlineStr">
      <is>
        <t>Not Started</t>
      </is>
    </nc>
  </rcc>
  <rcc rId="1262" sId="3">
    <nc r="F340" t="inlineStr">
      <is>
        <t>Not Started</t>
      </is>
    </nc>
  </rcc>
  <rcc rId="1263" sId="3">
    <nc r="F341" t="inlineStr">
      <is>
        <t>Not Started</t>
      </is>
    </nc>
  </rcc>
  <rcc rId="1264" sId="3">
    <nc r="F342" t="inlineStr">
      <is>
        <t>Not Started</t>
      </is>
    </nc>
  </rcc>
  <rcc rId="1265" sId="3">
    <nc r="F343" t="inlineStr">
      <is>
        <t>Not Started</t>
      </is>
    </nc>
  </rcc>
  <rcc rId="1266" sId="3">
    <nc r="F344" t="inlineStr">
      <is>
        <t>Not Started</t>
      </is>
    </nc>
  </rcc>
  <rcc rId="1267" sId="3">
    <nc r="F346" t="inlineStr">
      <is>
        <t>Not Started</t>
      </is>
    </nc>
  </rcc>
  <rcc rId="1268" sId="3">
    <nc r="F347" t="inlineStr">
      <is>
        <t>Not Started</t>
      </is>
    </nc>
  </rcc>
  <rcc rId="1269" sId="3">
    <nc r="F348" t="inlineStr">
      <is>
        <t>Not Started</t>
      </is>
    </nc>
  </rcc>
  <rcc rId="1270" sId="3" odxf="1" dxf="1">
    <nc r="F349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1" sId="3" odxf="1" dxf="1">
    <nc r="F350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2" sId="3" odxf="1" dxf="1">
    <nc r="F351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3" sId="3" odxf="1" dxf="1">
    <nc r="F352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4" sId="3" odxf="1" dxf="1">
    <nc r="F353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5" sId="3" odxf="1" dxf="1">
    <nc r="F354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6" sId="3" odxf="1" dxf="1">
    <nc r="F355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7" sId="3" odxf="1" dxf="1">
    <nc r="F356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8" sId="3" odxf="1" dxf="1">
    <nc r="F357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79" sId="3" odxf="1" dxf="1">
    <nc r="F358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0" sId="3" odxf="1" dxf="1">
    <nc r="F359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1" sId="3" odxf="1" dxf="1">
    <nc r="F360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2" sId="3" odxf="1" dxf="1">
    <nc r="F361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3" sId="3" odxf="1" dxf="1">
    <nc r="F362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4" sId="3" odxf="1" dxf="1">
    <nc r="F363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5" sId="3" odxf="1" dxf="1">
    <nc r="F364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6" sId="3" odxf="1" dxf="1">
    <nc r="F365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7" sId="3" odxf="1" dxf="1">
    <nc r="F366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8" sId="3" odxf="1" dxf="1">
    <nc r="F367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89" sId="3" odxf="1" dxf="1">
    <nc r="F368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cc rId="1290" sId="3" odxf="1" dxf="1">
    <nc r="F369" t="inlineStr">
      <is>
        <t>Not Started</t>
      </is>
    </nc>
    <odxf>
      <font>
        <sz val="11"/>
        <color theme="1"/>
        <name val="Calibri"/>
        <family val="2"/>
        <scheme val="minor"/>
      </font>
      <alignment wrapText="0"/>
    </odxf>
    <ndxf>
      <font>
        <sz val="11"/>
        <color auto="1"/>
        <name val="Calibri"/>
        <family val="2"/>
        <scheme val="minor"/>
      </font>
      <alignment wrapText="1"/>
    </ndxf>
  </rcc>
  <rfmt sheetId="3" sqref="F371" start="0" length="0">
    <dxf>
      <font>
        <sz val="11"/>
        <color auto="1"/>
        <name val="Calibri"/>
        <family val="2"/>
        <scheme val="minor"/>
      </font>
      <alignment wrapText="1"/>
    </dxf>
  </rfmt>
  <rfmt sheetId="3" sqref="F372" start="0" length="0">
    <dxf>
      <font>
        <sz val="11"/>
        <color auto="1"/>
        <name val="Calibri"/>
        <family val="2"/>
        <scheme val="minor"/>
      </font>
      <alignment wrapText="1"/>
    </dxf>
  </rfmt>
  <rfmt sheetId="3" sqref="F373" start="0" length="0">
    <dxf>
      <font>
        <sz val="11"/>
        <color auto="1"/>
        <name val="Calibri"/>
        <family val="2"/>
        <scheme val="minor"/>
      </font>
      <alignment wrapText="1"/>
    </dxf>
  </rfmt>
  <rfmt sheetId="3" sqref="F374" start="0" length="0">
    <dxf>
      <font>
        <sz val="11"/>
        <color auto="1"/>
        <name val="Calibri"/>
        <family val="2"/>
        <scheme val="minor"/>
      </font>
      <alignment wrapText="1"/>
    </dxf>
  </rfmt>
  <rfmt sheetId="3" sqref="F375" start="0" length="0">
    <dxf>
      <font>
        <sz val="11"/>
        <color auto="1"/>
        <name val="Calibri"/>
        <family val="2"/>
        <scheme val="minor"/>
      </font>
      <alignment wrapText="1"/>
    </dxf>
  </rfmt>
  <rfmt sheetId="3" sqref="F376" start="0" length="0">
    <dxf>
      <font>
        <sz val="11"/>
        <color auto="1"/>
        <name val="Calibri"/>
        <family val="2"/>
        <scheme val="minor"/>
      </font>
      <alignment wrapText="1"/>
    </dxf>
  </rfmt>
  <rfmt sheetId="3" sqref="F377" start="0" length="0">
    <dxf>
      <font>
        <sz val="11"/>
        <color auto="1"/>
        <name val="Calibri"/>
        <family val="2"/>
        <scheme val="minor"/>
      </font>
      <alignment wrapText="1"/>
    </dxf>
  </rfmt>
  <rfmt sheetId="3" sqref="F378" start="0" length="0">
    <dxf>
      <font>
        <sz val="11"/>
        <color auto="1"/>
        <name val="Calibri"/>
        <family val="2"/>
        <scheme val="minor"/>
      </font>
      <alignment wrapText="1"/>
    </dxf>
  </rfmt>
  <rfmt sheetId="3" sqref="F379" start="0" length="0">
    <dxf>
      <font>
        <sz val="11"/>
        <color auto="1"/>
        <name val="Calibri"/>
        <family val="2"/>
        <scheme val="minor"/>
      </font>
      <alignment wrapText="1"/>
    </dxf>
  </rfmt>
  <rfmt sheetId="3" sqref="F380" start="0" length="0">
    <dxf>
      <font>
        <sz val="11"/>
        <color auto="1"/>
        <name val="Calibri"/>
        <family val="2"/>
        <scheme val="minor"/>
      </font>
      <alignment wrapText="1"/>
    </dxf>
  </rfmt>
  <rfmt sheetId="3" sqref="F381" start="0" length="0">
    <dxf>
      <font>
        <sz val="11"/>
        <color auto="1"/>
        <name val="Calibri"/>
        <family val="2"/>
        <scheme val="minor"/>
      </font>
      <alignment wrapText="1"/>
    </dxf>
  </rfmt>
  <rcc rId="1291" sId="3">
    <nc r="F371" t="inlineStr">
      <is>
        <t>Not Started</t>
      </is>
    </nc>
  </rcc>
  <rcc rId="1292" sId="3">
    <nc r="F372" t="inlineStr">
      <is>
        <t>Not Started</t>
      </is>
    </nc>
  </rcc>
  <rcc rId="1293" sId="3">
    <nc r="F373" t="inlineStr">
      <is>
        <t>Not Started</t>
      </is>
    </nc>
  </rcc>
  <rcc rId="1294" sId="3">
    <nc r="F374" t="inlineStr">
      <is>
        <t>Not Started</t>
      </is>
    </nc>
  </rcc>
  <rcc rId="1295" sId="3">
    <nc r="F375" t="inlineStr">
      <is>
        <t>Not Started</t>
      </is>
    </nc>
  </rcc>
  <rcc rId="1296" sId="3">
    <nc r="F376" t="inlineStr">
      <is>
        <t>Not Started</t>
      </is>
    </nc>
  </rcc>
  <rcc rId="1297" sId="3">
    <nc r="F377" t="inlineStr">
      <is>
        <t>Not Started</t>
      </is>
    </nc>
  </rcc>
  <rcc rId="1298" sId="3">
    <nc r="F378" t="inlineStr">
      <is>
        <t>Not Started</t>
      </is>
    </nc>
  </rcc>
  <rcc rId="1299" sId="3">
    <nc r="F379" t="inlineStr">
      <is>
        <t>Not Started</t>
      </is>
    </nc>
  </rcc>
  <rcc rId="1300" sId="3">
    <nc r="F380" t="inlineStr">
      <is>
        <t>Not Started</t>
      </is>
    </nc>
  </rcc>
  <rcc rId="1301" sId="3">
    <nc r="F381" t="inlineStr">
      <is>
        <t>Not Started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" sId="3">
    <nc r="J249" t="inlineStr">
      <is>
        <t>Waiting for PIT batch to run overnight</t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" sId="3">
    <oc r="F254" t="inlineStr">
      <is>
        <t>In Progress</t>
      </is>
    </oc>
    <nc r="F254"/>
  </rcc>
  <rcc rId="1304" sId="3">
    <oc r="H254" t="inlineStr">
      <is>
        <t>Rich B.</t>
      </is>
    </oc>
    <nc r="H254"/>
  </rcc>
  <rcc rId="1305" sId="3">
    <oc r="J254" t="inlineStr">
      <is>
        <t>Check for letter in AM of 2nd</t>
      </is>
    </oc>
    <nc r="J254"/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6" sId="3">
    <oc r="J140" t="inlineStr">
      <is>
        <t>499450</t>
      </is>
    </oc>
    <nc r="J140" t="inlineStr">
      <is>
        <t>499450; 292172</t>
      </is>
    </nc>
  </rcc>
  <rcc rId="1307" sId="3">
    <nc r="J143" t="inlineStr">
      <is>
        <t>499450</t>
      </is>
    </nc>
  </rcc>
  <rcc rId="1308" sId="3">
    <nc r="J144" t="inlineStr">
      <is>
        <t>499422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" sId="3">
    <nc r="J250" t="inlineStr">
      <is>
        <t>Waiting for overnight PIT batch to run</t>
      </is>
    </nc>
  </rcc>
  <rcc rId="1310" sId="3">
    <oc r="J249" t="inlineStr">
      <is>
        <t>Waiting for PIT batch to run overnight</t>
      </is>
    </oc>
    <nc r="J249" t="inlineStr">
      <is>
        <t>Waiting for overnight PIT batch to run</t>
      </is>
    </nc>
  </rcc>
  <rcc rId="1311" sId="3">
    <nc r="J251" t="inlineStr">
      <is>
        <t>Waiting for overnight PIT batch to run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" sId="3">
    <nc r="J145" t="inlineStr">
      <is>
        <t>277008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3" sId="3">
    <nc r="J146" t="inlineStr">
      <is>
        <t>298420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" sId="3">
    <nc r="J147" t="inlineStr">
      <is>
        <t>243792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3">
    <nc r="H36" t="inlineStr">
      <is>
        <t>Jay C.</t>
      </is>
    </nc>
  </rcc>
  <rcc rId="142" sId="3" numFmtId="19">
    <nc r="I36">
      <v>45013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5" sId="3">
    <nc r="H226" t="inlineStr">
      <is>
        <t>Jay C.</t>
      </is>
    </nc>
  </rcc>
  <rcc rId="1316" sId="3">
    <nc r="H227" t="inlineStr">
      <is>
        <t>Jay C.</t>
      </is>
    </nc>
  </rcc>
  <rcc rId="1317" sId="3">
    <nc r="H228" t="inlineStr">
      <is>
        <t>Jay C.</t>
      </is>
    </nc>
  </rcc>
  <rcc rId="1318" sId="3">
    <nc r="H229" t="inlineStr">
      <is>
        <t>Jay C.</t>
      </is>
    </nc>
  </rcc>
  <rcc rId="1319" sId="3">
    <nc r="H230" t="inlineStr">
      <is>
        <t>Jay C.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0" sId="3">
    <nc r="H220" t="inlineStr">
      <is>
        <t>Jay C.</t>
      </is>
    </nc>
  </rcc>
  <rcc rId="1321" sId="3">
    <nc r="H221" t="inlineStr">
      <is>
        <t>Jay C.</t>
      </is>
    </nc>
  </rcc>
  <rcc rId="1322" sId="3">
    <nc r="H218" t="inlineStr">
      <is>
        <t>Jay C.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" sId="3">
    <oc r="J218" t="inlineStr">
      <is>
        <t xml:space="preserve">Awaiting PENWEB </t>
      </is>
    </oc>
    <nc r="J218" t="inlineStr">
      <is>
        <t>Penfax only</t>
      </is>
    </nc>
  </rcc>
  <rcc rId="1324" sId="3">
    <oc r="F218" t="inlineStr">
      <is>
        <t>Not Started</t>
      </is>
    </oc>
    <nc r="F218" t="inlineStr">
      <is>
        <t>In Progress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3">
    <oc r="F218" t="inlineStr">
      <is>
        <t>In Progress</t>
      </is>
    </oc>
    <nc r="F218" t="inlineStr">
      <is>
        <t>Pass</t>
      </is>
    </nc>
  </rcc>
  <rcc rId="1326" sId="3">
    <oc r="F220" t="inlineStr">
      <is>
        <t>Not Started</t>
      </is>
    </oc>
    <nc r="F220" t="inlineStr">
      <is>
        <t>Pass</t>
      </is>
    </nc>
  </rcc>
  <rcc rId="1327" sId="3">
    <nc r="J220" t="inlineStr">
      <is>
        <t>Penfax only; 295377</t>
      </is>
    </nc>
  </rcc>
  <rcc rId="1328" sId="3">
    <oc r="J218" t="inlineStr">
      <is>
        <t>Penfax only</t>
      </is>
    </oc>
    <nc r="J218" t="inlineStr">
      <is>
        <t>295377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" sId="3">
    <oc r="J218" t="inlineStr">
      <is>
        <t>295377</t>
      </is>
    </oc>
    <nc r="J218" t="inlineStr">
      <is>
        <t>Penfax only; 295377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E'!$A$1:$R$381</oldFormula>
  </rdn>
  <rcv guid="{79F75307-9AC5-435A-B976-4C8D59E08B5B}" action="add"/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3" sId="3">
    <oc r="F217" t="inlineStr">
      <is>
        <t>In Progress</t>
      </is>
    </oc>
    <nc r="F217"/>
  </rcc>
  <rcc rId="1334" sId="3">
    <oc r="F219" t="inlineStr">
      <is>
        <t>In Progress</t>
      </is>
    </oc>
    <nc r="F219"/>
  </rcc>
  <rcc rId="1335" sId="3">
    <oc r="F222" t="inlineStr">
      <is>
        <t>In Progress</t>
      </is>
    </oc>
    <nc r="F222"/>
  </rcc>
  <rcc rId="1336" sId="3">
    <oc r="H217" t="inlineStr">
      <is>
        <t>Rich B.</t>
      </is>
    </oc>
    <nc r="H217"/>
  </rcc>
  <rcc rId="1337" sId="3">
    <oc r="H219" t="inlineStr">
      <is>
        <t>Rich B.</t>
      </is>
    </oc>
    <nc r="H219"/>
  </rcc>
  <rcc rId="1338" sId="3">
    <oc r="H222" t="inlineStr">
      <is>
        <t>Rich B.</t>
      </is>
    </oc>
    <nc r="H222"/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9" sId="3">
    <oc r="F280" t="inlineStr">
      <is>
        <t>Not Started</t>
      </is>
    </oc>
    <nc r="F280" t="inlineStr">
      <is>
        <t>In Progress</t>
      </is>
    </nc>
  </rcc>
  <rcc rId="1340" sId="3">
    <nc r="H280" t="inlineStr">
      <is>
        <t>Syed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3">
    <oc r="F226" t="inlineStr">
      <is>
        <t>Not Started</t>
      </is>
    </oc>
    <nc r="F226" t="inlineStr">
      <is>
        <t>In Progress</t>
      </is>
    </nc>
  </rcc>
  <rcc rId="1342" sId="3">
    <oc r="J226" t="inlineStr">
      <is>
        <t>Open PEBA-4521-Mayuri Patel - Ticket open in JIRA</t>
      </is>
    </oc>
    <nc r="J226" t="inlineStr">
      <is>
        <t>251392 &amp; 304460; Open PEBA-4521-Mayuri Patel - Ticket open in JIRA</t>
      </is>
    </nc>
  </rcc>
  <rcc rId="1343" sId="3">
    <oc r="F227" t="inlineStr">
      <is>
        <t>Not Started</t>
      </is>
    </oc>
    <nc r="F227" t="inlineStr">
      <is>
        <t>Fail</t>
      </is>
    </nc>
  </rcc>
  <rcc rId="1344" sId="3">
    <nc r="J227" t="inlineStr">
      <is>
        <t>Creating SD ticket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" sId="3" numFmtId="19">
    <nc r="I218">
      <v>45143</v>
    </nc>
  </rcc>
  <rcc rId="1346" sId="3" numFmtId="19">
    <nc r="I220">
      <v>45143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3" numFmtId="19">
    <oc r="I29">
      <v>45013</v>
    </oc>
    <nc r="I29">
      <v>44995</v>
    </nc>
  </rcc>
  <rcc rId="144" sId="3" numFmtId="19">
    <oc r="I30">
      <v>45013</v>
    </oc>
    <nc r="I30">
      <v>44995</v>
    </nc>
  </rcc>
  <rcc rId="145" sId="3" numFmtId="19">
    <oc r="I31">
      <v>45013</v>
    </oc>
    <nc r="I31">
      <v>44995</v>
    </nc>
  </rcc>
  <rcc rId="146" sId="3" numFmtId="19">
    <oc r="I32">
      <v>45013</v>
    </oc>
    <nc r="I32">
      <v>44995</v>
    </nc>
  </rcc>
  <rcc rId="147" sId="3" numFmtId="19">
    <oc r="I34">
      <v>45013</v>
    </oc>
    <nc r="I34">
      <v>44995</v>
    </nc>
  </rcc>
  <rcc rId="148" sId="3" numFmtId="19">
    <oc r="I35">
      <v>45013</v>
    </oc>
    <nc r="I35">
      <v>44995</v>
    </nc>
  </rcc>
  <rcc rId="149" sId="3" numFmtId="19">
    <oc r="I36">
      <v>45013</v>
    </oc>
    <nc r="I36">
      <v>44995</v>
    </nc>
  </rcc>
  <rcc rId="150" sId="3" numFmtId="19">
    <oc r="I40">
      <v>45013</v>
    </oc>
    <nc r="I40">
      <v>44995</v>
    </nc>
  </rcc>
  <rcv guid="{C4052D5B-36C7-40A8-85BC-D948C47FBE39}" action="delete"/>
  <rdn rId="0" localSheetId="3" customView="1" name="Z_C4052D5B_36C7_40A8_85BC_D948C47FBE39_.wvu.FilterData" hidden="1" oldHidden="1">
    <formula>'PROC E to E'!$F$1:$J$14</formula>
    <oldFormula>'PROC E to E'!$F$1:$J$14</oldFormula>
  </rdn>
  <rcv guid="{C4052D5B-36C7-40A8-85BC-D948C47FBE39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3">
    <nc r="H254" t="inlineStr">
      <is>
        <t>Cindy P.</t>
      </is>
    </nc>
  </rcc>
  <rdn rId="0" localSheetId="3" customView="1" name="Z_6C72B4CB_F3BD_46FE_93BB_45C8CCCF0ADE_.wvu.FilterData" hidden="1" oldHidden="1">
    <formula>'PROC E to E'!$A$1:$R$381</formula>
  </rdn>
  <rcv guid="{6C72B4CB-F3BD-46FE-93BB-45C8CCCF0ADE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:J1048576">
    <dxf>
      <alignment wrapText="0"/>
    </dxf>
  </rfmt>
  <rfmt sheetId="3" sqref="J1:J1048576">
    <dxf>
      <alignment wrapText="1"/>
    </dxf>
  </rfmt>
  <rrc rId="1349" sId="3" ref="K1:K1048576" action="insertCol"/>
  <rfmt sheetId="3" sqref="K1" start="0" length="0">
    <dxf>
      <alignment horizontal="center"/>
      <border outline="0">
        <left style="thin">
          <color indexed="64"/>
        </left>
        <right/>
      </border>
    </dxf>
  </rfmt>
  <rrc rId="1350" sId="3" ref="L1:L1048576" action="insertCol"/>
  <rfmt sheetId="3" sqref="L1" start="0" length="0">
    <dxf>
      <alignment horizontal="left"/>
      <border outline="0">
        <left/>
        <right style="thin">
          <color indexed="64"/>
        </right>
      </border>
    </dxf>
  </rfmt>
  <rfmt sheetId="3" sqref="K1:L1048576">
    <dxf>
      <fill>
        <patternFill>
          <bgColor theme="9" tint="0.79998168889431442"/>
        </patternFill>
      </fill>
    </dxf>
  </rfmt>
  <rfmt sheetId="3" sqref="K1" start="0" length="0">
    <dxf>
      <fill>
        <patternFill>
          <bgColor theme="0" tint="-0.249977111117893"/>
        </patternFill>
      </fill>
      <alignment horizontal="left"/>
      <border outline="0">
        <left/>
        <right style="thin">
          <color indexed="64"/>
        </right>
      </border>
    </dxf>
  </rfmt>
  <rcc rId="1351" sId="3" odxf="1" dxf="1">
    <nc r="L1" t="inlineStr">
      <is>
        <t>Peer Comment/Notes</t>
      </is>
    </nc>
    <ndxf>
      <fill>
        <patternFill>
          <bgColor theme="0" tint="-0.249977111117893"/>
        </patternFill>
      </fill>
    </ndxf>
  </rcc>
  <rfmt sheetId="3" sqref="M1" start="0" length="0">
    <dxf>
      <font>
        <b/>
        <sz val="11"/>
        <color indexed="8"/>
        <name val="Calibri"/>
        <family val="2"/>
        <scheme val="minor"/>
      </font>
      <numFmt numFmtId="2" formatCode="0.00"/>
      <fill>
        <patternFill patternType="solid">
          <bgColor theme="0" tint="-0.249977111117893"/>
        </patternFill>
      </fill>
      <alignment wrapText="1"/>
      <border outline="0">
        <left/>
      </border>
      <protection locked="0"/>
    </dxf>
  </rfmt>
  <rfmt sheetId="3" sqref="K1:K1048576" start="0" length="0">
    <dxf>
      <border>
        <left style="thin">
          <color indexed="64"/>
        </left>
      </border>
    </dxf>
  </rfmt>
  <rfmt sheetId="3" sqref="L1:L1048576" start="0" length="0">
    <dxf>
      <border>
        <right style="thin">
          <color indexed="64"/>
        </right>
      </border>
    </dxf>
  </rfmt>
  <rfmt sheetId="3" sqref="K1048576:L1048576" start="0" length="0">
    <dxf>
      <border>
        <bottom style="thin">
          <color indexed="64"/>
        </bottom>
      </border>
    </dxf>
  </rfmt>
  <rfmt sheetId="3" sqref="K1:L1048576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1352" sId="3">
    <nc r="K1" t="inlineStr">
      <is>
        <t>Peer Review (Pass/Fail)</t>
      </is>
    </nc>
  </rcc>
  <rcv guid="{CEF496A0-6F14-4B60-8881-C01394CA06A6}" action="delete"/>
  <rdn rId="0" localSheetId="3" customView="1" name="Z_CEF496A0_6F14_4B60_8881_C01394CA06A6_.wvu.FilterData" hidden="1" oldHidden="1">
    <formula>'PROC E to E'!$A$1:$T$381</formula>
    <oldFormula>'PROC E to E'!$A$1:$T$381</oldFormula>
  </rdn>
  <rcv guid="{CEF496A0-6F14-4B60-8881-C01394CA06A6}" action="add"/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3">
    <nc r="K3" t="inlineStr">
      <is>
        <t>N/A</t>
      </is>
    </nc>
  </rcc>
  <rcc rId="1355" sId="3">
    <nc r="K4" t="inlineStr">
      <is>
        <t>N/A</t>
      </is>
    </nc>
  </rcc>
  <rcc rId="1356" sId="3">
    <nc r="K5" t="inlineStr">
      <is>
        <t>N/A</t>
      </is>
    </nc>
  </rcc>
  <rcc rId="1357" sId="3">
    <nc r="K6" t="inlineStr">
      <is>
        <t>N/A</t>
      </is>
    </nc>
  </rcc>
  <rcc rId="1358" sId="3">
    <nc r="K7" t="inlineStr">
      <is>
        <t>N/A</t>
      </is>
    </nc>
  </rcc>
  <rcc rId="1359" sId="3">
    <nc r="K8" t="inlineStr">
      <is>
        <t>N/A</t>
      </is>
    </nc>
  </rcc>
  <rcc rId="1360" sId="3">
    <nc r="K9" t="inlineStr">
      <is>
        <t>N/A</t>
      </is>
    </nc>
  </rcc>
  <rcc rId="1361" sId="3">
    <nc r="K10" t="inlineStr">
      <is>
        <t>N/A</t>
      </is>
    </nc>
  </rcc>
  <rcc rId="1362" sId="3">
    <nc r="K11" t="inlineStr">
      <is>
        <t>N/A</t>
      </is>
    </nc>
  </rcc>
  <rcc rId="1363" sId="3">
    <nc r="K12" t="inlineStr">
      <is>
        <t>N/A</t>
      </is>
    </nc>
  </rcc>
  <rcc rId="1364" sId="3">
    <nc r="K13" t="inlineStr">
      <is>
        <t>N/A</t>
      </is>
    </nc>
  </rcc>
  <rcc rId="1365" sId="3">
    <nc r="K14" t="inlineStr">
      <is>
        <t>N/A</t>
      </is>
    </nc>
  </rcc>
  <rcc rId="1366" sId="3">
    <nc r="L3" t="inlineStr">
      <is>
        <t>There are no Screenshots or Data to cross-validate the work for section E1. 
PENWEB is still not working. So assuming this is Not applicable at the moment. 
Will Try to enroll a member directly in Penfax and will update the results on May 09, 2023</t>
      </is>
    </nc>
  </rcc>
  <rcv guid="{CEF496A0-6F14-4B60-8881-C01394CA06A6}" action="delete"/>
  <rdn rId="0" localSheetId="3" customView="1" name="Z_CEF496A0_6F14_4B60_8881_C01394CA06A6_.wvu.FilterData" hidden="1" oldHidden="1">
    <formula>'PROC E to E'!$A$1:$T$381</formula>
    <oldFormula>'PROC E to E'!$A$1:$T$381</oldFormula>
  </rdn>
  <rcv guid="{CEF496A0-6F14-4B60-8881-C01394CA06A6}" action="add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8" sId="3">
    <oc r="H254" t="inlineStr">
      <is>
        <t>Cindy P.</t>
      </is>
    </oc>
    <nc r="H254"/>
  </rcc>
  <rcv guid="{6C72B4CB-F3BD-46FE-93BB-45C8CCCF0ADE}" action="delete"/>
  <rdn rId="0" localSheetId="3" customView="1" name="Z_6C72B4CB_F3BD_46FE_93BB_45C8CCCF0ADE_.wvu.FilterData" hidden="1" oldHidden="1">
    <formula>'PROC E to E'!$A$1:$T$381</formula>
    <oldFormula>'PROC E to E'!$A$1:$T$381</oldFormula>
  </rdn>
  <rcv guid="{6C72B4CB-F3BD-46FE-93BB-45C8CCCF0ADE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0" sId="3">
    <oc r="L3" t="inlineStr">
      <is>
        <t>There are no Screenshots or Data to cross-validate the work for section E1. 
PENWEB is still not working. So assuming this is Not applicable at the moment. 
Will Try to enroll a member directly in Penfax and will update the results on May 09, 2023</t>
      </is>
    </oc>
    <nc r="L3" t="inlineStr">
      <is>
        <t xml:space="preserve">There are no Screenshots or Data to cross-validate the work for section E1. 
PENWEB is still not working. So assuming this is Not applicable at the moment. 
Will Try to enroll a member directly in Penfax and will update the results on May 09, 2023
- Seeked other options to enroll a member 
499459 enrolled without Penweb. Wait for the overnight batch to complete </t>
      </is>
    </nc>
  </rcc>
  <rcv guid="{CEF496A0-6F14-4B60-8881-C01394CA06A6}" action="delete"/>
  <rdn rId="0" localSheetId="3" customView="1" name="Z_CEF496A0_6F14_4B60_8881_C01394CA06A6_.wvu.FilterData" hidden="1" oldHidden="1">
    <formula>'PROC E to E'!$A$1:$T$381</formula>
    <oldFormula>'PROC E to E'!$A$1:$T$381</oldFormula>
  </rdn>
  <rcv guid="{CEF496A0-6F14-4B60-8881-C01394CA06A6}" action="add"/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L3">
    <dxf>
      <fill>
        <patternFill>
          <bgColor rgb="FFFFCCCC"/>
        </patternFill>
      </fill>
    </dxf>
  </rfmt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72" sId="3" ref="K1:K1048576" action="insertCol"/>
  <rrc rId="1373" sId="3" ref="L1:L1048576" action="insertCol"/>
  <rrc rId="1374" sId="3" ref="L1:L1048576" action="deleteCol">
    <rfmt sheetId="3" xfDxf="1" sqref="L1:L1048576" start="0" length="0">
      <dxf>
        <numFmt numFmtId="30" formatCode="@"/>
        <alignment vertical="top" wrapText="1"/>
      </dxf>
    </rfmt>
    <rfmt sheetId="3" sqref="L1" start="0" length="0">
      <dxf>
        <font>
          <b/>
          <sz val="11"/>
          <color indexed="8"/>
          <name val="Calibri"/>
          <family val="2"/>
          <scheme val="minor"/>
        </font>
        <numFmt numFmtId="2" formatCode="0.00"/>
        <fill>
          <patternFill patternType="solid">
            <bgColor theme="0" tint="-0.249977111117893"/>
          </patternFill>
        </fill>
        <alignment horizontal="left"/>
        <border outline="0">
          <top style="thin">
            <color indexed="64"/>
          </top>
        </border>
        <protection locked="0"/>
      </dxf>
    </rfmt>
    <rfmt sheetId="3" sqref="L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3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4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2" start="0" length="0">
      <dxf>
        <numFmt numFmtId="0" formatCode="General"/>
        <border outline="0">
          <left style="thin">
            <color indexed="64"/>
          </left>
        </border>
      </dxf>
    </rfmt>
    <rfmt sheetId="3" sqref="L5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5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6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7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2" start="0" length="0">
      <dxf>
        <numFmt numFmtId="0" formatCode="General"/>
        <alignment horizontal="left"/>
      </dxf>
    </rfmt>
    <rfmt sheetId="3" sqref="L8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8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9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0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2" start="0" length="0">
      <dxf>
        <numFmt numFmtId="0" formatCode="General"/>
        <alignment horizontal="left"/>
      </dxf>
    </rfmt>
    <rfmt sheetId="3" sqref="L11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6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1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19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0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1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2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3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4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2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27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8" start="0" length="0">
      <dxf>
        <font>
          <sz val="11"/>
          <color auto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2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3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4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5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6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7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8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4" start="0" length="0">
      <dxf>
        <font>
          <i/>
          <sz val="11"/>
          <color theme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95" start="0" length="0">
      <dxf>
        <font>
          <i/>
          <sz val="11"/>
          <color theme="1"/>
          <name val="Calibri"/>
          <family val="2"/>
          <scheme val="minor"/>
        </font>
        <border outline="0">
          <top style="thin">
            <color indexed="64"/>
          </top>
          <bottom style="thin">
            <color indexed="64"/>
          </bottom>
        </border>
      </dxf>
    </rfmt>
    <rfmt sheetId="3" sqref="L19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19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6" start="0" length="0">
      <dxf>
        <fill>
          <patternFill patternType="solid">
            <bgColor rgb="FFFFFF00"/>
          </patternFill>
        </fill>
        <border outline="0">
          <top style="thin">
            <color indexed="64"/>
          </top>
          <bottom style="thin">
            <color indexed="64"/>
          </bottom>
        </border>
      </dxf>
    </rfmt>
    <rfmt sheetId="3" sqref="L20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0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1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6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7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8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19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20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21" start="0" length="0">
      <dxf>
        <border outline="0">
          <top style="thin">
            <color indexed="64"/>
          </top>
        </border>
      </dxf>
    </rfmt>
    <rfmt sheetId="3" sqref="L222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23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24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25" start="0" length="0">
      <dxf>
        <border outline="0">
          <top style="thin">
            <color indexed="64"/>
          </top>
          <bottom style="thin">
            <color indexed="64"/>
          </bottom>
        </border>
      </dxf>
    </rfmt>
    <rfmt sheetId="3" sqref="L226" start="0" length="0">
      <dxf>
        <numFmt numFmtId="0" formatCode="General"/>
        <alignment horizontal="left"/>
        <border outline="0">
          <left style="thin">
            <color indexed="64"/>
          </left>
        </border>
      </dxf>
    </rfmt>
    <rfmt sheetId="3" sqref="L22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2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4" start="0" length="0">
      <dxf>
        <numFmt numFmtId="0" formatCode="General"/>
        <border outline="0">
          <bottom style="thin">
            <color indexed="64"/>
          </bottom>
        </border>
      </dxf>
    </rfmt>
    <rfmt sheetId="3" sqref="L23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3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4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58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59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6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6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62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63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64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65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6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67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68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69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7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71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72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7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74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7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76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7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78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79" start="0" length="0">
      <dxf>
        <numFmt numFmtId="0" formatCode="General"/>
        <alignment horizontal="left"/>
        <border outline="0">
          <top style="thin">
            <color indexed="64"/>
          </top>
          <bottom style="thin">
            <color indexed="64"/>
          </bottom>
        </border>
      </dxf>
    </rfmt>
    <rfmt sheetId="3" sqref="L28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8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4" start="0" length="0">
      <dxf>
        <numFmt numFmtId="0" formatCode="General"/>
        <border outline="0">
          <top style="thin">
            <color indexed="64"/>
          </top>
        </border>
      </dxf>
    </rfmt>
    <rfmt sheetId="3" sqref="L29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29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0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1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1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12" start="0" length="0">
      <dxf>
        <numFmt numFmtId="0" formatCode="General"/>
        <border outline="0">
          <bottom style="thin">
            <color indexed="64"/>
          </bottom>
        </border>
      </dxf>
    </rfmt>
    <rfmt sheetId="3" sqref="L313" start="0" length="0">
      <dxf>
        <numFmt numFmtId="0" formatCode="General"/>
        <border outline="0">
          <bottom style="thin">
            <color indexed="64"/>
          </bottom>
        </border>
      </dxf>
    </rfmt>
    <rfmt sheetId="3" sqref="L314" start="0" length="0">
      <dxf>
        <numFmt numFmtId="0" formatCode="General"/>
        <border outline="0">
          <bottom style="thin">
            <color indexed="64"/>
          </bottom>
        </border>
      </dxf>
    </rfmt>
    <rfmt sheetId="3" sqref="L315" start="0" length="0">
      <dxf>
        <numFmt numFmtId="0" formatCode="General"/>
        <border outline="0">
          <bottom style="thin">
            <color indexed="64"/>
          </bottom>
        </border>
      </dxf>
    </rfmt>
    <rfmt sheetId="3" sqref="L316" start="0" length="0">
      <dxf>
        <numFmt numFmtId="0" formatCode="General"/>
        <border outline="0">
          <bottom style="thin">
            <color indexed="64"/>
          </bottom>
        </border>
      </dxf>
    </rfmt>
    <rfmt sheetId="3" sqref="L317" start="0" length="0">
      <dxf>
        <numFmt numFmtId="0" formatCode="General"/>
        <border outline="0">
          <bottom style="thin">
            <color indexed="64"/>
          </bottom>
        </border>
      </dxf>
    </rfmt>
    <rfmt sheetId="3" sqref="L31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1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0" start="0" length="0">
      <dxf>
        <numFmt numFmtId="0" formatCode="General"/>
        <border outline="0">
          <top style="thin">
            <color indexed="64"/>
          </top>
        </border>
      </dxf>
    </rfmt>
    <rfmt sheetId="3" sqref="L321" start="0" length="0">
      <dxf>
        <font>
          <sz val="11"/>
          <color theme="1"/>
          <name val="Calibri"/>
          <family val="2"/>
          <scheme val="none"/>
        </font>
        <numFmt numFmtId="0" formatCode="General"/>
        <border outline="0">
          <top style="thin">
            <color indexed="64"/>
          </top>
        </border>
      </dxf>
    </rfmt>
    <rfmt sheetId="3" sqref="L32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2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3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49" start="0" length="0">
      <dxf>
        <font>
          <sz val="11"/>
          <color rgb="FFFF0000"/>
          <name val="Calibri"/>
          <family val="2"/>
          <scheme val="minor"/>
        </font>
        <numFmt numFmtId="0" formatCode="General"/>
        <fill>
          <patternFill patternType="solid">
            <bgColor theme="0" tint="-0.249977111117893"/>
          </patternFill>
        </fill>
        <alignment horizontal="center"/>
        <border outline="0">
          <top style="thin">
            <color indexed="64"/>
          </top>
          <bottom style="thin">
            <color indexed="64"/>
          </bottom>
        </border>
      </dxf>
    </rfmt>
    <rfmt sheetId="3" sqref="L35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51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5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53" start="0" length="0">
      <dxf>
        <numFmt numFmtId="0" formatCode="General"/>
        <fill>
          <patternFill patternType="solid">
            <bgColor theme="0" tint="-0.249977111117893"/>
          </patternFill>
        </fill>
        <alignment horizontal="center"/>
      </dxf>
    </rfmt>
    <rfmt sheetId="3" sqref="L35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55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5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57" start="0" length="0">
      <dxf>
        <numFmt numFmtId="0" formatCode="General"/>
        <fill>
          <patternFill patternType="solid">
            <bgColor theme="0" tint="-0.249977111117893"/>
          </patternFill>
        </fill>
        <alignment horizontal="center"/>
      </dxf>
    </rfmt>
    <rfmt sheetId="3" sqref="L35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59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0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1" start="0" length="0">
      <dxf>
        <numFmt numFmtId="0" formatCode="General"/>
        <fill>
          <patternFill patternType="solid">
            <bgColor theme="0" tint="-0.249977111117893"/>
          </patternFill>
        </fill>
        <alignment horizontal="center"/>
      </dxf>
    </rfmt>
    <rfmt sheetId="3" sqref="L362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3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4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5" start="0" length="0">
      <dxf>
        <numFmt numFmtId="0" formatCode="General"/>
        <fill>
          <patternFill patternType="solid">
            <bgColor theme="0" tint="-0.249977111117893"/>
          </patternFill>
        </fill>
        <alignment horizontal="center"/>
      </dxf>
    </rfmt>
    <rfmt sheetId="3" sqref="L366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7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8" start="0" length="0">
      <dxf>
        <numFmt numFmtId="0" formatCode="General"/>
        <border outline="0">
          <top style="thin">
            <color indexed="64"/>
          </top>
          <bottom style="thin">
            <color indexed="64"/>
          </bottom>
        </border>
      </dxf>
    </rfmt>
    <rfmt sheetId="3" sqref="L369" start="0" length="0">
      <dxf>
        <numFmt numFmtId="0" formatCode="General"/>
      </dxf>
    </rfmt>
  </rrc>
  <rcc rId="1375" sId="3">
    <nc r="K1" t="inlineStr">
      <is>
        <t xml:space="preserve">Peer Tester </t>
      </is>
    </nc>
  </rcc>
  <rfmt sheetId="3" sqref="K2:K1048576">
    <dxf>
      <fill>
        <patternFill>
          <bgColor theme="9" tint="0.79998168889431442"/>
        </patternFill>
      </fill>
    </dxf>
  </rfmt>
  <rfmt sheetId="3" sqref="K1:K1048576" start="0" length="0">
    <dxf>
      <border>
        <left style="thin">
          <color indexed="64"/>
        </left>
      </border>
    </dxf>
  </rfmt>
  <rfmt sheetId="3" sqref="K1048576" start="0" length="0">
    <dxf>
      <border>
        <bottom style="thin">
          <color indexed="64"/>
        </bottom>
      </border>
    </dxf>
  </rfmt>
  <rfmt sheetId="3" sqref="K1:K10485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K2">
    <dxf>
      <alignment horizontal="center"/>
    </dxf>
  </rfmt>
  <rfmt sheetId="3" sqref="K2">
    <dxf>
      <alignment vertical="bottom"/>
    </dxf>
  </rfmt>
  <rcc rId="1376" sId="3" odxf="1" dxf="1">
    <nc r="K3" t="inlineStr">
      <is>
        <t>Yusuf</t>
      </is>
    </nc>
    <odxf>
      <alignment horizontal="general"/>
    </odxf>
    <ndxf>
      <alignment horizontal="center"/>
    </ndxf>
  </rcc>
  <rcc rId="1377" sId="3" odxf="1" dxf="1">
    <nc r="K4" t="inlineStr">
      <is>
        <t>Yusuf</t>
      </is>
    </nc>
    <odxf>
      <alignment horizontal="general"/>
    </odxf>
    <ndxf>
      <alignment horizontal="center"/>
    </ndxf>
  </rcc>
  <rcc rId="1378" sId="3" odxf="1" dxf="1">
    <nc r="K5" t="inlineStr">
      <is>
        <t>Yusuf</t>
      </is>
    </nc>
    <odxf>
      <alignment horizontal="general"/>
    </odxf>
    <ndxf>
      <alignment horizontal="center"/>
    </ndxf>
  </rcc>
  <rcc rId="1379" sId="3" odxf="1" dxf="1">
    <nc r="K6" t="inlineStr">
      <is>
        <t>Yusuf</t>
      </is>
    </nc>
    <odxf>
      <alignment horizontal="general"/>
    </odxf>
    <ndxf>
      <alignment horizontal="center"/>
    </ndxf>
  </rcc>
  <rcc rId="1380" sId="3" odxf="1" dxf="1">
    <nc r="K7" t="inlineStr">
      <is>
        <t>Yusuf</t>
      </is>
    </nc>
    <odxf>
      <alignment horizontal="general"/>
    </odxf>
    <ndxf>
      <alignment horizontal="center"/>
    </ndxf>
  </rcc>
  <rcc rId="1381" sId="3" odxf="1" dxf="1">
    <nc r="K8" t="inlineStr">
      <is>
        <t>Yusuf</t>
      </is>
    </nc>
    <odxf>
      <alignment horizontal="general"/>
    </odxf>
    <ndxf>
      <alignment horizontal="center"/>
    </ndxf>
  </rcc>
  <rcc rId="1382" sId="3" odxf="1" dxf="1">
    <nc r="K9" t="inlineStr">
      <is>
        <t>Yusuf</t>
      </is>
    </nc>
    <odxf>
      <alignment horizontal="general"/>
    </odxf>
    <ndxf>
      <alignment horizontal="center"/>
    </ndxf>
  </rcc>
  <rcc rId="1383" sId="3" odxf="1" dxf="1">
    <nc r="K10" t="inlineStr">
      <is>
        <t>Yusuf</t>
      </is>
    </nc>
    <odxf>
      <alignment horizontal="general"/>
    </odxf>
    <ndxf>
      <alignment horizontal="center"/>
    </ndxf>
  </rcc>
  <rcc rId="1384" sId="3" odxf="1" dxf="1">
    <nc r="K11" t="inlineStr">
      <is>
        <t>Yusuf</t>
      </is>
    </nc>
    <odxf>
      <alignment horizontal="general"/>
    </odxf>
    <ndxf>
      <alignment horizontal="center"/>
    </ndxf>
  </rcc>
  <rcc rId="1385" sId="3" odxf="1" dxf="1">
    <nc r="K12" t="inlineStr">
      <is>
        <t>Yusuf</t>
      </is>
    </nc>
    <odxf>
      <alignment horizontal="general"/>
    </odxf>
    <ndxf>
      <alignment horizontal="center"/>
    </ndxf>
  </rcc>
  <rcc rId="1386" sId="3" odxf="1" dxf="1">
    <nc r="K13" t="inlineStr">
      <is>
        <t>Yusuf</t>
      </is>
    </nc>
    <odxf>
      <alignment horizontal="general"/>
    </odxf>
    <ndxf>
      <alignment horizontal="center"/>
    </ndxf>
  </rcc>
  <rcc rId="1387" sId="3" odxf="1" dxf="1">
    <nc r="K14" t="inlineStr">
      <is>
        <t>Yusuf</t>
      </is>
    </nc>
    <odxf>
      <alignment horizontal="general"/>
    </odxf>
    <ndxf>
      <alignment horizontal="center"/>
    </ndxf>
  </rcc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9" sId="3">
    <oc r="M3" t="inlineStr">
      <is>
        <t xml:space="preserve">There are no Screenshots or Data to cross-validate the work for section E1. 
PENWEB is still not working. So assuming this is Not applicable at the moment. 
Will Try to enroll a member directly in Penfax and will update the results on May 09, 2023
- Seeked other options to enroll a member 
499459 enrolled without Penweb. Wait for the overnight batch to complete </t>
      </is>
    </oc>
    <nc r="M3" t="inlineStr">
      <is>
        <t xml:space="preserve">There are no Screenshots or Data to cross-validate the work for section E1. 
PENWEB is still not working. So assuming this is Not applicable at the moment. 
Will Try to enroll a member directly in Penfax and will update the results on May 10, 2023
- Seeked other options to enroll a member 
499459 enrolled without Penweb. Wait for the overnight batch to complete </t>
      </is>
    </nc>
  </rcc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1" sId="3" odxf="1" dxf="1">
    <nc r="K20" t="inlineStr">
      <is>
        <t>Yusuf</t>
      </is>
    </nc>
    <odxf>
      <alignment horizontal="general"/>
    </odxf>
    <ndxf>
      <alignment horizontal="center"/>
    </ndxf>
  </rcc>
  <rcc rId="1392" sId="3" odxf="1" dxf="1">
    <nc r="K21" t="inlineStr">
      <is>
        <t>Yusuf</t>
      </is>
    </nc>
    <odxf>
      <alignment horizontal="general"/>
    </odxf>
    <ndxf>
      <alignment horizontal="center"/>
    </ndxf>
  </rcc>
  <rcc rId="1393" sId="3" odxf="1" dxf="1">
    <nc r="K22" t="inlineStr">
      <is>
        <t>Yusuf</t>
      </is>
    </nc>
    <odxf>
      <alignment horizontal="general"/>
    </odxf>
    <ndxf>
      <alignment horizontal="center"/>
    </ndxf>
  </rcc>
  <rcc rId="1394" sId="3" odxf="1" dxf="1">
    <nc r="K23" t="inlineStr">
      <is>
        <t>Yusuf</t>
      </is>
    </nc>
    <odxf>
      <alignment horizontal="general"/>
    </odxf>
    <ndxf>
      <alignment horizontal="center"/>
    </ndxf>
  </rcc>
  <rcc rId="1395" sId="3">
    <nc r="L20" t="inlineStr">
      <is>
        <t>Pass</t>
      </is>
    </nc>
  </rcc>
  <rcc rId="1396" sId="3">
    <nc r="M20" t="inlineStr">
      <is>
        <t xml:space="preserve">Validated for Stk: 447352 </t>
      </is>
    </nc>
  </rcc>
  <rcc rId="1397" sId="3">
    <nc r="L21" t="inlineStr">
      <is>
        <t>Pass</t>
      </is>
    </nc>
  </rcc>
  <rcc rId="1398" sId="3">
    <nc r="L22" t="inlineStr">
      <is>
        <t>Pass</t>
      </is>
    </nc>
  </rcc>
  <rcc rId="1399" sId="3">
    <nc r="M21" t="inlineStr">
      <is>
        <t>Validated for Stk: 447352 . Not in Penweb</t>
      </is>
    </nc>
  </rcc>
  <rcc rId="1400" sId="3">
    <nc r="M22" t="inlineStr">
      <is>
        <t>Validated for Stk: 293927 . Not in Penweb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1" sId="3">
    <nc r="L23" t="inlineStr">
      <is>
        <t>N/A</t>
      </is>
    </nc>
  </rcc>
  <rcc rId="1402" sId="3" odxf="1" dxf="1">
    <nc r="K24" t="inlineStr">
      <is>
        <t>Yusuf</t>
      </is>
    </nc>
    <odxf>
      <alignment horizontal="general"/>
    </odxf>
    <ndxf>
      <alignment horizontal="center"/>
    </ndxf>
  </rcc>
  <rcc rId="1403" sId="3">
    <nc r="L24" t="inlineStr">
      <is>
        <t>N/A</t>
      </is>
    </nc>
  </rcc>
  <rcc rId="1404" sId="3" odxf="1" dxf="1">
    <nc r="K25" t="inlineStr">
      <is>
        <t>Yusuf</t>
      </is>
    </nc>
    <odxf>
      <alignment horizontal="general"/>
    </odxf>
    <ndxf>
      <alignment horizontal="center"/>
    </ndxf>
  </rcc>
  <rcc rId="1405" sId="3">
    <nc r="L25" t="inlineStr">
      <is>
        <t>N/A</t>
      </is>
    </nc>
  </rcc>
  <rcc rId="1406" sId="3" odxf="1" dxf="1">
    <nc r="K26" t="inlineStr">
      <is>
        <t>Yusuf</t>
      </is>
    </nc>
    <odxf>
      <alignment horizontal="general"/>
    </odxf>
    <ndxf>
      <alignment horizontal="center"/>
    </ndxf>
  </rcc>
  <rcc rId="1407" sId="3">
    <nc r="L26" t="inlineStr">
      <is>
        <t>N/A</t>
      </is>
    </nc>
  </rcc>
  <rcc rId="1408" sId="3">
    <nc r="M23" t="inlineStr">
      <is>
        <t xml:space="preserve">Penweb is down </t>
      </is>
    </nc>
  </rcc>
  <rcc rId="1409" sId="3">
    <nc r="M24" t="inlineStr">
      <is>
        <t xml:space="preserve">Penweb is down </t>
      </is>
    </nc>
  </rcc>
  <rcc rId="1410" sId="3">
    <nc r="M25" t="inlineStr">
      <is>
        <t xml:space="preserve">Penweb is down </t>
      </is>
    </nc>
  </rcc>
  <rcc rId="1411" sId="3">
    <nc r="M26" t="inlineStr">
      <is>
        <t xml:space="preserve">Penweb is down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3">
    <nc r="F36" t="inlineStr">
      <is>
        <t>Pass</t>
      </is>
    </nc>
  </rcc>
  <rcc rId="153" sId="3">
    <nc r="F37" t="inlineStr">
      <is>
        <t>Pass</t>
      </is>
    </nc>
  </rcc>
  <rcc rId="154" sId="3">
    <nc r="H37" t="inlineStr">
      <is>
        <t>Jay C.</t>
      </is>
    </nc>
  </rcc>
  <rcc rId="155" sId="3" numFmtId="19">
    <nc r="I37">
      <v>44998</v>
    </nc>
  </rcc>
  <rcc rId="156" sId="3">
    <nc r="F38" t="inlineStr">
      <is>
        <t>Pass</t>
      </is>
    </nc>
  </rcc>
  <rcc rId="157" sId="3">
    <nc r="F39" t="inlineStr">
      <is>
        <t>Pass</t>
      </is>
    </nc>
  </rcc>
  <rcc rId="158" sId="3">
    <nc r="H38" t="inlineStr">
      <is>
        <t>Jay C.</t>
      </is>
    </nc>
  </rcc>
  <rcc rId="159" sId="3" numFmtId="19">
    <nc r="I38">
      <v>44998</v>
    </nc>
  </rcc>
  <rcc rId="160" sId="3">
    <nc r="H39" t="inlineStr">
      <is>
        <t>Jay C.</t>
      </is>
    </nc>
  </rcc>
  <rcc rId="161" sId="3" numFmtId="19">
    <nc r="I39">
      <v>44998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" sId="3">
    <nc r="M16" t="inlineStr">
      <is>
        <t>Staged 315413</t>
      </is>
    </nc>
  </rcc>
  <rcc rId="1413" sId="3">
    <oc r="M20" t="inlineStr">
      <is>
        <t xml:space="preserve">Validated for Stk: 447352 </t>
      </is>
    </oc>
    <nc r="M20" t="inlineStr">
      <is>
        <t xml:space="preserve">Staged Stk: 447352 </t>
      </is>
    </nc>
  </rcc>
  <rcc rId="1414" sId="3">
    <oc r="M21" t="inlineStr">
      <is>
        <t>Validated for Stk: 447352 . Not in Penweb</t>
      </is>
    </oc>
    <nc r="M21" t="inlineStr">
      <is>
        <t>Staged Stk: 447352 . Not in Penweb</t>
      </is>
    </nc>
  </rcc>
  <rcc rId="1415" sId="3">
    <oc r="M22" t="inlineStr">
      <is>
        <t>Validated for Stk: 293927 . Not in Penweb</t>
      </is>
    </oc>
    <nc r="M22" t="inlineStr">
      <is>
        <t>Staged Stk: 293927 . Not in Penweb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6" sId="3" odxf="1" dxf="1">
    <nc r="K16" t="inlineStr">
      <is>
        <t>Yusuf</t>
      </is>
    </nc>
    <odxf>
      <alignment horizontal="general"/>
    </odxf>
    <ndxf>
      <alignment horizontal="center"/>
    </ndxf>
  </rcc>
  <rcc rId="1417" sId="3">
    <nc r="L16" t="inlineStr">
      <is>
        <t>Pass</t>
      </is>
    </nc>
  </rcc>
  <rcc rId="1418" sId="3" odxf="1" dxf="1">
    <nc r="K17" t="inlineStr">
      <is>
        <t>Yusuf</t>
      </is>
    </nc>
    <odxf>
      <alignment horizontal="general"/>
    </odxf>
    <ndxf>
      <alignment horizontal="center"/>
    </ndxf>
  </rcc>
  <rcc rId="1419" sId="3">
    <nc r="L17" t="inlineStr">
      <is>
        <t>Pass</t>
      </is>
    </nc>
  </rcc>
  <rcc rId="1420" sId="3">
    <nc r="M17" t="inlineStr">
      <is>
        <t>Staged 315413</t>
      </is>
    </nc>
  </rcc>
  <rcc rId="1421" sId="3" odxf="1" dxf="1">
    <nc r="K18" t="inlineStr">
      <is>
        <t>Yusuf</t>
      </is>
    </nc>
    <odxf>
      <alignment horizontal="general"/>
    </odxf>
    <ndxf>
      <alignment horizontal="center"/>
    </ndxf>
  </rcc>
  <rcc rId="1422" sId="3">
    <nc r="L18" t="inlineStr">
      <is>
        <t>Pass</t>
      </is>
    </nc>
  </rcc>
  <rcc rId="1423" sId="3">
    <nc r="M18" t="inlineStr">
      <is>
        <t>Staged 315413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" sId="3" odxf="1" dxf="1">
    <nc r="K19" t="inlineStr">
      <is>
        <t>Yusuf</t>
      </is>
    </nc>
    <odxf>
      <alignment horizontal="general"/>
    </odxf>
    <ndxf>
      <alignment horizontal="center"/>
    </ndxf>
  </rcc>
  <rcc rId="1425" sId="3">
    <nc r="L19" t="inlineStr">
      <is>
        <t>Pass</t>
      </is>
    </nc>
  </rcc>
  <rcc rId="1426" sId="3">
    <nc r="M19" t="inlineStr">
      <is>
        <t>Staged 315413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" sId="3" odxf="1" dxf="1">
    <nc r="K28" t="inlineStr">
      <is>
        <t>Yusuf</t>
      </is>
    </nc>
    <odxf>
      <alignment horizontal="general"/>
    </odxf>
    <ndxf>
      <alignment horizontal="center"/>
    </ndxf>
  </rcc>
  <rcc rId="1428" sId="3" odxf="1" dxf="1">
    <nc r="K29" t="inlineStr">
      <is>
        <t>Yusuf</t>
      </is>
    </nc>
    <odxf>
      <alignment horizontal="general"/>
    </odxf>
    <ndxf>
      <alignment horizontal="center"/>
    </ndxf>
  </rcc>
  <rcc rId="1429" sId="3" odxf="1" dxf="1">
    <nc r="K30" t="inlineStr">
      <is>
        <t>Yusuf</t>
      </is>
    </nc>
    <odxf>
      <alignment horizontal="general"/>
    </odxf>
    <ndxf>
      <alignment horizontal="center"/>
    </ndxf>
  </rcc>
  <rcc rId="1430" sId="3" odxf="1" dxf="1">
    <nc r="K31" t="inlineStr">
      <is>
        <t>Yusuf</t>
      </is>
    </nc>
    <odxf>
      <alignment horizontal="general"/>
    </odxf>
    <ndxf>
      <alignment horizontal="center"/>
    </ndxf>
  </rcc>
  <rcc rId="1431" sId="3" odxf="1" dxf="1">
    <nc r="K32" t="inlineStr">
      <is>
        <t>Yusuf</t>
      </is>
    </nc>
    <odxf>
      <alignment horizontal="general"/>
    </odxf>
    <ndxf>
      <alignment horizontal="center"/>
    </ndxf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2" sId="3">
    <nc r="M28" t="inlineStr">
      <is>
        <t>Staged 307469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3" sId="3">
    <oc r="M28" t="inlineStr">
      <is>
        <t>Staged 307469</t>
      </is>
    </oc>
    <nc r="M28" t="inlineStr">
      <is>
        <t>Staged 307469. Not with Penweb</t>
      </is>
    </nc>
  </rcc>
  <rcc rId="1434" sId="3">
    <nc r="L28" t="inlineStr">
      <is>
        <t>Pass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5" sId="3">
    <nc r="L29" t="inlineStr">
      <is>
        <t>Pass</t>
      </is>
    </nc>
  </rcc>
  <rcc rId="1436" sId="3">
    <nc r="M29" t="inlineStr">
      <is>
        <t>Staged 285691. Not with Penweb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7" sId="3">
    <nc r="L30" t="inlineStr">
      <is>
        <t>Pass</t>
      </is>
    </nc>
  </rcc>
  <rcc rId="1438" sId="3">
    <nc r="M30" t="inlineStr">
      <is>
        <t>Staged 285691. Not with Penweb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9" sId="3">
    <nc r="L31" t="inlineStr">
      <is>
        <t>Pass</t>
      </is>
    </nc>
  </rcc>
  <rcc rId="1440" sId="3">
    <nc r="M31" t="inlineStr">
      <is>
        <t>Staged 285691. Not with Penweb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3">
    <nc r="L32" t="inlineStr">
      <is>
        <t>Pass</t>
      </is>
    </nc>
  </rcc>
  <rcc rId="1442" sId="3">
    <nc r="M32" t="inlineStr">
      <is>
        <t>Staged 317572. Not with Penweb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3">
    <nc r="F41" t="inlineStr">
      <is>
        <t>Pass</t>
      </is>
    </nc>
  </rcc>
  <rcc rId="163" sId="3">
    <nc r="H41" t="inlineStr">
      <is>
        <t>Jay C.</t>
      </is>
    </nc>
  </rcc>
  <rcc rId="164" sId="3" numFmtId="19">
    <nc r="I41">
      <v>44998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3" sId="3">
    <nc r="K92" t="inlineStr">
      <is>
        <t>Cindy</t>
      </is>
    </nc>
  </rcc>
  <rcc rId="1444" sId="3">
    <nc r="K93" t="inlineStr">
      <is>
        <t>Cindy</t>
      </is>
    </nc>
  </rcc>
  <rcc rId="1445" sId="3">
    <nc r="K94" t="inlineStr">
      <is>
        <t>Cindy</t>
      </is>
    </nc>
  </rcc>
  <rcc rId="1446" sId="3">
    <nc r="K95" t="inlineStr">
      <is>
        <t>Cindy</t>
      </is>
    </nc>
  </rcc>
  <rcc rId="1447" sId="3">
    <nc r="K96" t="inlineStr">
      <is>
        <t>Cindy</t>
      </is>
    </nc>
  </rcc>
  <rcc rId="1448" sId="3">
    <nc r="K97" t="inlineStr">
      <is>
        <t>Cindy</t>
      </is>
    </nc>
  </rcc>
  <rcc rId="1449" sId="3">
    <nc r="K98" t="inlineStr">
      <is>
        <t>Cindy</t>
      </is>
    </nc>
  </rcc>
  <rcc rId="1450" sId="3">
    <nc r="K99" t="inlineStr">
      <is>
        <t>Cindy</t>
      </is>
    </nc>
  </rcc>
  <rcc rId="1451" sId="3">
    <nc r="K100" t="inlineStr">
      <is>
        <t>Cindy</t>
      </is>
    </nc>
  </rcc>
  <rcc rId="1452" sId="3">
    <nc r="K101" t="inlineStr">
      <is>
        <t>Cindy</t>
      </is>
    </nc>
  </rcc>
  <rcc rId="1453" sId="3">
    <nc r="K102" t="inlineStr">
      <is>
        <t>Cindy</t>
      </is>
    </nc>
  </rcc>
  <rcc rId="1454" sId="3">
    <nc r="K103" t="inlineStr">
      <is>
        <t>Cindy</t>
      </is>
    </nc>
  </rcc>
  <rcv guid="{6C72B4CB-F3BD-46FE-93BB-45C8CCCF0ADE}" action="delete"/>
  <rdn rId="0" localSheetId="3" customView="1" name="Z_6C72B4CB_F3BD_46FE_93BB_45C8CCCF0ADE_.wvu.FilterData" hidden="1" oldHidden="1">
    <formula>'PROC E to E'!$A$1:$U$381</formula>
    <oldFormula>'PROC E to E'!$A$1:$U$381</oldFormula>
  </rdn>
  <rcv guid="{6C72B4CB-F3BD-46FE-93BB-45C8CCCF0ADE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6" sId="3">
    <nc r="K113" t="inlineStr">
      <is>
        <t>Cindy</t>
      </is>
    </nc>
  </rcc>
  <rcc rId="1457" sId="3">
    <nc r="K114" t="inlineStr">
      <is>
        <t>Cindy</t>
      </is>
    </nc>
  </rcc>
  <rcc rId="1458" sId="3">
    <nc r="K115" t="inlineStr">
      <is>
        <t>Cindy</t>
      </is>
    </nc>
  </rcc>
  <rcc rId="1459" sId="3">
    <nc r="K116" t="inlineStr">
      <is>
        <t>Cindy</t>
      </is>
    </nc>
  </rcc>
  <rcc rId="1460" sId="3">
    <nc r="K117" t="inlineStr">
      <is>
        <t>Cindy</t>
      </is>
    </nc>
  </rcc>
  <rcc rId="1461" sId="3">
    <nc r="K118" t="inlineStr">
      <is>
        <t>Cindy</t>
      </is>
    </nc>
  </rcc>
  <rcc rId="1462" sId="3">
    <nc r="K119" t="inlineStr">
      <is>
        <t>Cindy</t>
      </is>
    </nc>
  </rcc>
  <rcc rId="1463" sId="3">
    <nc r="K120" t="inlineStr">
      <is>
        <t>Cindy</t>
      </is>
    </nc>
  </rcc>
  <rcc rId="1464" sId="3">
    <nc r="K121" t="inlineStr">
      <is>
        <t>Cindy</t>
      </is>
    </nc>
  </rcc>
  <rcc rId="1465" sId="3">
    <nc r="K122" t="inlineStr">
      <is>
        <t>Cindy</t>
      </is>
    </nc>
  </rcc>
  <rcc rId="1466" sId="3">
    <nc r="K123" t="inlineStr">
      <is>
        <t>Cindy</t>
      </is>
    </nc>
  </rcc>
  <rcc rId="1467" sId="3">
    <nc r="K124" t="inlineStr">
      <is>
        <t>Cindy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8" sId="3">
    <nc r="J105" t="inlineStr">
      <is>
        <t>Staged 461941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9" sId="3">
    <nc r="K105" t="inlineStr">
      <is>
        <t>Cindy</t>
      </is>
    </nc>
  </rcc>
  <rcc rId="1470" sId="3">
    <nc r="K106" t="inlineStr">
      <is>
        <t>Cindy</t>
      </is>
    </nc>
  </rcc>
  <rcc rId="1471" sId="3">
    <nc r="K107" t="inlineStr">
      <is>
        <t>Cindy</t>
      </is>
    </nc>
  </rcc>
  <rcc rId="1472" sId="3">
    <nc r="K108" t="inlineStr">
      <is>
        <t>Cindy</t>
      </is>
    </nc>
  </rcc>
  <rcc rId="1473" sId="3">
    <nc r="K109" t="inlineStr">
      <is>
        <t>Cindy</t>
      </is>
    </nc>
  </rcc>
  <rcc rId="1474" sId="3">
    <nc r="K110" t="inlineStr">
      <is>
        <t>Cindy</t>
      </is>
    </nc>
  </rcc>
  <rcc rId="1475" sId="3">
    <nc r="K111" t="inlineStr">
      <is>
        <t>Cindy</t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7" sId="3">
    <nc r="J149" t="inlineStr">
      <is>
        <t>Staged 238296</t>
      </is>
    </nc>
  </rcc>
  <rcc rId="1478" sId="3">
    <nc r="J150" t="inlineStr">
      <is>
        <t>Staged 238296</t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9" sId="3">
    <nc r="J151" t="inlineStr">
      <is>
        <t>Staged 309035</t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0" sId="3">
    <nc r="J154" t="inlineStr">
      <is>
        <t>Staged 238296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1" sId="3">
    <nc r="J155" t="inlineStr">
      <is>
        <t xml:space="preserve">Staged 294331 removed PEPP &amp; VPB Beneficaries </t>
      </is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2" sId="3">
    <nc r="J153" t="inlineStr">
      <is>
        <t>Staged 239846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3">
    <nc r="F42" t="inlineStr">
      <is>
        <t>Pass</t>
      </is>
    </nc>
  </rcc>
  <rcc rId="166" sId="3">
    <nc r="H42" t="inlineStr">
      <is>
        <t>Jay C.</t>
      </is>
    </nc>
  </rcc>
  <rcc rId="167" sId="3" numFmtId="19">
    <nc r="I42">
      <v>44998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3" odxf="1" dxf="1">
    <nc r="K173" t="inlineStr">
      <is>
        <t>Yusuf</t>
      </is>
    </nc>
    <odxf>
      <alignment horizontal="general"/>
    </odxf>
    <ndxf>
      <alignment horizontal="center"/>
    </ndxf>
  </rcc>
  <rcc rId="1484" sId="3" odxf="1" dxf="1">
    <nc r="K174" t="inlineStr">
      <is>
        <t>Yusuf</t>
      </is>
    </nc>
    <odxf>
      <alignment horizontal="general"/>
    </odxf>
    <ndxf>
      <alignment horizontal="center"/>
    </ndxf>
  </rcc>
  <rcc rId="1485" sId="3" odxf="1" dxf="1">
    <nc r="K175" t="inlineStr">
      <is>
        <t>Yusuf</t>
      </is>
    </nc>
    <odxf>
      <alignment horizontal="general"/>
    </odxf>
    <ndxf>
      <alignment horizontal="center"/>
    </ndxf>
  </rcc>
  <rcc rId="1486" sId="3" odxf="1" dxf="1">
    <nc r="K176" t="inlineStr">
      <is>
        <t>Yusuf</t>
      </is>
    </nc>
    <odxf>
      <alignment horizontal="general"/>
    </odxf>
    <ndxf>
      <alignment horizontal="center"/>
    </ndxf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K321" start="0" length="0">
    <dxf>
      <font>
        <sz val="11"/>
        <color theme="1"/>
        <name val="Calibri"/>
        <family val="2"/>
        <scheme val="minor"/>
      </font>
    </dxf>
  </rfmt>
  <rfmt sheetId="3" sqref="K322" start="0" length="0">
    <dxf/>
  </rfmt>
  <rfmt sheetId="3" sqref="K323" start="0" length="0">
    <dxf/>
  </rfmt>
  <rfmt sheetId="3" sqref="K324" start="0" length="0">
    <dxf/>
  </rfmt>
  <rfmt sheetId="3" sqref="K325" start="0" length="0">
    <dxf/>
  </rfmt>
  <rfmt sheetId="3" sqref="K326" start="0" length="0">
    <dxf/>
  </rfmt>
  <rfmt sheetId="3" sqref="K327" start="0" length="0">
    <dxf/>
  </rfmt>
  <rcc rId="1487" sId="3" odxf="1" dxf="1">
    <nc r="K317" t="inlineStr">
      <is>
        <t>Yusuf</t>
      </is>
    </nc>
    <ndxf>
      <numFmt numFmtId="30" formatCode="@"/>
      <alignment horizontal="center"/>
    </ndxf>
  </rcc>
  <rcc rId="1488" sId="3" odxf="1" dxf="1">
    <nc r="K318" t="inlineStr">
      <is>
        <t>Yusuf</t>
      </is>
    </nc>
    <ndxf>
      <numFmt numFmtId="30" formatCode="@"/>
      <alignment horizontal="center"/>
    </ndxf>
  </rcc>
  <rcc rId="1489" sId="3" odxf="1" dxf="1">
    <nc r="K319" t="inlineStr">
      <is>
        <t>Yusuf</t>
      </is>
    </nc>
    <ndxf>
      <numFmt numFmtId="30" formatCode="@"/>
      <alignment horizontal="center"/>
    </ndxf>
  </rcc>
  <rcc rId="1490" sId="3" odxf="1" dxf="1">
    <nc r="K320" t="inlineStr">
      <is>
        <t>Yusuf</t>
      </is>
    </nc>
    <ndxf>
      <numFmt numFmtId="30" formatCode="@"/>
      <alignment horizontal="center"/>
    </ndxf>
  </rcc>
  <rcc rId="1491" sId="3" odxf="1" dxf="1">
    <nc r="K321" t="inlineStr">
      <is>
        <t>Yusuf</t>
      </is>
    </nc>
    <ndxf>
      <numFmt numFmtId="30" formatCode="@"/>
      <alignment horizontal="center"/>
    </ndxf>
  </rcc>
  <rcc rId="1492" sId="3" odxf="1" dxf="1">
    <nc r="K322" t="inlineStr">
      <is>
        <t>Yusuf</t>
      </is>
    </nc>
    <ndxf>
      <numFmt numFmtId="30" formatCode="@"/>
      <alignment horizontal="center"/>
    </ndxf>
  </rcc>
  <rcc rId="1493" sId="3" odxf="1" dxf="1">
    <nc r="K323" t="inlineStr">
      <is>
        <t>Yusuf</t>
      </is>
    </nc>
    <ndxf>
      <numFmt numFmtId="30" formatCode="@"/>
      <alignment horizontal="center"/>
    </ndxf>
  </rcc>
  <rcc rId="1494" sId="3" odxf="1" dxf="1">
    <nc r="K324" t="inlineStr">
      <is>
        <t>Yusuf</t>
      </is>
    </nc>
    <ndxf>
      <numFmt numFmtId="30" formatCode="@"/>
      <alignment horizontal="center"/>
    </ndxf>
  </rcc>
  <rcc rId="1495" sId="3" odxf="1" dxf="1">
    <nc r="K325" t="inlineStr">
      <is>
        <t>Yusuf</t>
      </is>
    </nc>
    <ndxf>
      <numFmt numFmtId="30" formatCode="@"/>
      <alignment horizontal="center"/>
    </ndxf>
  </rcc>
  <rcc rId="1496" sId="3" odxf="1" dxf="1">
    <nc r="K326" t="inlineStr">
      <is>
        <t>Yusuf</t>
      </is>
    </nc>
    <ndxf>
      <numFmt numFmtId="30" formatCode="@"/>
      <alignment horizontal="center"/>
    </ndxf>
  </rcc>
  <rcc rId="1497" sId="3" odxf="1" dxf="1">
    <nc r="K327" t="inlineStr">
      <is>
        <t>Yusuf</t>
      </is>
    </nc>
    <ndxf>
      <numFmt numFmtId="30" formatCode="@"/>
      <alignment horizontal="center"/>
    </ndxf>
  </rcc>
  <rcc rId="1498" sId="3">
    <nc r="L317" t="inlineStr">
      <is>
        <t>Pass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9" sId="3">
    <nc r="L318" t="inlineStr">
      <is>
        <t>Pass</t>
      </is>
    </nc>
  </rcc>
  <rcc rId="1500" sId="3">
    <nc r="L319" t="inlineStr">
      <is>
        <t>Pass</t>
      </is>
    </nc>
  </rcc>
  <rcc rId="1501" sId="3">
    <nc r="L320" t="inlineStr">
      <is>
        <t>Pass</t>
      </is>
    </nc>
  </rcc>
  <rcc rId="1502" sId="3" odxf="1" dxf="1">
    <nc r="L321" t="inlineStr">
      <is>
        <t>Pass</t>
      </is>
    </nc>
    <odxf>
      <font/>
    </odxf>
    <ndxf>
      <font>
        <sz val="11"/>
        <color theme="1"/>
        <name val="Calibri"/>
        <family val="2"/>
        <scheme val="minor"/>
      </font>
    </ndxf>
  </rcc>
  <rcc rId="1503" sId="3" odxf="1" dxf="1">
    <nc r="L322" t="inlineStr">
      <is>
        <t>Pass</t>
      </is>
    </nc>
    <odxf/>
    <ndxf/>
  </rcc>
  <rcc rId="1504" sId="3" odxf="1" dxf="1">
    <nc r="L323" t="inlineStr">
      <is>
        <t>Pass</t>
      </is>
    </nc>
    <odxf/>
    <ndxf/>
  </rcc>
  <rcc rId="1505" sId="3" odxf="1" dxf="1">
    <nc r="L324" t="inlineStr">
      <is>
        <t>Pass</t>
      </is>
    </nc>
    <odxf/>
    <ndxf/>
  </rcc>
  <rcc rId="1506" sId="3" odxf="1" dxf="1">
    <nc r="L325" t="inlineStr">
      <is>
        <t>Pass</t>
      </is>
    </nc>
    <odxf/>
    <ndxf/>
  </rcc>
  <rcc rId="1507" sId="3" odxf="1" dxf="1">
    <nc r="L326" t="inlineStr">
      <is>
        <t>Pass</t>
      </is>
    </nc>
    <odxf/>
    <ndxf/>
  </rcc>
  <rcc rId="1508" sId="3" odxf="1" dxf="1">
    <nc r="L327" t="inlineStr">
      <is>
        <t>Pass</t>
      </is>
    </nc>
    <odxf/>
    <ndxf/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9" sId="3">
    <nc r="M317" t="inlineStr">
      <is>
        <t>Used login details for myusuf</t>
      </is>
    </nc>
  </rcc>
  <rcc rId="1510" sId="3">
    <nc r="M318" t="inlineStr">
      <is>
        <t>Used login details for myusuf</t>
      </is>
    </nc>
  </rcc>
  <rcc rId="1511" sId="3">
    <nc r="M319" t="inlineStr">
      <is>
        <t>Used Stk 239846</t>
      </is>
    </nc>
  </rcc>
  <rcc rId="1512" sId="3">
    <nc r="M320" t="inlineStr">
      <is>
        <t xml:space="preserve">Search Single, PEPP, Active </t>
      </is>
    </nc>
  </rcc>
  <rfmt sheetId="3" sqref="M321" start="0" length="0">
    <dxf>
      <font>
        <sz val="11"/>
        <color theme="1"/>
        <name val="Calibri"/>
        <family val="2"/>
        <scheme val="minor"/>
      </font>
    </dxf>
  </rfmt>
  <rcc rId="1513" sId="3">
    <nc r="M321" t="inlineStr">
      <is>
        <t xml:space="preserve">Search Shiv, Bharati </t>
      </is>
    </nc>
  </rcc>
  <rcc rId="1514" sId="3" odxf="1" dxf="1">
    <nc r="M323" t="inlineStr">
      <is>
        <t>Used Stk 239846</t>
      </is>
    </nc>
    <odxf/>
    <ndxf/>
  </rcc>
  <rcc rId="1515" sId="3" odxf="1" dxf="1">
    <nc r="M324" t="inlineStr">
      <is>
        <t>Used Stk 239846</t>
      </is>
    </nc>
    <odxf/>
    <ndxf/>
  </rcc>
  <rcc rId="1516" sId="3" odxf="1" dxf="1">
    <nc r="M325" t="inlineStr">
      <is>
        <t>Used Stk 239846</t>
      </is>
    </nc>
    <odxf/>
    <ndxf/>
  </rcc>
  <rcc rId="1517" sId="3">
    <nc r="M322" t="inlineStr">
      <is>
        <t xml:space="preserve">Basic overview </t>
      </is>
    </nc>
  </rcc>
  <rcc rId="1518" sId="3">
    <nc r="M326" t="inlineStr">
      <is>
        <t xml:space="preserve">Basic overview </t>
      </is>
    </nc>
  </rcc>
  <rcc rId="1519" sId="3">
    <nc r="M327" t="inlineStr">
      <is>
        <t xml:space="preserve">Basic overview </t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3">
    <nc r="M92" t="inlineStr">
      <is>
        <t>PIT batch runs then confirm</t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1" sId="3">
    <nc r="M94" t="inlineStr">
      <is>
        <t>PIT batch runs then confirm 314366</t>
      </is>
    </nc>
  </rcc>
  <rcc rId="1522" sId="3">
    <nc r="M93" t="inlineStr">
      <is>
        <t>PIT batch runs then confirm 260882</t>
      </is>
    </nc>
  </rcc>
  <rcc rId="1523" sId="3">
    <oc r="M92" t="inlineStr">
      <is>
        <t>PIT batch runs then confirm</t>
      </is>
    </oc>
    <nc r="M92" t="inlineStr">
      <is>
        <t>PIT batch runs then confirm 316669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4" sId="3">
    <nc r="M95" t="inlineStr">
      <is>
        <t>says to use SQL query to find member</t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3">
    <nc r="M96" t="inlineStr">
      <is>
        <t>PIT batch runs then confirm 473506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6" sId="3">
    <nc r="L173" t="inlineStr">
      <is>
        <t>Pass</t>
      </is>
    </nc>
  </rcc>
  <rcc rId="1527" sId="3">
    <nc r="M173" t="inlineStr">
      <is>
        <t>Tested on 238237</t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8" sId="3">
    <nc r="M113" t="inlineStr">
      <is>
        <t>Batch run then check 288233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3">
    <nc r="F43" t="inlineStr">
      <is>
        <t>Pass</t>
      </is>
    </nc>
  </rcc>
  <rcc rId="169" sId="3">
    <nc r="H43" t="inlineStr">
      <is>
        <t>Jay C.</t>
      </is>
    </nc>
  </rcc>
  <rcc rId="170" sId="3" numFmtId="19">
    <nc r="I43">
      <v>44998</v>
    </nc>
  </rcc>
  <rcc rId="171" sId="3">
    <nc r="F44" t="inlineStr">
      <is>
        <t>Pass</t>
      </is>
    </nc>
  </rcc>
  <rcc rId="172" sId="3">
    <nc r="H44" t="inlineStr">
      <is>
        <t>Jay C.</t>
      </is>
    </nc>
  </rcc>
  <rcc rId="173" sId="3" numFmtId="19">
    <nc r="I44">
      <v>44998</v>
    </nc>
  </rcc>
  <rcc rId="174" sId="3">
    <nc r="F45" t="inlineStr">
      <is>
        <t>Pass</t>
      </is>
    </nc>
  </rcc>
  <rcc rId="175" sId="3">
    <nc r="H45" t="inlineStr">
      <is>
        <t>Jay C.</t>
      </is>
    </nc>
  </rcc>
  <rcc rId="176" sId="3" numFmtId="19">
    <nc r="I45">
      <v>44998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9" sId="3">
    <nc r="M114" t="inlineStr">
      <is>
        <t>Batch run then check 300987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3">
    <nc r="L174" t="inlineStr">
      <is>
        <t>Pass</t>
      </is>
    </nc>
  </rcc>
  <rcc rId="1531" sId="3">
    <nc r="M174" t="inlineStr">
      <is>
        <t>Tested on 238237</t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2" sId="3">
    <nc r="L175" t="inlineStr">
      <is>
        <t>Pass</t>
      </is>
    </nc>
  </rcc>
  <rcc rId="1533" sId="3">
    <nc r="M175" t="inlineStr">
      <is>
        <t>Tested on 238237</t>
      </is>
    </nc>
  </rcc>
  <rcc rId="1534" sId="3">
    <nc r="L176" t="inlineStr">
      <is>
        <t>Pass</t>
      </is>
    </nc>
  </rcc>
  <rcc rId="1535" sId="3">
    <nc r="M176" t="inlineStr">
      <is>
        <t>Tested on 238237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6" sId="3" odxf="1" dxf="1">
    <nc r="K197" t="inlineStr">
      <is>
        <t>Yusuf</t>
      </is>
    </nc>
    <odxf>
      <alignment horizontal="general"/>
    </odxf>
    <ndxf>
      <alignment horizontal="center"/>
    </ndxf>
  </rcc>
  <rcc rId="1537" sId="3" odxf="1" dxf="1">
    <nc r="K198" t="inlineStr">
      <is>
        <t>Yusuf</t>
      </is>
    </nc>
    <odxf>
      <alignment horizontal="general"/>
    </odxf>
    <ndxf>
      <alignment horizontal="center"/>
    </ndxf>
  </rcc>
  <rcc rId="1538" sId="3" odxf="1" dxf="1">
    <nc r="K199" t="inlineStr">
      <is>
        <t>Yusuf</t>
      </is>
    </nc>
    <odxf>
      <alignment horizontal="general"/>
    </odxf>
    <ndxf>
      <alignment horizontal="center"/>
    </ndxf>
  </rcc>
  <rcc rId="1539" sId="3" odxf="1" dxf="1">
    <nc r="K200" t="inlineStr">
      <is>
        <t>Yusuf</t>
      </is>
    </nc>
    <odxf>
      <alignment horizontal="general"/>
    </odxf>
    <ndxf>
      <alignment horizontal="center"/>
    </ndxf>
  </rcc>
  <rcc rId="1540" sId="3" odxf="1" dxf="1">
    <nc r="K201" t="inlineStr">
      <is>
        <t>Yusuf</t>
      </is>
    </nc>
    <odxf>
      <alignment horizontal="general"/>
    </odxf>
    <ndxf>
      <alignment horizontal="center"/>
    </ndxf>
  </rcc>
  <rcc rId="1541" sId="3" odxf="1" dxf="1">
    <nc r="K202" t="inlineStr">
      <is>
        <t>Yusuf</t>
      </is>
    </nc>
    <odxf>
      <alignment horizontal="general"/>
    </odxf>
    <ndxf>
      <alignment horizontal="center"/>
    </ndxf>
  </rcc>
  <rcc rId="1542" sId="3" odxf="1" dxf="1">
    <nc r="K203" t="inlineStr">
      <is>
        <t>Yusuf</t>
      </is>
    </nc>
    <odxf>
      <alignment horizontal="general"/>
    </odxf>
    <ndxf>
      <alignment horizontal="center"/>
    </ndxf>
  </rcc>
  <rcc rId="1543" sId="3" odxf="1" dxf="1">
    <nc r="K204" t="inlineStr">
      <is>
        <t>Yusuf</t>
      </is>
    </nc>
    <odxf>
      <alignment horizontal="general"/>
    </odxf>
    <ndxf>
      <alignment horizontal="center"/>
    </ndxf>
  </rcc>
  <rcc rId="1544" sId="3" odxf="1" dxf="1">
    <nc r="K205" t="inlineStr">
      <is>
        <t>Yusuf</t>
      </is>
    </nc>
    <odxf>
      <alignment horizontal="general"/>
    </odxf>
    <ndxf>
      <alignment horizontal="center"/>
    </ndxf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5" sId="3">
    <oc r="M176" t="inlineStr">
      <is>
        <t>Tested on 238237</t>
      </is>
    </oc>
    <nc r="M176" t="inlineStr">
      <is>
        <t xml:space="preserve">Tested on 238237. After removing realized that there is no way to validate the above members results using audit 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" sId="3">
    <nc r="M197" t="inlineStr">
      <is>
        <t>Staged 238237</t>
      </is>
    </nc>
  </rcc>
  <rcc rId="1547" sId="3">
    <nc r="L197" t="inlineStr">
      <is>
        <t>Pass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06">
    <dxf>
      <alignment vertical="top"/>
    </dxf>
  </rfmt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" sId="3">
    <nc r="M198" t="inlineStr">
      <is>
        <t>Staged 237575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0" sId="3">
    <nc r="L198" t="inlineStr">
      <is>
        <t>Pass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3">
    <nc r="F113" t="inlineStr">
      <is>
        <t>In Progress</t>
      </is>
    </nc>
  </rcc>
  <rcc rId="541" sId="3" numFmtId="19">
    <nc r="I113">
      <v>45013</v>
    </nc>
  </rcc>
  <rcc rId="542" sId="3">
    <nc r="F114" t="inlineStr">
      <is>
        <t>In Progress</t>
      </is>
    </nc>
  </rcc>
  <rcc rId="543" sId="3">
    <nc r="F115" t="inlineStr">
      <is>
        <t>In Progress</t>
      </is>
    </nc>
  </rcc>
  <rcc rId="544" sId="3" numFmtId="19">
    <nc r="I114">
      <v>45013</v>
    </nc>
  </rcc>
  <rcc rId="545" sId="3" numFmtId="19">
    <nc r="I115">
      <v>45013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3">
    <nc r="F46" t="inlineStr">
      <is>
        <t>Fail</t>
      </is>
    </nc>
  </rcc>
  <rcc rId="178" sId="3">
    <nc r="H46" t="inlineStr">
      <is>
        <t>Jay C.</t>
      </is>
    </nc>
  </rcc>
  <rcc rId="179" sId="3" numFmtId="19">
    <nc r="I46">
      <v>44998</v>
    </nc>
  </rcc>
  <rcc rId="180" sId="3">
    <nc r="J46" t="inlineStr">
      <is>
        <t>Instead of updating the leave, it adds a new leave</t>
      </is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1" sId="3">
    <nc r="L199" t="inlineStr">
      <is>
        <t>Pass</t>
      </is>
    </nc>
  </rcc>
  <rcc rId="1552" sId="3">
    <nc r="M199" t="inlineStr">
      <is>
        <t>Staged 238294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3" sId="3">
    <nc r="L200" t="inlineStr">
      <is>
        <t>Pass</t>
      </is>
    </nc>
  </rcc>
  <rcc rId="1554" sId="3">
    <nc r="M200" t="inlineStr">
      <is>
        <t>Staged 238294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5" sId="3">
    <nc r="L201" t="inlineStr">
      <is>
        <t>Pass</t>
      </is>
    </nc>
  </rcc>
  <rcc rId="1556" sId="3">
    <nc r="M201" t="inlineStr">
      <is>
        <t>Staged 238294</t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7" sId="3">
    <nc r="L202" t="inlineStr">
      <is>
        <t>Pass</t>
      </is>
    </nc>
  </rcc>
  <rcc rId="1558" sId="3">
    <nc r="M202" t="inlineStr">
      <is>
        <t>Staged 294212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" sId="3">
    <nc r="M203" t="inlineStr">
      <is>
        <t xml:space="preserve">Stages 264826 - Need to validate results after overnight batch </t>
      </is>
    </nc>
  </rcc>
  <rcc rId="1560" sId="3">
    <nc r="L203" t="inlineStr">
      <is>
        <t xml:space="preserve">Pass </t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1" sId="3">
    <nc r="L204" t="inlineStr">
      <is>
        <t xml:space="preserve">Pass </t>
      </is>
    </nc>
  </rcc>
  <rcc rId="1562" sId="3">
    <nc r="M204" t="inlineStr">
      <is>
        <t xml:space="preserve">Stages 293981 - Need to validate results after overnight batch </t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3" sId="3">
    <nc r="L205" t="inlineStr">
      <is>
        <t xml:space="preserve">Pass </t>
      </is>
    </nc>
  </rcc>
  <rcc rId="1564" sId="3">
    <oc r="M203" t="inlineStr">
      <is>
        <t xml:space="preserve">Stages 264826 - Need to validate results after overnight batch </t>
      </is>
    </oc>
    <nc r="M203" t="inlineStr">
      <is>
        <t xml:space="preserve">Staged 264826 - Need to validate results after overnight batch </t>
      </is>
    </nc>
  </rcc>
  <rcc rId="1565" sId="3">
    <oc r="M204" t="inlineStr">
      <is>
        <t xml:space="preserve">Stages 293981 - Need to validate results after overnight batch </t>
      </is>
    </oc>
    <nc r="M204" t="inlineStr">
      <is>
        <t xml:space="preserve">Stage 293981 - Need to validate results after overnight batch </t>
      </is>
    </nc>
  </rcc>
  <rcc rId="1566" sId="3">
    <nc r="M205" t="inlineStr">
      <is>
        <t xml:space="preserve">Stage 311514 - Need to validate results after overnight batch 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7" sId="3" odxf="1" dxf="1">
    <nc r="K206" t="inlineStr">
      <is>
        <t>Yusuf</t>
      </is>
    </nc>
    <odxf>
      <alignment horizontal="general"/>
    </odxf>
    <ndxf>
      <alignment horizontal="center"/>
    </ndxf>
  </rcc>
  <rcc rId="1568" sId="3">
    <nc r="L206" t="inlineStr">
      <is>
        <t>Fail</t>
      </is>
    </nc>
  </rcc>
  <rcc rId="1569" sId="3">
    <nc r="M206" t="inlineStr">
      <is>
        <t xml:space="preserve">Cancel button is greyed out - OCI test region </t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0" sId="3">
    <nc r="L207" t="inlineStr">
      <is>
        <t>N/A</t>
      </is>
    </nc>
  </rcc>
  <rcc rId="1571" sId="3">
    <nc r="L208" t="inlineStr">
      <is>
        <t>N/A</t>
      </is>
    </nc>
  </rcc>
  <rcc rId="1572" sId="3">
    <nc r="L209" t="inlineStr">
      <is>
        <t>N/A</t>
      </is>
    </nc>
  </rcc>
  <rcc rId="1573" sId="3">
    <nc r="L210" t="inlineStr">
      <is>
        <t>N/A</t>
      </is>
    </nc>
  </rcc>
  <rcc rId="1574" sId="3">
    <nc r="L211" t="inlineStr">
      <is>
        <t>N/A</t>
      </is>
    </nc>
  </rcc>
  <rcc rId="1575" sId="3">
    <nc r="L212" t="inlineStr">
      <is>
        <t>N/A</t>
      </is>
    </nc>
  </rcc>
  <rcc rId="1576" sId="3">
    <nc r="L213" t="inlineStr">
      <is>
        <t>N/A</t>
      </is>
    </nc>
  </rcc>
  <rcc rId="1577" sId="3" odxf="1" dxf="1">
    <nc r="K207" t="inlineStr">
      <is>
        <t>Yusuf</t>
      </is>
    </nc>
    <odxf>
      <alignment horizontal="general"/>
    </odxf>
    <ndxf>
      <alignment horizontal="center"/>
    </ndxf>
  </rcc>
  <rcc rId="1578" sId="3" odxf="1" dxf="1">
    <nc r="K208" t="inlineStr">
      <is>
        <t>Yusuf</t>
      </is>
    </nc>
    <odxf>
      <alignment horizontal="general"/>
    </odxf>
    <ndxf>
      <alignment horizontal="center"/>
    </ndxf>
  </rcc>
  <rcc rId="1579" sId="3" odxf="1" dxf="1">
    <nc r="K209" t="inlineStr">
      <is>
        <t>Yusuf</t>
      </is>
    </nc>
    <odxf>
      <alignment horizontal="general"/>
    </odxf>
    <ndxf>
      <alignment horizontal="center"/>
    </ndxf>
  </rcc>
  <rcc rId="1580" sId="3" odxf="1" dxf="1">
    <nc r="K210" t="inlineStr">
      <is>
        <t>Yusuf</t>
      </is>
    </nc>
    <odxf>
      <alignment horizontal="general"/>
    </odxf>
    <ndxf>
      <alignment horizontal="center"/>
    </ndxf>
  </rcc>
  <rcc rId="1581" sId="3" odxf="1" dxf="1">
    <nc r="K211" t="inlineStr">
      <is>
        <t>Yusuf</t>
      </is>
    </nc>
    <odxf>
      <alignment horizontal="general"/>
    </odxf>
    <ndxf>
      <alignment horizontal="center"/>
    </ndxf>
  </rcc>
  <rcc rId="1582" sId="3" odxf="1" dxf="1">
    <nc r="K212" t="inlineStr">
      <is>
        <t>Yusuf</t>
      </is>
    </nc>
    <odxf>
      <alignment horizontal="general"/>
    </odxf>
    <ndxf>
      <alignment horizontal="center"/>
    </ndxf>
  </rcc>
  <rcc rId="1583" sId="3" odxf="1" dxf="1">
    <nc r="K213" t="inlineStr">
      <is>
        <t>Yusuf</t>
      </is>
    </nc>
    <odxf>
      <alignment horizontal="general"/>
    </odxf>
    <ndxf>
      <alignment horizontal="center"/>
    </ndxf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4" sId="3" odxf="1" dxf="1">
    <nc r="K214" t="inlineStr">
      <is>
        <t>Yusuf</t>
      </is>
    </nc>
    <odxf>
      <alignment horizontal="general"/>
    </odxf>
    <ndxf>
      <alignment horizontal="center"/>
    </ndxf>
  </rcc>
  <rcc rId="1585" sId="3">
    <nc r="L214" t="inlineStr">
      <is>
        <t xml:space="preserve">Pass </t>
      </is>
    </nc>
  </rcc>
  <rcc rId="1586" sId="3">
    <nc r="M214" t="inlineStr">
      <is>
        <t xml:space="preserve">Stage 281084 - Need to validate results after overnight batch. Not using PENWEB 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3">
    <nc r="F47" t="inlineStr">
      <is>
        <t>Pass</t>
      </is>
    </nc>
  </rcc>
  <rcc rId="182" sId="3" odxf="1" dxf="1">
    <nc r="H47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83" sId="3" numFmtId="19">
    <nc r="I47">
      <v>44998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7" sId="3" odxf="1" dxf="1">
    <nc r="K215" t="inlineStr">
      <is>
        <t>Yusuf</t>
      </is>
    </nc>
    <odxf>
      <alignment horizontal="general"/>
    </odxf>
    <ndxf>
      <alignment horizontal="center"/>
    </ndxf>
  </rcc>
  <rcc rId="1588" sId="3">
    <nc r="L215" t="inlineStr">
      <is>
        <t>N/A</t>
      </is>
    </nc>
  </rcc>
  <rcc rId="1589" sId="3" odxf="1" dxf="1">
    <nc r="K216" t="inlineStr">
      <is>
        <t>Yusuf</t>
      </is>
    </nc>
    <odxf>
      <alignment horizontal="general"/>
    </odxf>
    <ndxf>
      <alignment horizontal="center"/>
    </ndxf>
  </rcc>
  <rcc rId="1590" sId="3">
    <nc r="L216" t="inlineStr">
      <is>
        <t>N/A</t>
      </is>
    </nc>
  </rcc>
  <rcc rId="1591" sId="3">
    <nc r="K218" t="inlineStr">
      <is>
        <t>Yusuf</t>
      </is>
    </nc>
  </rcc>
  <rcc rId="1592" sId="3">
    <nc r="K220" t="inlineStr">
      <is>
        <t xml:space="preserve">Yusuf 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3" sId="3">
    <nc r="L218" t="inlineStr">
      <is>
        <t>Pass</t>
      </is>
    </nc>
  </rcc>
  <rcc rId="1594" sId="3">
    <nc r="L220" t="inlineStr">
      <is>
        <t>Pass</t>
      </is>
    </nc>
  </rcc>
  <rcc rId="1595" sId="3" odxf="1" dxf="1">
    <nc r="K221" t="inlineStr">
      <is>
        <t>Yusuf</t>
      </is>
    </nc>
    <odxf>
      <alignment horizontal="general"/>
    </odxf>
    <ndxf>
      <alignment horizontal="center"/>
    </ndxf>
  </rcc>
  <rcc rId="1596" sId="3">
    <nc r="L221" t="inlineStr">
      <is>
        <t>N/A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7" sId="3">
    <nc r="K223" t="inlineStr">
      <is>
        <t>Yusuf</t>
      </is>
    </nc>
  </rcc>
  <rcc rId="1598" sId="3">
    <nc r="K224" t="inlineStr">
      <is>
        <t>Yusuf</t>
      </is>
    </nc>
  </rcc>
  <rcc rId="1599" sId="3">
    <nc r="K225" t="inlineStr">
      <is>
        <t>Yusuf</t>
      </is>
    </nc>
  </rcc>
  <rcc rId="1600" sId="3" odxf="1" dxf="1">
    <nc r="K226" t="inlineStr">
      <is>
        <t>Yusuf</t>
      </is>
    </nc>
    <odxf>
      <numFmt numFmtId="0" formatCode="General"/>
      <alignment horizontal="left"/>
    </odxf>
    <ndxf>
      <numFmt numFmtId="30" formatCode="@"/>
      <alignment horizontal="general"/>
    </ndxf>
  </rcc>
  <rfmt sheetId="3" sqref="L226" start="0" length="0">
    <dxf>
      <numFmt numFmtId="30" formatCode="@"/>
      <alignment horizontal="general"/>
    </dxf>
  </rfmt>
  <rcc rId="1601" sId="3">
    <nc r="L223" t="inlineStr">
      <is>
        <t>N/A</t>
      </is>
    </nc>
  </rcc>
  <rcc rId="1602" sId="3">
    <nc r="L224" t="inlineStr">
      <is>
        <t>N/A</t>
      </is>
    </nc>
  </rcc>
  <rcc rId="1603" sId="3">
    <nc r="L225" t="inlineStr">
      <is>
        <t>N/A</t>
      </is>
    </nc>
  </rcc>
  <rcc rId="1604" sId="3">
    <nc r="L226" t="inlineStr">
      <is>
        <t>N/A</t>
      </is>
    </nc>
  </rcc>
  <rcc rId="1605" sId="3" odxf="1" dxf="1">
    <nc r="K227" t="inlineStr">
      <is>
        <t>Yusuf</t>
      </is>
    </nc>
    <odxf>
      <numFmt numFmtId="0" formatCode="General"/>
    </odxf>
    <ndxf>
      <numFmt numFmtId="30" formatCode="@"/>
    </ndxf>
  </rcc>
  <rcc rId="1606" sId="3" odxf="1" dxf="1">
    <nc r="L227" t="inlineStr">
      <is>
        <t>N/A</t>
      </is>
    </nc>
    <odxf>
      <numFmt numFmtId="0" formatCode="General"/>
    </odxf>
    <ndxf>
      <numFmt numFmtId="30" formatCode="@"/>
    </ndxf>
  </rcc>
  <rcc rId="1607" sId="3">
    <nc r="K228" t="inlineStr">
      <is>
        <t>Yusuf</t>
      </is>
    </nc>
  </rcc>
  <rcc rId="1608" sId="3">
    <nc r="L228" t="inlineStr">
      <is>
        <t>N/A</t>
      </is>
    </nc>
  </rcc>
  <rcc rId="1609" sId="3" odxf="1" dxf="1">
    <nc r="K229" t="inlineStr">
      <is>
        <t>Yusuf</t>
      </is>
    </nc>
    <odxf>
      <numFmt numFmtId="0" formatCode="General"/>
    </odxf>
    <ndxf>
      <numFmt numFmtId="30" formatCode="@"/>
    </ndxf>
  </rcc>
  <rcc rId="1610" sId="3" odxf="1" dxf="1">
    <nc r="L229" t="inlineStr">
      <is>
        <t>N/A</t>
      </is>
    </nc>
    <odxf>
      <numFmt numFmtId="0" formatCode="General"/>
    </odxf>
    <ndxf>
      <numFmt numFmtId="30" formatCode="@"/>
    </ndxf>
  </rcc>
  <rcc rId="1611" sId="3" odxf="1" dxf="1">
    <nc r="K230" t="inlineStr">
      <is>
        <t>Yusuf</t>
      </is>
    </nc>
    <odxf>
      <numFmt numFmtId="0" formatCode="General"/>
    </odxf>
    <ndxf>
      <numFmt numFmtId="30" formatCode="@"/>
    </ndxf>
  </rcc>
  <rcc rId="1612" sId="3" odxf="1" dxf="1">
    <nc r="L230" t="inlineStr">
      <is>
        <t>N/A</t>
      </is>
    </nc>
    <odxf>
      <numFmt numFmtId="0" formatCode="General"/>
    </odxf>
    <ndxf>
      <numFmt numFmtId="30" formatCode="@"/>
    </ndxf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3" sId="3" odxf="1" dxf="1">
    <nc r="K232" t="inlineStr">
      <is>
        <t>Cindy</t>
      </is>
    </nc>
    <ndxf>
      <font>
        <sz val="11"/>
        <color auto="1"/>
        <name val="Calibri"/>
        <family val="2"/>
        <scheme val="minor"/>
      </font>
      <numFmt numFmtId="30" formatCode="@"/>
    </ndxf>
  </rcc>
  <rcc rId="1614" sId="3" odxf="1" dxf="1">
    <nc r="K233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15" sId="3" odxf="1" dxf="1">
    <nc r="K234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16" sId="3" odxf="1" dxf="1">
    <nc r="K235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17" sId="3" odxf="1" dxf="1">
    <nc r="K236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18" sId="3" odxf="1" dxf="1">
    <nc r="K237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19" sId="3" odxf="1" dxf="1">
    <nc r="K238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20" sId="3" odxf="1" dxf="1">
    <nc r="K239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21" sId="3" odxf="1" dxf="1">
    <nc r="K240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22" sId="3" odxf="1" dxf="1">
    <nc r="K241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  <rcc rId="1623" sId="3" odxf="1" dxf="1">
    <nc r="K242" t="inlineStr">
      <is>
        <t>Cindy</t>
      </is>
    </nc>
    <odxf>
      <font>
        <sz val="11"/>
        <color theme="1"/>
        <name val="Calibri"/>
        <family val="2"/>
        <scheme val="minor"/>
      </font>
      <numFmt numFmtId="0" formatCode="General"/>
    </odxf>
    <ndxf>
      <font>
        <sz val="11"/>
        <color auto="1"/>
        <name val="Calibri"/>
        <family val="2"/>
        <scheme val="minor"/>
      </font>
      <numFmt numFmtId="30" formatCode="@"/>
    </ndxf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" sId="3" odxf="1" dxf="1">
    <nc r="K288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25" sId="3" odxf="1" dxf="1">
    <nc r="L288" t="inlineStr">
      <is>
        <t xml:space="preserve">Pass </t>
      </is>
    </nc>
    <odxf>
      <numFmt numFmtId="0" formatCode="General"/>
    </odxf>
    <ndxf>
      <numFmt numFmtId="30" formatCode="@"/>
    </ndxf>
  </rcc>
  <rcc rId="1626" sId="3">
    <nc r="M288" t="inlineStr">
      <is>
        <t>Penfax only; Penweb is still down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" sId="3" odxf="1" dxf="1">
    <nc r="K289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28" sId="3" odxf="1" dxf="1">
    <nc r="L289" t="inlineStr">
      <is>
        <t xml:space="preserve">Pass </t>
      </is>
    </nc>
    <odxf>
      <numFmt numFmtId="0" formatCode="General"/>
    </odxf>
    <ndxf>
      <numFmt numFmtId="30" formatCode="@"/>
    </ndxf>
  </rcc>
  <rcc rId="1629" sId="3">
    <nc r="M289" t="inlineStr">
      <is>
        <t>Stk 241367 Penfax only; Penweb is still down</t>
      </is>
    </nc>
  </rcc>
  <rcc rId="1630" sId="3">
    <oc r="M288" t="inlineStr">
      <is>
        <t>Penfax only; Penweb is still down</t>
      </is>
    </oc>
    <nc r="M288" t="inlineStr">
      <is>
        <t>Stk 267827 Penfax only; Penweb is still down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1" sId="3" odxf="1" dxf="1">
    <nc r="K272" t="inlineStr">
      <is>
        <t>Yusuf</t>
      </is>
    </nc>
    <odxf>
      <numFmt numFmtId="0" formatCode="General"/>
      <alignment horizontal="left"/>
    </odxf>
    <ndxf>
      <numFmt numFmtId="30" formatCode="@"/>
      <alignment horizontal="center"/>
    </ndxf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2" sId="3" odxf="1" dxf="1">
    <nc r="K273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33" sId="3" odxf="1" dxf="1">
    <nc r="K274" t="inlineStr">
      <is>
        <t>Yusuf</t>
      </is>
    </nc>
    <odxf>
      <numFmt numFmtId="0" formatCode="General"/>
      <alignment horizontal="left"/>
    </odxf>
    <ndxf>
      <numFmt numFmtId="30" formatCode="@"/>
      <alignment horizontal="center"/>
    </ndxf>
  </rcc>
  <rcc rId="1634" sId="3" odxf="1" dxf="1">
    <nc r="K275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35" sId="3" odxf="1" dxf="1">
    <nc r="K276" t="inlineStr">
      <is>
        <t>Yusuf</t>
      </is>
    </nc>
    <odxf>
      <numFmt numFmtId="0" formatCode="General"/>
      <alignment horizontal="left"/>
    </odxf>
    <ndxf>
      <numFmt numFmtId="30" formatCode="@"/>
      <alignment horizontal="center"/>
    </ndxf>
  </rcc>
  <rcc rId="1636" sId="3" odxf="1" dxf="1">
    <nc r="K277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37" sId="3" odxf="1" dxf="1">
    <nc r="K278" t="inlineStr">
      <is>
        <t>Yusuf</t>
      </is>
    </nc>
    <odxf>
      <numFmt numFmtId="0" formatCode="General"/>
      <alignment horizontal="left"/>
    </odxf>
    <ndxf>
      <numFmt numFmtId="30" formatCode="@"/>
      <alignment horizontal="center"/>
    </ndxf>
  </rcc>
  <rcc rId="1638" sId="3" odxf="1" dxf="1">
    <nc r="K279" t="inlineStr">
      <is>
        <t>Yusuf</t>
      </is>
    </nc>
    <odxf>
      <numFmt numFmtId="0" formatCode="General"/>
      <alignment horizontal="left"/>
    </odxf>
    <ndxf>
      <numFmt numFmtId="30" formatCode="@"/>
      <alignment horizontal="center"/>
    </ndxf>
  </rcc>
  <rcc rId="1639" sId="3" odxf="1" dxf="1">
    <nc r="K280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0" sId="3">
    <nc r="L272" t="inlineStr">
      <is>
        <t>Pass</t>
      </is>
    </nc>
  </rcc>
  <rcc rId="1641" sId="3">
    <nc r="M272" t="inlineStr">
      <is>
        <t>Stk 281488, case # 88358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2" sId="3">
    <nc r="L273" t="inlineStr">
      <is>
        <t>Pass</t>
      </is>
    </nc>
  </rcc>
  <rcc rId="1643" sId="3">
    <nc r="M273" t="inlineStr">
      <is>
        <t>Case # 28244</t>
      </is>
    </nc>
  </rcc>
  <rcc rId="1644" sId="3">
    <nc r="L274" t="inlineStr">
      <is>
        <t>Pass</t>
      </is>
    </nc>
  </rcc>
  <rcc rId="1645" sId="3">
    <nc r="M274" t="inlineStr">
      <is>
        <t>Stk 281488, case # 88358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3">
    <nc r="F48" t="inlineStr">
      <is>
        <t>Pass</t>
      </is>
    </nc>
  </rcc>
  <rcc rId="185" sId="3" odxf="1" dxf="1">
    <nc r="H48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86" sId="3" numFmtId="19">
    <nc r="I48">
      <v>44998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6" sId="3" odxf="1" dxf="1">
    <nc r="K249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47" sId="3" odxf="1" dxf="1">
    <nc r="L249" t="inlineStr">
      <is>
        <t xml:space="preserve">Pass </t>
      </is>
    </nc>
    <odxf>
      <numFmt numFmtId="0" formatCode="General"/>
    </odxf>
    <ndxf>
      <numFmt numFmtId="30" formatCode="@"/>
    </ndxf>
  </rcc>
  <rfmt sheetId="3" sqref="M249" start="0" length="0">
    <dxf>
      <numFmt numFmtId="30" formatCode="@"/>
    </dxf>
  </rfmt>
  <rfmt sheetId="3" sqref="K249">
    <dxf>
      <alignment vertical="top"/>
    </dxf>
  </rfmt>
  <rcc rId="1648" sId="3">
    <nc r="M249" t="inlineStr">
      <is>
        <t xml:space="preserve">Stage 249256 - Need to validate results after overnight batch. Fed tax should be 30% 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9" sId="3" odxf="1" dxf="1">
    <nc r="K250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50" sId="3" odxf="1" dxf="1">
    <nc r="L250" t="inlineStr">
      <is>
        <t xml:space="preserve">Pass </t>
      </is>
    </nc>
    <odxf>
      <numFmt numFmtId="0" formatCode="General"/>
    </odxf>
    <ndxf>
      <numFmt numFmtId="30" formatCode="@"/>
    </ndxf>
  </rcc>
  <rfmt sheetId="3" sqref="M250" start="0" length="0">
    <dxf>
      <numFmt numFmtId="30" formatCode="@"/>
    </dxf>
  </rfmt>
  <rcc rId="1651" sId="3">
    <nc r="M250" t="inlineStr">
      <is>
        <t>Stage 315413 payment setup for 5000, 289512 for 5000. Need to validate results after overnight batch.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2" sId="3">
    <nc r="K251" t="inlineStr">
      <is>
        <t>Yusuf</t>
      </is>
    </nc>
  </rcc>
  <rcc rId="1653" sId="3">
    <nc r="L251" t="inlineStr">
      <is>
        <t xml:space="preserve">Fail </t>
      </is>
    </nc>
  </rcc>
  <rcc rId="1654" sId="3">
    <nc r="M251" t="inlineStr">
      <is>
        <t xml:space="preserve">289512 - Application does not allow muitiple payments. It cancels the other payments and keeps the most rescent transaction. Wiat overnight to confirm. Need to refer to BA - for clarification 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K251" start="0" length="0">
    <dxf>
      <numFmt numFmtId="30" formatCode="@"/>
      <alignment horizontal="center"/>
    </dxf>
  </rfmt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5" sId="3">
    <nc r="L275" t="inlineStr">
      <is>
        <t>Pass</t>
      </is>
    </nc>
  </rcc>
  <rcc rId="1656" sId="3">
    <nc r="M275" t="inlineStr">
      <is>
        <t>Task Id 218729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7" sId="3" odxf="1" dxf="1">
    <nc r="L276" t="inlineStr">
      <is>
        <t>Pass</t>
      </is>
    </nc>
    <odxf>
      <alignment horizontal="left"/>
    </odxf>
    <ndxf>
      <alignment horizontal="general"/>
    </ndxf>
  </rcc>
  <rfmt sheetId="3" sqref="M276" start="0" length="0">
    <dxf>
      <alignment horizontal="general"/>
    </dxf>
  </rfmt>
  <rcc rId="1658" sId="3">
    <nc r="M276" t="inlineStr">
      <is>
        <t>Person Id 293931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9" sId="3">
    <nc r="M277" t="inlineStr">
      <is>
        <t>Stk 214324</t>
      </is>
    </nc>
  </rcc>
  <rcc rId="1660" sId="3">
    <nc r="L277" t="inlineStr">
      <is>
        <t>Pass</t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1" sId="3" odxf="1" dxf="1">
    <nc r="L278" t="inlineStr">
      <is>
        <t>Pass</t>
      </is>
    </nc>
    <odxf>
      <alignment horizontal="left"/>
    </odxf>
    <ndxf>
      <alignment horizontal="general"/>
    </ndxf>
  </rcc>
  <rcc rId="1662" sId="3" odxf="1" dxf="1">
    <nc r="M278" t="inlineStr">
      <is>
        <t>Stk 214324</t>
      </is>
    </nc>
    <odxf>
      <alignment horizontal="left"/>
    </odxf>
    <ndxf>
      <alignment horizontal="general"/>
    </ndxf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3" sId="3" odxf="1" dxf="1">
    <nc r="L279" t="inlineStr">
      <is>
        <t>Pass</t>
      </is>
    </nc>
    <odxf>
      <alignment horizontal="left"/>
    </odxf>
    <ndxf>
      <alignment horizontal="general"/>
    </ndxf>
  </rcc>
  <rcc rId="1664" sId="3" odxf="1" dxf="1">
    <nc r="M279" t="inlineStr">
      <is>
        <t>Stk 214324</t>
      </is>
    </nc>
    <odxf>
      <alignment horizontal="left"/>
    </odxf>
    <ndxf>
      <alignment horizontal="general"/>
    </ndxf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5" sId="3">
    <nc r="L280" t="inlineStr">
      <is>
        <t>Pass</t>
      </is>
    </nc>
  </rcc>
  <rcc rId="1666" sId="3">
    <nc r="M280" t="inlineStr">
      <is>
        <t>Stk 214324. Counted units * value by frate file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3">
    <nc r="F50" t="inlineStr">
      <is>
        <t>Pass</t>
      </is>
    </nc>
  </rcc>
  <rcc rId="188" sId="3">
    <nc r="H50" t="inlineStr">
      <is>
        <t>Jay C.</t>
      </is>
    </nc>
  </rcc>
  <rcc rId="189" sId="3" numFmtId="19">
    <nc r="I50">
      <v>44998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" sId="3">
    <oc r="M288" t="inlineStr">
      <is>
        <t>Stk 267827 Penfax only; Penweb is still down</t>
      </is>
    </oc>
    <nc r="M288" t="inlineStr">
      <is>
        <t>Stk 267827 Penfax only P17Term letter saved in members profile ; Penweb is still down</t>
      </is>
    </nc>
  </rcc>
  <rfmt sheetId="3" sqref="M286:M291">
    <dxf>
      <alignment wrapText="0"/>
    </dxf>
  </rfmt>
  <rfmt sheetId="3" sqref="M286:M291">
    <dxf>
      <alignment wrapText="1"/>
    </dxf>
  </rfmt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9" sId="3" odxf="1" dxf="1">
    <nc r="K179" t="inlineStr">
      <is>
        <t>Yusuf</t>
      </is>
    </nc>
    <odxf>
      <alignment horizontal="general"/>
    </odxf>
    <ndxf>
      <alignment horizontal="center"/>
    </ndxf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0" sId="3" odxf="1" dxf="1">
    <nc r="K281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71" sId="3" odxf="1" dxf="1">
    <nc r="L281" t="inlineStr">
      <is>
        <t>N/A</t>
      </is>
    </nc>
    <odxf>
      <numFmt numFmtId="0" formatCode="General"/>
    </odxf>
    <ndxf>
      <numFmt numFmtId="30" formatCode="@"/>
    </ndxf>
  </rcc>
  <rcc rId="1672" sId="3" odxf="1" dxf="1">
    <nc r="K282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73" sId="3" odxf="1" dxf="1">
    <nc r="L282" t="inlineStr">
      <is>
        <t>N/A</t>
      </is>
    </nc>
    <odxf>
      <numFmt numFmtId="0" formatCode="General"/>
    </odxf>
    <ndxf>
      <numFmt numFmtId="30" formatCode="@"/>
    </ndxf>
  </rcc>
  <rcc rId="1674" sId="3" odxf="1" dxf="1">
    <nc r="K283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75" sId="3" odxf="1" dxf="1">
    <nc r="L283" t="inlineStr">
      <is>
        <t>N/A</t>
      </is>
    </nc>
    <odxf>
      <numFmt numFmtId="0" formatCode="General"/>
    </odxf>
    <ndxf>
      <numFmt numFmtId="30" formatCode="@"/>
    </ndxf>
  </rcc>
  <rcc rId="1676" sId="3" odxf="1" dxf="1">
    <nc r="K284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77" sId="3" odxf="1" dxf="1">
    <nc r="L284" t="inlineStr">
      <is>
        <t>N/A</t>
      </is>
    </nc>
    <odxf>
      <numFmt numFmtId="0" formatCode="General"/>
    </odxf>
    <ndxf>
      <numFmt numFmtId="30" formatCode="@"/>
    </ndxf>
  </rcc>
  <rcc rId="1678" sId="3" odxf="1" dxf="1">
    <nc r="K285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79" sId="3" odxf="1" dxf="1">
    <nc r="L285" t="inlineStr">
      <is>
        <t>N/A</t>
      </is>
    </nc>
    <odxf>
      <numFmt numFmtId="0" formatCode="General"/>
    </odxf>
    <ndxf>
      <numFmt numFmtId="30" formatCode="@"/>
    </ndxf>
  </rcc>
  <rcc rId="1680" sId="3" odxf="1" dxf="1">
    <nc r="K286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681" sId="3" odxf="1" dxf="1">
    <nc r="L286" t="inlineStr">
      <is>
        <t>N/A</t>
      </is>
    </nc>
    <odxf>
      <numFmt numFmtId="0" formatCode="General"/>
    </odxf>
    <ndxf>
      <numFmt numFmtId="30" formatCode="@"/>
    </ndxf>
  </rcc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3" sId="3" odxf="1" dxf="1">
    <nc r="K149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84" sId="3" odxf="1" dxf="1">
    <nc r="K150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85" sId="3" odxf="1" dxf="1">
    <nc r="K151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86" sId="3" odxf="1" dxf="1">
    <nc r="K152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87" sId="3" odxf="1" dxf="1">
    <nc r="K153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88" sId="3" odxf="1" dxf="1">
    <nc r="K154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89" sId="3" odxf="1" dxf="1">
    <nc r="K155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90" sId="3" odxf="1" dxf="1">
    <nc r="K156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91" sId="3" odxf="1" dxf="1">
    <nc r="K157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92" sId="3" odxf="1" dxf="1">
    <nc r="K158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93" sId="3" odxf="1" dxf="1">
    <nc r="K159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  <rcc rId="1694" sId="3" odxf="1" dxf="1">
    <nc r="K160" t="inlineStr">
      <is>
        <t>Cindy</t>
      </is>
    </nc>
    <odxf>
      <font>
        <sz val="11"/>
        <color theme="1"/>
        <name val="Calibri"/>
        <family val="2"/>
        <scheme val="minor"/>
      </font>
    </odxf>
    <ndxf>
      <font>
        <sz val="11"/>
        <color auto="1"/>
        <name val="Calibri"/>
        <family val="2"/>
        <scheme val="minor"/>
      </font>
    </ndxf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5" sId="3" odxf="1" dxf="1">
    <nc r="K50" t="inlineStr">
      <is>
        <t>Yusuf</t>
      </is>
    </nc>
    <odxf>
      <alignment horizontal="general"/>
    </odxf>
    <ndxf>
      <alignment horizontal="center"/>
    </ndxf>
  </rcc>
  <rcc rId="1696" sId="3">
    <nc r="L50" t="inlineStr">
      <is>
        <t>Pass</t>
      </is>
    </nc>
  </rcc>
  <rcc rId="1697" sId="3">
    <nc r="M50" t="inlineStr">
      <is>
        <t>Staged 451680. Not using Penweb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8" sId="3" odxf="1" dxf="1">
    <nc r="K34" t="inlineStr">
      <is>
        <t>Yusuf</t>
      </is>
    </nc>
    <odxf>
      <alignment horizontal="general"/>
    </odxf>
    <ndxf>
      <alignment horizontal="center"/>
    </ndxf>
  </rcc>
  <rcc rId="1699" sId="3" odxf="1" dxf="1">
    <nc r="K35" t="inlineStr">
      <is>
        <t>Yusuf</t>
      </is>
    </nc>
    <odxf>
      <alignment horizontal="general"/>
    </odxf>
    <ndxf>
      <alignment horizontal="center"/>
    </ndxf>
  </rcc>
  <rcc rId="1700" sId="3" odxf="1" dxf="1">
    <nc r="K36" t="inlineStr">
      <is>
        <t>Yusuf</t>
      </is>
    </nc>
    <odxf>
      <alignment horizontal="general"/>
    </odxf>
    <ndxf>
      <alignment horizontal="center"/>
    </ndxf>
  </rcc>
  <rcc rId="1701" sId="3" odxf="1" dxf="1">
    <nc r="K37" t="inlineStr">
      <is>
        <t>Yusuf</t>
      </is>
    </nc>
    <odxf>
      <alignment horizontal="general"/>
    </odxf>
    <ndxf>
      <alignment horizontal="center"/>
    </ndxf>
  </rcc>
  <rcc rId="1702" sId="3" odxf="1" dxf="1">
    <nc r="K38" t="inlineStr">
      <is>
        <t>Yusuf</t>
      </is>
    </nc>
    <odxf>
      <alignment horizontal="general"/>
    </odxf>
    <ndxf>
      <alignment horizontal="center"/>
    </ndxf>
  </rcc>
  <rcc rId="1703" sId="3" odxf="1" dxf="1">
    <nc r="K39" t="inlineStr">
      <is>
        <t>Yusuf</t>
      </is>
    </nc>
    <odxf>
      <alignment horizontal="general"/>
    </odxf>
    <ndxf>
      <alignment horizontal="center"/>
    </ndxf>
  </rcc>
  <rcc rId="1704" sId="3" odxf="1" dxf="1">
    <nc r="K40" t="inlineStr">
      <is>
        <t>Yusuf</t>
      </is>
    </nc>
    <odxf>
      <alignment horizontal="general"/>
    </odxf>
    <ndxf>
      <alignment horizontal="center"/>
    </ndxf>
  </rcc>
  <rcc rId="1705" sId="3" odxf="1" dxf="1">
    <nc r="K41" t="inlineStr">
      <is>
        <t>Yusuf</t>
      </is>
    </nc>
    <odxf>
      <alignment horizontal="general"/>
    </odxf>
    <ndxf>
      <alignment horizontal="center"/>
    </ndxf>
  </rcc>
  <rcc rId="1706" sId="3" odxf="1" dxf="1">
    <nc r="K42" t="inlineStr">
      <is>
        <t>Yusuf</t>
      </is>
    </nc>
    <odxf>
      <alignment horizontal="general"/>
    </odxf>
    <ndxf>
      <alignment horizontal="center"/>
    </ndxf>
  </rcc>
  <rcc rId="1707" sId="3" odxf="1" dxf="1">
    <nc r="K43" t="inlineStr">
      <is>
        <t>Yusuf</t>
      </is>
    </nc>
    <odxf>
      <alignment horizontal="general"/>
    </odxf>
    <ndxf>
      <alignment horizontal="center"/>
    </ndxf>
  </rcc>
  <rcc rId="1708" sId="3" odxf="1" dxf="1">
    <nc r="K44" t="inlineStr">
      <is>
        <t>Yusuf</t>
      </is>
    </nc>
    <odxf>
      <alignment horizontal="general"/>
    </odxf>
    <ndxf>
      <alignment horizontal="center"/>
    </ndxf>
  </rcc>
  <rcc rId="1709" sId="3" odxf="1" dxf="1">
    <nc r="K45" t="inlineStr">
      <is>
        <t>Yusuf</t>
      </is>
    </nc>
    <odxf>
      <alignment horizontal="general"/>
    </odxf>
    <ndxf>
      <alignment horizontal="center"/>
    </ndxf>
  </rcc>
  <rcc rId="1710" sId="3" odxf="1" dxf="1">
    <nc r="K46" t="inlineStr">
      <is>
        <t>Yusuf</t>
      </is>
    </nc>
    <odxf>
      <alignment horizontal="general"/>
    </odxf>
    <ndxf>
      <alignment horizontal="center"/>
    </ndxf>
  </rcc>
  <rcc rId="1711" sId="3" odxf="1" dxf="1">
    <nc r="K47" t="inlineStr">
      <is>
        <t>Yusuf</t>
      </is>
    </nc>
    <odxf>
      <alignment horizontal="general"/>
    </odxf>
    <ndxf>
      <alignment horizontal="center"/>
    </ndxf>
  </rcc>
  <rcc rId="1712" sId="3" odxf="1" dxf="1">
    <nc r="K48" t="inlineStr">
      <is>
        <t>Yusuf</t>
      </is>
    </nc>
    <odxf>
      <alignment horizontal="general"/>
    </odxf>
    <ndxf>
      <alignment horizontal="center"/>
    </ndxf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3" sId="3" odxf="1" dxf="1">
    <nc r="K51" t="inlineStr">
      <is>
        <t>Yusuf</t>
      </is>
    </nc>
    <odxf>
      <alignment horizontal="general"/>
    </odxf>
    <ndxf>
      <alignment horizontal="center"/>
    </ndxf>
  </rcc>
  <rcc rId="1714" sId="3" odxf="1" dxf="1">
    <nc r="K52" t="inlineStr">
      <is>
        <t>Yusuf</t>
      </is>
    </nc>
    <odxf>
      <numFmt numFmtId="0" formatCode="General"/>
      <alignment horizontal="general"/>
    </odxf>
    <ndxf>
      <numFmt numFmtId="30" formatCode="@"/>
      <alignment horizontal="center"/>
    </ndxf>
  </rcc>
  <rcc rId="1715" sId="3" odxf="1" dxf="1">
    <nc r="K53" t="inlineStr">
      <is>
        <t>Yusuf</t>
      </is>
    </nc>
    <odxf>
      <alignment horizontal="general"/>
    </odxf>
    <ndxf>
      <alignment horizontal="center"/>
    </ndxf>
  </rcc>
  <rcc rId="1716" sId="3" odxf="1" dxf="1">
    <nc r="K54" t="inlineStr">
      <is>
        <t>Yusuf</t>
      </is>
    </nc>
    <odxf>
      <alignment horizontal="general"/>
    </odxf>
    <ndxf>
      <alignment horizontal="center"/>
    </ndxf>
  </rcc>
  <rcc rId="1717" sId="3" odxf="1" dxf="1">
    <nc r="K55" t="inlineStr">
      <is>
        <t>Yusuf</t>
      </is>
    </nc>
    <odxf>
      <alignment horizontal="general"/>
    </odxf>
    <ndxf>
      <alignment horizontal="center"/>
    </ndxf>
  </rcc>
  <rcc rId="1718" sId="3" odxf="1" dxf="1">
    <nc r="K56" t="inlineStr">
      <is>
        <t>Yusuf</t>
      </is>
    </nc>
    <odxf>
      <alignment horizontal="general"/>
    </odxf>
    <ndxf>
      <alignment horizontal="center"/>
    </ndxf>
  </rcc>
  <rcc rId="1719" sId="3" odxf="1" dxf="1">
    <nc r="K57" t="inlineStr">
      <is>
        <t>Yusuf</t>
      </is>
    </nc>
    <odxf>
      <alignment horizontal="general"/>
    </odxf>
    <ndxf>
      <alignment horizontal="center"/>
    </ndxf>
  </rcc>
  <rcc rId="1720" sId="3" odxf="1" dxf="1">
    <nc r="K58" t="inlineStr">
      <is>
        <t>Yusuf</t>
      </is>
    </nc>
    <odxf>
      <alignment horizontal="general"/>
    </odxf>
    <ndxf>
      <alignment horizontal="center"/>
    </ndxf>
  </rcc>
  <rcc rId="1721" sId="3" odxf="1" dxf="1">
    <nc r="K59" t="inlineStr">
      <is>
        <t>Yusuf</t>
      </is>
    </nc>
    <odxf>
      <alignment horizontal="general"/>
    </odxf>
    <ndxf>
      <alignment horizontal="center"/>
    </ndxf>
  </rcc>
  <rcc rId="1722" sId="3" odxf="1" dxf="1">
    <nc r="K60" t="inlineStr">
      <is>
        <t>Yusuf</t>
      </is>
    </nc>
    <odxf>
      <alignment horizontal="general"/>
    </odxf>
    <ndxf>
      <alignment horizontal="center"/>
    </ndxf>
  </rcc>
  <rcc rId="1723" sId="3" odxf="1" dxf="1">
    <nc r="K61" t="inlineStr">
      <is>
        <t>Yusuf</t>
      </is>
    </nc>
    <odxf>
      <alignment horizontal="general"/>
    </odxf>
    <ndxf>
      <alignment horizontal="center"/>
    </ndxf>
  </rcc>
  <rcc rId="1724" sId="3" odxf="1" dxf="1">
    <nc r="K62" t="inlineStr">
      <is>
        <t>Yusuf</t>
      </is>
    </nc>
    <odxf>
      <alignment horizontal="general"/>
    </odxf>
    <ndxf>
      <alignment horizontal="center"/>
    </ndxf>
  </rcc>
  <rcc rId="1725" sId="3" odxf="1" dxf="1">
    <nc r="K63" t="inlineStr">
      <is>
        <t>Yusuf</t>
      </is>
    </nc>
    <odxf>
      <alignment horizontal="general"/>
    </odxf>
    <ndxf>
      <alignment horizontal="center"/>
    </ndxf>
  </rcc>
  <rcc rId="1726" sId="3" odxf="1" dxf="1">
    <nc r="K64" t="inlineStr">
      <is>
        <t>Yusuf</t>
      </is>
    </nc>
    <odxf>
      <alignment horizontal="general"/>
    </odxf>
    <ndxf>
      <alignment horizontal="center"/>
    </ndxf>
  </rcc>
  <rcc rId="1727" sId="3" odxf="1" dxf="1">
    <nc r="K65" t="inlineStr">
      <is>
        <t>Yusuf</t>
      </is>
    </nc>
    <odxf>
      <alignment horizontal="general"/>
    </odxf>
    <ndxf>
      <alignment horizontal="center"/>
    </ndxf>
  </rcc>
  <rcc rId="1728" sId="3" odxf="1" dxf="1">
    <nc r="K66" t="inlineStr">
      <is>
        <t>Yusuf</t>
      </is>
    </nc>
    <odxf>
      <alignment horizontal="general"/>
    </odxf>
    <ndxf>
      <alignment horizontal="center"/>
    </ndxf>
  </rcc>
  <rcc rId="1729" sId="3" odxf="1" dxf="1">
    <nc r="K67" t="inlineStr">
      <is>
        <t>Yusuf</t>
      </is>
    </nc>
    <odxf>
      <alignment horizontal="general"/>
    </odxf>
    <ndxf>
      <alignment horizontal="center"/>
    </ndxf>
  </rcc>
  <rcc rId="1730" sId="3" odxf="1" dxf="1">
    <nc r="K68" t="inlineStr">
      <is>
        <t>Yusuf</t>
      </is>
    </nc>
    <odxf>
      <alignment horizontal="general"/>
    </odxf>
    <ndxf>
      <alignment horizontal="center"/>
    </ndxf>
  </rcc>
  <rcc rId="1731" sId="3" odxf="1" dxf="1">
    <nc r="K69" t="inlineStr">
      <is>
        <t>Yusuf</t>
      </is>
    </nc>
    <odxf>
      <alignment horizontal="general"/>
    </odxf>
    <ndxf>
      <alignment horizontal="center"/>
    </ndxf>
  </rcc>
  <rcc rId="1732" sId="3" odxf="1" dxf="1">
    <nc r="K70" t="inlineStr">
      <is>
        <t>Yusuf</t>
      </is>
    </nc>
    <odxf>
      <alignment horizontal="general"/>
    </odxf>
    <ndxf>
      <alignment horizontal="center"/>
    </ndxf>
  </rcc>
  <rcc rId="1733" sId="3" odxf="1" dxf="1">
    <nc r="K71" t="inlineStr">
      <is>
        <t>Yusuf</t>
      </is>
    </nc>
    <odxf>
      <alignment horizontal="general"/>
    </odxf>
    <ndxf>
      <alignment horizontal="center"/>
    </ndxf>
  </rcc>
  <rcc rId="1734" sId="3" odxf="1" dxf="1">
    <nc r="K72" t="inlineStr">
      <is>
        <t>Yusuf</t>
      </is>
    </nc>
    <odxf>
      <alignment horizontal="general"/>
    </odxf>
    <ndxf>
      <alignment horizontal="center"/>
    </ndxf>
  </rcc>
  <rcc rId="1735" sId="3" odxf="1" dxf="1">
    <nc r="K73" t="inlineStr">
      <is>
        <t>Yusuf</t>
      </is>
    </nc>
    <odxf>
      <alignment horizontal="general"/>
    </odxf>
    <ndxf>
      <alignment horizontal="center"/>
    </ndxf>
  </rcc>
  <rcc rId="1736" sId="3" odxf="1" dxf="1">
    <nc r="K74" t="inlineStr">
      <is>
        <t>Yusuf</t>
      </is>
    </nc>
    <odxf>
      <alignment horizontal="general"/>
    </odxf>
    <ndxf>
      <alignment horizontal="center"/>
    </ndxf>
  </rcc>
  <rcc rId="1737" sId="3" odxf="1" dxf="1">
    <nc r="K75" t="inlineStr">
      <is>
        <t>Yusuf</t>
      </is>
    </nc>
    <odxf>
      <alignment horizontal="general"/>
    </odxf>
    <ndxf>
      <alignment horizontal="center"/>
    </ndxf>
  </rcc>
  <rcc rId="1738" sId="3" odxf="1" dxf="1">
    <nc r="K76" t="inlineStr">
      <is>
        <t>Yusuf</t>
      </is>
    </nc>
    <odxf>
      <alignment horizontal="general"/>
    </odxf>
    <ndxf>
      <alignment horizontal="center"/>
    </ndxf>
  </rcc>
  <rcc rId="1739" sId="3" odxf="1" dxf="1">
    <nc r="K77" t="inlineStr">
      <is>
        <t>Yusuf</t>
      </is>
    </nc>
    <odxf>
      <alignment horizontal="general"/>
    </odxf>
    <ndxf>
      <alignment horizontal="center"/>
    </ndxf>
  </rcc>
  <rcc rId="1740" sId="3" odxf="1" dxf="1">
    <nc r="K78" t="inlineStr">
      <is>
        <t>Yusuf</t>
      </is>
    </nc>
    <odxf>
      <alignment horizontal="general"/>
    </odxf>
    <ndxf>
      <alignment horizontal="center"/>
    </ndxf>
  </rcc>
  <rcc rId="1741" sId="3" odxf="1" dxf="1">
    <nc r="K79" t="inlineStr">
      <is>
        <t>Yusuf</t>
      </is>
    </nc>
    <odxf>
      <alignment horizontal="general"/>
    </odxf>
    <ndxf>
      <alignment horizontal="center"/>
    </ndxf>
  </rcc>
  <rcc rId="1742" sId="3" odxf="1" dxf="1">
    <nc r="K80" t="inlineStr">
      <is>
        <t>Yusuf</t>
      </is>
    </nc>
    <odxf>
      <alignment horizontal="general"/>
    </odxf>
    <ndxf>
      <alignment horizontal="center"/>
    </ndxf>
  </rcc>
  <rcc rId="1743" sId="3" odxf="1" dxf="1">
    <nc r="K81" t="inlineStr">
      <is>
        <t>Yusuf</t>
      </is>
    </nc>
    <odxf>
      <alignment horizontal="general"/>
    </odxf>
    <ndxf>
      <alignment horizontal="center"/>
    </ndxf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4" sId="3">
    <nc r="M51" t="inlineStr">
      <is>
        <t>Staged 250908. Not using Penweb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5" sId="3">
    <nc r="L51" t="inlineStr">
      <is>
        <t>Pass</t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M52" start="0" length="0">
    <dxf>
      <numFmt numFmtId="30" formatCode="@"/>
    </dxf>
  </rfmt>
  <rcc rId="1746" sId="3" odxf="1" dxf="1">
    <nc r="L52" t="inlineStr">
      <is>
        <t>Pass</t>
      </is>
    </nc>
    <odxf>
      <numFmt numFmtId="0" formatCode="General"/>
    </odxf>
    <ndxf>
      <numFmt numFmtId="30" formatCode="@"/>
    </ndxf>
  </rcc>
  <rcc rId="1747" sId="3">
    <nc r="M52" t="inlineStr">
      <is>
        <t>Staged 252127. Not using Penweb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3" odxf="1" dxf="1">
    <nc r="H51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1" sId="3" odxf="1" dxf="1">
    <nc r="H52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2" sId="3" odxf="1" dxf="1">
    <nc r="H53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3" sId="3" odxf="1" dxf="1">
    <nc r="H54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4" sId="3" odxf="1" dxf="1">
    <nc r="H55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5" sId="3" odxf="1" dxf="1">
    <nc r="H56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6" sId="3" odxf="1" dxf="1">
    <nc r="H57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7" sId="3" odxf="1" dxf="1">
    <nc r="H58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8" sId="3" odxf="1" dxf="1">
    <nc r="H59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199" sId="3" odxf="1" dxf="1">
    <nc r="H60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0" sId="3" odxf="1" dxf="1">
    <nc r="H61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1" sId="3" odxf="1" dxf="1">
    <nc r="H62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2" sId="3" odxf="1" dxf="1">
    <nc r="H63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3" sId="3" odxf="1" dxf="1">
    <nc r="H64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4" sId="3" odxf="1" dxf="1">
    <nc r="H65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5" sId="3" odxf="1" dxf="1">
    <nc r="H66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6" sId="3" odxf="1" dxf="1">
    <nc r="H67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7" sId="3" odxf="1" dxf="1">
    <nc r="H68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8" sId="3" odxf="1" dxf="1">
    <nc r="H69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09" sId="3" odxf="1" dxf="1">
    <nc r="H70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0" sId="3" odxf="1" dxf="1">
    <nc r="H71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1" sId="3" odxf="1" dxf="1">
    <nc r="H72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2" sId="3" odxf="1" dxf="1">
    <nc r="H73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3" sId="3" odxf="1" dxf="1">
    <nc r="H74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4" sId="3" odxf="1" dxf="1">
    <nc r="H75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5" sId="3" odxf="1" dxf="1">
    <nc r="H76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6" sId="3" odxf="1" dxf="1">
    <nc r="H77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7" sId="3" odxf="1" dxf="1">
    <nc r="H78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8" sId="3" odxf="1" dxf="1">
    <nc r="H79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19" sId="3" odxf="1" dxf="1">
    <nc r="H80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220" sId="3" odxf="1" dxf="1">
    <nc r="H81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8" sId="3">
    <nc r="L53" t="inlineStr">
      <is>
        <t>Pass</t>
      </is>
    </nc>
  </rcc>
  <rcc rId="1749" sId="3">
    <nc r="M53" t="inlineStr">
      <is>
        <t>Staged 294078. Not using Penweb</t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0" sId="3">
    <nc r="L54" t="inlineStr">
      <is>
        <t>Pass</t>
      </is>
    </nc>
  </rcc>
  <rcc rId="1751" sId="3">
    <nc r="M54" t="inlineStr">
      <is>
        <t>Staged 467717. Not using Penweb</t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2" sId="3">
    <nc r="L55" t="inlineStr">
      <is>
        <t>Pass</t>
      </is>
    </nc>
  </rcc>
  <rcc rId="1753" sId="3">
    <nc r="M55" t="inlineStr">
      <is>
        <t>Staged 463242. Not using Penweb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3">
    <nc r="L56" t="inlineStr">
      <is>
        <t>Pass</t>
      </is>
    </nc>
  </rcc>
  <rcc rId="1755" sId="3">
    <nc r="M56" t="inlineStr">
      <is>
        <t>Staged 319040. Not using Penweb</t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6" sId="3">
    <nc r="L57" t="inlineStr">
      <is>
        <t>Pass</t>
      </is>
    </nc>
  </rcc>
  <rcc rId="1757" sId="3">
    <nc r="M57" t="inlineStr">
      <is>
        <t>Staged 250082. Not using Penweb</t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8" sId="3">
    <nc r="L58" t="inlineStr">
      <is>
        <t>Pass</t>
      </is>
    </nc>
  </rcc>
  <rcc rId="1759" sId="3">
    <nc r="M58" t="inlineStr">
      <is>
        <t>Staged 303846. Not using Penweb</t>
      </is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0" sId="3">
    <nc r="L59" t="inlineStr">
      <is>
        <t>Pass</t>
      </is>
    </nc>
  </rcc>
  <rcc rId="1761" sId="3">
    <nc r="M59" t="inlineStr">
      <is>
        <t>Staged 301125. Not using Penweb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2" sId="3">
    <nc r="L60" t="inlineStr">
      <is>
        <t>Pass</t>
      </is>
    </nc>
  </rcc>
  <rcc rId="1763" sId="3">
    <nc r="M60" t="inlineStr">
      <is>
        <t>Staged 474971. Not using Penweb</t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4" sId="3">
    <nc r="L61" t="inlineStr">
      <is>
        <t>Pass</t>
      </is>
    </nc>
  </rcc>
  <rcc rId="1765" sId="3">
    <nc r="M61" t="inlineStr">
      <is>
        <t>Staged 312221. Not using Penweb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6" sId="3">
    <nc r="L62" t="inlineStr">
      <is>
        <t>Pass</t>
      </is>
    </nc>
  </rcc>
  <rcc rId="1767" sId="3">
    <nc r="M62" t="inlineStr">
      <is>
        <t>Staged 290839. Not using Penweb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3">
    <nc r="J50" t="inlineStr">
      <is>
        <t>Cannot verify letter in Penweb; site is showing Proxy Error</t>
      </is>
    </nc>
  </rcc>
  <rcc rId="222" sId="3">
    <nc r="F51" t="inlineStr">
      <is>
        <t>Pass</t>
      </is>
    </nc>
  </rcc>
  <rcc rId="223" sId="3" numFmtId="19">
    <nc r="I51">
      <v>44998</v>
    </nc>
  </rcc>
  <rcc rId="224" sId="3" odxf="1" dxf="1">
    <nc r="J51" t="inlineStr">
      <is>
        <t>Cannot verify letter in Penweb; site is showing Proxy Error</t>
      </is>
    </nc>
    <odxf>
      <font>
        <color rgb="FFFF0000"/>
      </font>
      <numFmt numFmtId="0" formatCode="General"/>
      <alignment horizontal="center"/>
      <border outline="0">
        <right/>
      </border>
    </odxf>
    <n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right style="thin">
          <color indexed="64"/>
        </right>
      </border>
    </ndxf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3">
    <nc r="L63" t="inlineStr">
      <is>
        <t>Pass</t>
      </is>
    </nc>
  </rcc>
  <rcc rId="1769" sId="3">
    <nc r="M63" t="inlineStr">
      <is>
        <t>Staged 294294. Not using Penweb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0" sId="3">
    <nc r="L64" t="inlineStr">
      <is>
        <t>Pass</t>
      </is>
    </nc>
  </rcc>
  <rcc rId="1771" sId="3">
    <nc r="M64" t="inlineStr">
      <is>
        <t>Staged 261860. Not using Penweb</t>
      </is>
    </nc>
  </rcc>
  <rcc rId="1772" sId="3">
    <nc r="L65" t="inlineStr">
      <is>
        <t>Pass</t>
      </is>
    </nc>
  </rcc>
  <rcc rId="1773" sId="3">
    <nc r="M65" t="inlineStr">
      <is>
        <t>Staged 281999. Not using Penweb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4" sId="3">
    <nc r="L66" t="inlineStr">
      <is>
        <t>Pass</t>
      </is>
    </nc>
  </rcc>
  <rcc rId="1775" sId="3">
    <nc r="M66" t="inlineStr">
      <is>
        <t>Staged 269900. Not using Penweb</t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6" sId="3">
    <nc r="L67" t="inlineStr">
      <is>
        <t>Pass</t>
      </is>
    </nc>
  </rcc>
  <rcc rId="1777" sId="3">
    <nc r="M67" t="inlineStr">
      <is>
        <t>Staged 463651. Not using Penweb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8" sId="3">
    <nc r="L68" t="inlineStr">
      <is>
        <t>Pass</t>
      </is>
    </nc>
  </rcc>
  <rcc rId="1779" sId="3">
    <nc r="M68" t="inlineStr">
      <is>
        <t>Staged 292862. Not using Penweb</t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1" sId="3">
    <nc r="L69" t="inlineStr">
      <is>
        <t>Pass</t>
      </is>
    </nc>
  </rcc>
  <rcc rId="1782" sId="3">
    <nc r="M69" t="inlineStr">
      <is>
        <t>Staged 247757. Not using Penweb</t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3" sId="3">
    <nc r="L70" t="inlineStr">
      <is>
        <t>Pass</t>
      </is>
    </nc>
  </rcc>
  <rcc rId="1784" sId="3">
    <nc r="M70" t="inlineStr">
      <is>
        <t>Staged 467854. Not using Penweb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5" sId="3">
    <nc r="L71" t="inlineStr">
      <is>
        <t>Pass</t>
      </is>
    </nc>
  </rcc>
  <rcc rId="1786" sId="3">
    <nc r="M71" t="inlineStr">
      <is>
        <t>Staged 459425. Not using Penweb</t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3">
    <nc r="F52" t="inlineStr">
      <is>
        <t>Pass</t>
      </is>
    </nc>
  </rcc>
  <rcc rId="226" sId="3" numFmtId="19">
    <nc r="I52">
      <v>44998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8" sId="3">
    <nc r="L72" t="inlineStr">
      <is>
        <t>Pass</t>
      </is>
    </nc>
  </rcc>
  <rcc rId="1789" sId="3">
    <nc r="M72" t="inlineStr">
      <is>
        <t>Staged 491663. Not using Penweb</t>
      </is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0" sId="3">
    <nc r="L73" t="inlineStr">
      <is>
        <t>Pass</t>
      </is>
    </nc>
  </rcc>
  <rcc rId="1791" sId="3">
    <nc r="M73" t="inlineStr">
      <is>
        <t>Staged 485229. Not using Penweb</t>
      </is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2" sId="3">
    <nc r="L75" t="inlineStr">
      <is>
        <t>Pass</t>
      </is>
    </nc>
  </rcc>
  <rcc rId="1793" sId="3">
    <nc r="M75" t="inlineStr">
      <is>
        <t>Staged 238634. Not using Penweb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" sId="3">
    <nc r="L74" t="inlineStr">
      <is>
        <t>Pass</t>
      </is>
    </nc>
  </rcc>
  <rcc rId="1795" sId="3">
    <nc r="M74" t="inlineStr">
      <is>
        <t>Staged 288051. Not using Penweb</t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3" odxf="1" dxf="1">
    <nc r="K83" t="inlineStr">
      <is>
        <t>Yusuf</t>
      </is>
    </nc>
    <odxf>
      <alignment horizontal="general"/>
    </odxf>
    <ndxf>
      <alignment horizontal="center"/>
    </ndxf>
  </rcc>
  <rcc rId="1797" sId="3" odxf="1" dxf="1">
    <nc r="K84" t="inlineStr">
      <is>
        <t>Yusuf</t>
      </is>
    </nc>
    <odxf>
      <alignment horizontal="general"/>
    </odxf>
    <ndxf>
      <alignment horizontal="center"/>
    </ndxf>
  </rcc>
  <rcc rId="1798" sId="3" odxf="1" dxf="1">
    <nc r="K85" t="inlineStr">
      <is>
        <t>Yusuf</t>
      </is>
    </nc>
    <odxf>
      <alignment horizontal="general"/>
    </odxf>
    <ndxf>
      <alignment horizontal="center"/>
    </ndxf>
  </rcc>
  <rcc rId="1799" sId="3" odxf="1" dxf="1">
    <nc r="K86" t="inlineStr">
      <is>
        <t>Yusuf</t>
      </is>
    </nc>
    <odxf>
      <alignment horizontal="general"/>
    </odxf>
    <ndxf>
      <alignment horizontal="center"/>
    </ndxf>
  </rcc>
  <rcc rId="1800" sId="3" odxf="1" dxf="1">
    <nc r="K87" t="inlineStr">
      <is>
        <t>Yusuf</t>
      </is>
    </nc>
    <odxf>
      <alignment horizontal="general"/>
    </odxf>
    <ndxf>
      <alignment horizontal="center"/>
    </ndxf>
  </rcc>
  <rcc rId="1801" sId="3" odxf="1" dxf="1">
    <nc r="K88" t="inlineStr">
      <is>
        <t>Yusuf</t>
      </is>
    </nc>
    <odxf>
      <alignment horizontal="general"/>
    </odxf>
    <ndxf>
      <alignment horizontal="center"/>
    </ndxf>
  </rcc>
  <rcc rId="1802" sId="3" odxf="1" dxf="1">
    <nc r="K89" t="inlineStr">
      <is>
        <t>Yusuf</t>
      </is>
    </nc>
    <odxf>
      <alignment horizontal="general"/>
    </odxf>
    <ndxf>
      <alignment horizontal="center"/>
    </ndxf>
  </rcc>
  <rcc rId="1803" sId="3" odxf="1" dxf="1">
    <nc r="K90" t="inlineStr">
      <is>
        <t>Yusuf</t>
      </is>
    </nc>
    <odxf>
      <alignment horizontal="general"/>
    </odxf>
    <ndxf>
      <alignment horizontal="center"/>
    </ndxf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" sId="3">
    <nc r="L77" t="inlineStr">
      <is>
        <t>Pass</t>
      </is>
    </nc>
  </rcc>
  <rcc rId="1806" sId="3">
    <nc r="M77" t="inlineStr">
      <is>
        <t>Staged 238248. Not using Penweb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" sId="3">
    <nc r="L76" t="inlineStr">
      <is>
        <t>Pass</t>
      </is>
    </nc>
  </rcc>
  <rcc rId="1808" sId="3">
    <nc r="M76" t="inlineStr">
      <is>
        <t>Staged 308332. Not using Penweb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9" sId="3">
    <nc r="L78" t="inlineStr">
      <is>
        <t>Pass</t>
      </is>
    </nc>
  </rcc>
  <rcc rId="1810" sId="3">
    <nc r="M78" t="inlineStr">
      <is>
        <t>Staged 263078. Not using Penweb</t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1" sId="3">
    <nc r="L79" t="inlineStr">
      <is>
        <t>Pass</t>
      </is>
    </nc>
  </rcc>
  <rcc rId="1812" sId="3">
    <nc r="M79" t="inlineStr">
      <is>
        <t>Staged 241935. Not using Penweb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3">
    <nc r="J52" t="inlineStr">
      <is>
        <t>Used SIN only. Term first processed letter generated; enrol first no letter generated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3" sId="3">
    <nc r="L81" t="inlineStr">
      <is>
        <t>Pass</t>
      </is>
    </nc>
  </rcc>
  <rcc rId="1814" sId="3">
    <nc r="M81" t="inlineStr">
      <is>
        <t>Staged 295285. Not using Penweb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5" sId="3">
    <nc r="L80" t="inlineStr">
      <is>
        <t>Pass</t>
      </is>
    </nc>
  </rcc>
  <rcc rId="1816" sId="3">
    <nc r="M80" t="inlineStr">
      <is>
        <t>Staged 241935. Not using Penweb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3">
    <nc r="L83" t="inlineStr">
      <is>
        <t>Pass</t>
      </is>
    </nc>
  </rcc>
  <rcc rId="1818" sId="3">
    <nc r="M83" t="inlineStr">
      <is>
        <t>Staged 270868. Not using Penweb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9" sId="3">
    <nc r="L84" t="inlineStr">
      <is>
        <t>Pass</t>
      </is>
    </nc>
  </rcc>
  <rcc rId="1820" sId="3">
    <nc r="M84" t="inlineStr">
      <is>
        <t>Staged 293440. Not using Penweb</t>
      </is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1" sId="3">
    <nc r="L85" t="inlineStr">
      <is>
        <t>Pass</t>
      </is>
    </nc>
  </rcc>
  <rcc rId="1822" sId="3">
    <nc r="M85" t="inlineStr">
      <is>
        <t>Staged 289915. Not using Penweb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3" sId="3">
    <nc r="L86" t="inlineStr">
      <is>
        <t>Pass</t>
      </is>
    </nc>
  </rcc>
  <rcc rId="1824" sId="3">
    <nc r="M86" t="inlineStr">
      <is>
        <t>Staged 319078. Not using Penweb</t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5" sId="3">
    <nc r="L87" t="inlineStr">
      <is>
        <t>Pass</t>
      </is>
    </nc>
  </rcc>
  <rcc rId="1826" sId="3">
    <nc r="M87" t="inlineStr">
      <is>
        <t>Staged 289915. Not using Penweb</t>
      </is>
    </nc>
  </rcc>
  <rcc rId="1827" sId="3">
    <nc r="L88" t="inlineStr">
      <is>
        <t>Pass</t>
      </is>
    </nc>
  </rcc>
  <rcc rId="1828" sId="3">
    <nc r="M88" t="inlineStr">
      <is>
        <t>Staged 319078. Not using Penweb</t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9" sId="3">
    <nc r="L89" t="inlineStr">
      <is>
        <t xml:space="preserve">Fail </t>
      </is>
    </nc>
  </rcc>
  <rcc rId="1830" sId="3">
    <nc r="M89" t="inlineStr">
      <is>
        <t>Irrelevant scenario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1" sId="3">
    <oc r="M89" t="inlineStr">
      <is>
        <t>Irrelevant scenario</t>
      </is>
    </oc>
    <nc r="M89" t="inlineStr">
      <is>
        <t xml:space="preserve">Irrelevant scenario. DCT wont allow to process this case anymore. </t>
      </is>
    </nc>
  </rcc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3" sId="3">
    <oc r="J140" t="inlineStr">
      <is>
        <t>499450; 292172</t>
      </is>
    </oc>
    <nc r="J140" t="inlineStr">
      <is>
        <t>499450; 292172; 499422</t>
      </is>
    </nc>
  </rcc>
  <rcc rId="1834" sId="3">
    <oc r="F143" t="inlineStr">
      <is>
        <t>In Progress</t>
      </is>
    </oc>
    <nc r="F143" t="inlineStr">
      <is>
        <t>Pass</t>
      </is>
    </nc>
  </rcc>
  <rcc rId="1835" sId="3" numFmtId="19">
    <nc r="I143">
      <v>45063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3">
    <oc r="J52" t="inlineStr">
      <is>
        <t>Used SIN only. Term first processed letter generated; enrol first no letter generated</t>
      </is>
    </oc>
    <nc r="J52" t="inlineStr">
      <is>
        <t>Used SIN only. Term first processed letter generated; enrol first no letter generated. If using only Employee ID to enrol, warning pops up and requires PEBA to enter in SIN manually in batches to generate to correct account; without it, the system will create a new member.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6" sId="3">
    <oc r="F144" t="inlineStr">
      <is>
        <t>In Progress</t>
      </is>
    </oc>
    <nc r="F144" t="inlineStr">
      <is>
        <t>Pass</t>
      </is>
    </nc>
  </rcc>
  <rcc rId="1837" sId="3" numFmtId="19">
    <nc r="I144">
      <v>45063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8" sId="3">
    <oc r="F145" t="inlineStr">
      <is>
        <t>In Progress</t>
      </is>
    </oc>
    <nc r="F145" t="inlineStr">
      <is>
        <t>Pass</t>
      </is>
    </nc>
  </rcc>
  <rcc rId="1839" sId="3" numFmtId="19">
    <nc r="I145">
      <v>45063</v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0" sId="3">
    <oc r="F146" t="inlineStr">
      <is>
        <t>In Progress</t>
      </is>
    </oc>
    <nc r="F146" t="inlineStr">
      <is>
        <t>Fail</t>
      </is>
    </nc>
  </rcc>
  <rcc rId="1841" sId="3">
    <oc r="J146" t="inlineStr">
      <is>
        <t>298420</t>
      </is>
    </oc>
    <nc r="J146" t="inlineStr">
      <is>
        <t>298420; Confirmation of Deposit letter did not print</t>
      </is>
    </nc>
  </rcc>
  <rcc rId="1842" sId="3">
    <oc r="F147" t="inlineStr">
      <is>
        <t>In Progress</t>
      </is>
    </oc>
    <nc r="F147" t="inlineStr">
      <is>
        <t>Pass</t>
      </is>
    </nc>
  </rcc>
  <rcc rId="1843" sId="3" numFmtId="19">
    <nc r="I146">
      <v>45063</v>
    </nc>
  </rcc>
  <rcc rId="1844" sId="3" numFmtId="19">
    <nc r="I147">
      <v>45063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5" sId="3">
    <oc r="F226" t="inlineStr">
      <is>
        <t>In Progress</t>
      </is>
    </oc>
    <nc r="F226" t="inlineStr">
      <is>
        <t>N/A</t>
      </is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6" sId="3">
    <oc r="J227" t="inlineStr">
      <is>
        <t>Creating SD ticket</t>
      </is>
    </oc>
    <nc r="J227" t="inlineStr">
      <is>
        <t>PEBA-6636 in JIRA</t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7" sId="3">
    <nc r="M90" t="inlineStr">
      <is>
        <t>Staged 317810. Not using Penweb</t>
      </is>
    </nc>
  </rcc>
  <rcc rId="1848" sId="3">
    <nc r="L90" t="inlineStr">
      <is>
        <t>Pass</t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9" sId="3" odxf="1" dxf="1">
    <nc r="K180" t="inlineStr">
      <is>
        <t>Yusuf</t>
      </is>
    </nc>
    <odxf>
      <alignment horizontal="general"/>
    </odxf>
    <ndxf>
      <alignment horizontal="center"/>
    </ndxf>
  </rcc>
  <rcc rId="1850" sId="3" odxf="1" dxf="1">
    <nc r="K181" t="inlineStr">
      <is>
        <t>Yusuf</t>
      </is>
    </nc>
    <odxf>
      <alignment horizontal="general"/>
    </odxf>
    <ndxf>
      <alignment horizontal="center"/>
    </ndxf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" sId="3" odxf="1" dxf="1">
    <nc r="K183" t="inlineStr">
      <is>
        <t>Yusuf</t>
      </is>
    </nc>
    <odxf>
      <alignment horizontal="general"/>
    </odxf>
    <ndxf>
      <alignment horizontal="center"/>
    </ndxf>
  </rcc>
  <rcc rId="1852" sId="3" odxf="1" dxf="1">
    <nc r="K184" t="inlineStr">
      <is>
        <t>Yusuf</t>
      </is>
    </nc>
    <odxf>
      <alignment horizontal="general"/>
    </odxf>
    <ndxf>
      <alignment horizontal="center"/>
    </ndxf>
  </rcc>
  <rcc rId="1853" sId="3" odxf="1" dxf="1">
    <nc r="K185" t="inlineStr">
      <is>
        <t>Yusuf</t>
      </is>
    </nc>
    <odxf>
      <alignment horizontal="general"/>
    </odxf>
    <ndxf>
      <alignment horizontal="center"/>
    </ndxf>
  </rcc>
  <rcc rId="1854" sId="3" odxf="1" dxf="1">
    <nc r="K186" t="inlineStr">
      <is>
        <t>Yusuf</t>
      </is>
    </nc>
    <odxf>
      <alignment horizontal="general"/>
    </odxf>
    <ndxf>
      <alignment horizontal="center"/>
    </ndxf>
  </rcc>
  <rcc rId="1855" sId="3" odxf="1" dxf="1">
    <nc r="K187" t="inlineStr">
      <is>
        <t>Yusuf</t>
      </is>
    </nc>
    <odxf>
      <alignment horizontal="general"/>
    </odxf>
    <ndxf>
      <alignment horizontal="center"/>
    </ndxf>
  </rcc>
  <rcc rId="1856" sId="3" odxf="1" dxf="1">
    <nc r="K188" t="inlineStr">
      <is>
        <t>Yusuf</t>
      </is>
    </nc>
    <odxf>
      <alignment horizontal="general"/>
    </odxf>
    <ndxf>
      <alignment horizontal="center"/>
    </ndxf>
  </rcc>
  <rcc rId="1857" sId="3" odxf="1" dxf="1">
    <nc r="K190" t="inlineStr">
      <is>
        <t>Yusuf</t>
      </is>
    </nc>
    <odxf>
      <alignment horizontal="general"/>
    </odxf>
    <ndxf>
      <alignment horizontal="center"/>
    </ndxf>
  </rcc>
  <rcc rId="1858" sId="3" odxf="1" dxf="1">
    <nc r="K191" t="inlineStr">
      <is>
        <t>Yusuf</t>
      </is>
    </nc>
    <odxf>
      <alignment horizontal="general"/>
    </odxf>
    <ndxf>
      <alignment horizontal="center"/>
    </ndxf>
  </rcc>
  <rcc rId="1859" sId="3" odxf="1" dxf="1">
    <nc r="K192" t="inlineStr">
      <is>
        <t>Yusuf</t>
      </is>
    </nc>
    <odxf>
      <alignment horizontal="general"/>
    </odxf>
    <ndxf>
      <alignment horizontal="center"/>
    </ndxf>
  </rcc>
  <rcc rId="1860" sId="3" odxf="1" dxf="1">
    <nc r="K193" t="inlineStr">
      <is>
        <t>Yusuf</t>
      </is>
    </nc>
    <odxf>
      <alignment horizontal="general"/>
    </odxf>
    <ndxf>
      <alignment horizontal="center"/>
    </ndxf>
  </rcc>
  <rcc rId="1861" sId="3" odxf="1" dxf="1">
    <nc r="K194" t="inlineStr">
      <is>
        <t>Yusuf</t>
      </is>
    </nc>
    <odxf>
      <font>
        <i/>
      </font>
      <alignment horizontal="general"/>
    </odxf>
    <ndxf>
      <font>
        <i val="0"/>
        <sz val="11"/>
        <color theme="1"/>
        <name val="Calibri"/>
        <family val="2"/>
        <scheme val="minor"/>
      </font>
      <alignment horizontal="center"/>
    </ndxf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2" sId="3">
    <oc r="F228" t="inlineStr">
      <is>
        <t>Not Started</t>
      </is>
    </oc>
    <nc r="F228" t="inlineStr">
      <is>
        <t>Fail</t>
      </is>
    </nc>
  </rcc>
  <rfmt sheetId="3" sqref="J228">
    <dxf>
      <alignment wrapText="0"/>
    </dxf>
  </rfmt>
  <rfmt sheetId="3" sqref="J228">
    <dxf>
      <alignment wrapText="1"/>
    </dxf>
  </rfmt>
  <rcc rId="1863" sId="3" numFmtId="19">
    <nc r="I228">
      <v>45063</v>
    </nc>
  </rcc>
  <rcc rId="1864" sId="3">
    <nc r="J228" t="inlineStr">
      <is>
        <t>No procedure in place for BSS or Business; JIRA ticket was raised in 2021, but nothing was resolved PEBA-5952. Need to chat with Regan about getting BA to investigate further.</t>
      </is>
    </nc>
  </rcc>
  <rcv guid="{C4052D5B-36C7-40A8-85BC-D948C47FBE39}" action="delete"/>
  <rdn rId="0" localSheetId="3" customView="1" name="Z_C4052D5B_36C7_40A8_85BC_D948C47FBE39_.wvu.FilterData" hidden="1" oldHidden="1">
    <formula>'PROC E to E'!$A$1:$U$381</formula>
    <oldFormula>'PROC E to E'!$A$1:$U$381</oldFormula>
  </rdn>
  <rcv guid="{C4052D5B-36C7-40A8-85BC-D948C47FBE39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6" sId="3" numFmtId="19">
    <nc r="I227">
      <v>45063</v>
    </nc>
  </rcc>
  <rcc rId="1867" sId="3" numFmtId="19">
    <nc r="I226">
      <v>45063</v>
    </nc>
  </rcc>
  <rcc rId="1868" sId="3" numFmtId="19">
    <nc r="I229">
      <v>45063</v>
    </nc>
  </rcc>
  <rcc rId="1869" sId="3">
    <oc r="F229" t="inlineStr">
      <is>
        <t>Not Started</t>
      </is>
    </oc>
    <nc r="F229" t="inlineStr">
      <is>
        <t>In Progress</t>
      </is>
    </nc>
  </rcc>
  <rcc rId="1870" sId="3">
    <nc r="J229">
      <v>274382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29" sheetId="3" source="J52" destination="J53" sourceSheetId="3">
    <rfmt sheetId="3" sqref="J53" start="0" length="0">
      <dxf>
        <numFmt numFmtId="30" formatCode="@"/>
        <alignment vertical="top" wrapText="1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30" sId="3">
    <nc r="F53" t="inlineStr">
      <is>
        <t>Pass</t>
      </is>
    </nc>
  </rcc>
  <rcc rId="231" sId="3" numFmtId="19">
    <nc r="I53">
      <v>44998</v>
    </nc>
  </rcc>
  <rcc rId="232" sId="3">
    <nc r="F54" t="inlineStr">
      <is>
        <t>Pass</t>
      </is>
    </nc>
  </rcc>
  <rcc rId="233" sId="3" numFmtId="19">
    <nc r="I54">
      <v>44998</v>
    </nc>
  </rcc>
  <rcc rId="234" sId="3">
    <nc r="J54" t="inlineStr">
      <is>
        <t>Cannot verify letter in Penweb; site is showing Proxy Error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" sId="3">
    <oc r="F230" t="inlineStr">
      <is>
        <t>Not Started</t>
      </is>
    </oc>
    <nc r="F230" t="inlineStr">
      <is>
        <t>Fail</t>
      </is>
    </nc>
  </rcc>
  <rcc rId="1872" sId="3" numFmtId="19">
    <nc r="I230">
      <v>45063</v>
    </nc>
  </rcc>
  <rcc rId="1873" sId="3">
    <nc r="J230" t="inlineStr">
      <is>
        <t>Creating a member with a wire transfer fee creates validation error 'Amount cannot exceed income amount' (not valid error). More research needed.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4" sId="3">
    <oc r="F140" t="inlineStr">
      <is>
        <t>In Progress</t>
      </is>
    </oc>
    <nc r="F140" t="inlineStr">
      <is>
        <t>Pass</t>
      </is>
    </nc>
  </rcc>
  <rcc rId="1875" sId="3" numFmtId="19">
    <oc r="I140">
      <v>45051</v>
    </oc>
    <nc r="I140">
      <v>45064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6" sId="3">
    <oc r="F123" t="inlineStr">
      <is>
        <t>In Progress</t>
      </is>
    </oc>
    <nc r="F123" t="inlineStr">
      <is>
        <t>Pass</t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7" sId="3">
    <oc r="F124" t="inlineStr">
      <is>
        <t>In Progress</t>
      </is>
    </oc>
    <nc r="F124" t="inlineStr">
      <is>
        <t>Fail</t>
      </is>
    </nc>
  </rcc>
  <rcc rId="1878" sId="3">
    <nc r="J124" t="inlineStr">
      <is>
        <t>SD Ticket 51985</t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9" sId="3">
    <nc r="L34" t="inlineStr">
      <is>
        <t>Pass</t>
      </is>
    </nc>
  </rcc>
  <rcc rId="1880" sId="3">
    <nc r="M34" t="inlineStr">
      <is>
        <t>Staged 283803.</t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1" sId="3">
    <nc r="L35" t="inlineStr">
      <is>
        <t>Pass</t>
      </is>
    </nc>
  </rcc>
  <rcc rId="1882" sId="3">
    <nc r="M35" t="inlineStr">
      <is>
        <t>Staged 283803.</t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3" sId="3">
    <nc r="L36" t="inlineStr">
      <is>
        <t>Pass</t>
      </is>
    </nc>
  </rcc>
  <rcc rId="1884" sId="3">
    <nc r="M36" t="inlineStr">
      <is>
        <t>Staged 251014</t>
      </is>
    </nc>
  </rcc>
  <rcc rId="1885" sId="3">
    <nc r="L37" t="inlineStr">
      <is>
        <t>Pass</t>
      </is>
    </nc>
  </rcc>
  <rcc rId="1886" sId="3">
    <nc r="M37" t="inlineStr">
      <is>
        <t>Staged 251014</t>
      </is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7" sId="3">
    <nc r="L38" t="inlineStr">
      <is>
        <t>Pass</t>
      </is>
    </nc>
  </rcc>
  <rcc rId="1888" sId="3">
    <nc r="M38" t="inlineStr">
      <is>
        <t>Staged 311789</t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9" sId="3">
    <nc r="L39" t="inlineStr">
      <is>
        <t>Pass</t>
      </is>
    </nc>
  </rcc>
  <rcc rId="1890" sId="3">
    <nc r="M39" t="inlineStr">
      <is>
        <t>Staged 311789</t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1" sId="3">
    <nc r="L40" t="inlineStr">
      <is>
        <t>Pass</t>
      </is>
    </nc>
  </rcc>
  <rcc rId="1892" sId="3">
    <nc r="M40" t="inlineStr">
      <is>
        <t>Staged 260882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3">
    <nc r="F116" t="inlineStr">
      <is>
        <t>In Progress</t>
      </is>
    </nc>
  </rcc>
  <rcc rId="547" sId="3" numFmtId="19">
    <nc r="I116">
      <v>45013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3">
    <nc r="F55" t="inlineStr">
      <is>
        <t>Pass</t>
      </is>
    </nc>
  </rcc>
  <rcc rId="236" sId="3" numFmtId="19">
    <nc r="I55">
      <v>44998</v>
    </nc>
  </rcc>
  <rcc rId="237" sId="3">
    <nc r="J55" t="inlineStr">
      <is>
        <t>Cannot verify letter in Penweb; site is showing Proxy Error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" sId="3">
    <nc r="L41" t="inlineStr">
      <is>
        <t>Pass</t>
      </is>
    </nc>
  </rcc>
  <rcc rId="1894" sId="3">
    <nc r="M41" t="inlineStr">
      <is>
        <t>Staged 260882</t>
      </is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" sId="3">
    <nc r="L42" t="inlineStr">
      <is>
        <t>Pass</t>
      </is>
    </nc>
  </rcc>
  <rcc rId="1896" sId="3">
    <nc r="M42" t="inlineStr">
      <is>
        <t>Staged 237573</t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" sId="3">
    <nc r="L43" t="inlineStr">
      <is>
        <t>Pass</t>
      </is>
    </nc>
  </rcc>
  <rcc rId="1898" sId="3">
    <nc r="L44" t="inlineStr">
      <is>
        <t>Pass</t>
      </is>
    </nc>
  </rcc>
  <rcc rId="1899" sId="3">
    <nc r="M43" t="inlineStr">
      <is>
        <t>Staged 277359</t>
      </is>
    </nc>
  </rcc>
  <rcc rId="1900" sId="3">
    <nc r="M44" t="inlineStr">
      <is>
        <t xml:space="preserve">Staged </t>
      </is>
    </nc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" sId="3">
    <oc r="M44" t="inlineStr">
      <is>
        <t xml:space="preserve">Staged </t>
      </is>
    </oc>
    <nc r="M44" t="inlineStr">
      <is>
        <t>Staged 277359</t>
      </is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2" sId="3">
    <nc r="L45" t="inlineStr">
      <is>
        <t>Pass</t>
      </is>
    </nc>
  </rcc>
  <rcc rId="1903" sId="3">
    <nc r="M45" t="inlineStr">
      <is>
        <t>Staged 320250</t>
      </is>
    </nc>
  </rcc>
  <rcc rId="1904" sId="3">
    <nc r="L46" t="inlineStr">
      <is>
        <t>Pass</t>
      </is>
    </nc>
  </rcc>
  <rcc rId="1905" sId="3">
    <nc r="M46" t="inlineStr">
      <is>
        <t>Staged 320250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6" sId="3">
    <nc r="L47" t="inlineStr">
      <is>
        <t>Pass</t>
      </is>
    </nc>
  </rcc>
  <rcc rId="1907" sId="3">
    <nc r="M47" t="inlineStr">
      <is>
        <t>Staged 315413</t>
      </is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3">
    <nc r="L48" t="inlineStr">
      <is>
        <t>Pass</t>
      </is>
    </nc>
  </rcc>
  <rcc rId="1909" sId="3">
    <nc r="M48" t="inlineStr">
      <is>
        <t>Staged 319690</t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0" sId="3">
    <oc r="G49" t="inlineStr">
      <is>
        <t>A</t>
      </is>
    </oc>
    <nc r="G49"/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" sId="3" odxf="1" dxf="1">
    <nc r="K178" t="inlineStr">
      <is>
        <t>Yusuf</t>
      </is>
    </nc>
    <odxf>
      <alignment horizontal="general"/>
    </odxf>
    <ndxf>
      <alignment horizontal="center"/>
    </ndxf>
  </rcc>
  <rcc rId="1912" sId="3">
    <nc r="L178" t="inlineStr">
      <is>
        <t>N/A</t>
      </is>
    </nc>
  </rcc>
  <rcc rId="1913" sId="3">
    <nc r="M178" t="inlineStr">
      <is>
        <t xml:space="preserve">Report not found, Request Prior tester, or BA/Apps team </t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" sId="3">
    <nc r="F217" t="inlineStr">
      <is>
        <t>In Progress</t>
      </is>
    </nc>
  </rcc>
  <rcc rId="1915" sId="3">
    <nc r="H217" t="inlineStr">
      <is>
        <t>Jay C.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3">
    <oc r="J46" t="inlineStr">
      <is>
        <t>Instead of updating the leave, it adds a new leave</t>
      </is>
    </oc>
    <nc r="J46" t="inlineStr">
      <is>
        <t xml:space="preserve">Instead of updating the leave, it adds a new leave; workaround is deleting old and adding new </t>
      </is>
    </nc>
  </rcc>
  <rcc rId="239" sId="3">
    <nc r="F57" t="inlineStr">
      <is>
        <t>Pass</t>
      </is>
    </nc>
  </rcc>
  <rcc rId="240" sId="3" numFmtId="19">
    <nc r="I57">
      <v>44999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6" sId="3">
    <nc r="L179" t="inlineStr">
      <is>
        <t>Pass</t>
      </is>
    </nc>
  </rcc>
  <rcc rId="1917" sId="3">
    <nc r="M179" t="inlineStr">
      <is>
        <t>Batch Process ID 650553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8" sId="3">
    <nc r="L180" t="inlineStr">
      <is>
        <t>Pass</t>
      </is>
    </nc>
  </rcc>
  <rcc rId="1919" sId="3">
    <nc r="M180" t="inlineStr">
      <is>
        <t>Batch Process ID 650362,650367, 650808,650764</t>
      </is>
    </nc>
  </rcc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1" sId="3">
    <nc r="L181" t="inlineStr">
      <is>
        <t>Pass</t>
      </is>
    </nc>
  </rcc>
  <rcc rId="1922" sId="3">
    <nc r="M181" t="inlineStr">
      <is>
        <t>Batch Process ID 650762, 650365, 650360</t>
      </is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3" sId="3">
    <nc r="L182" t="inlineStr">
      <is>
        <t>Pass</t>
      </is>
    </nc>
  </rcc>
  <rcc rId="1924" sId="3" odxf="1" dxf="1">
    <nc r="K182" t="inlineStr">
      <is>
        <t>Yusuf</t>
      </is>
    </nc>
    <odxf>
      <alignment horizontal="general"/>
    </odxf>
    <ndxf>
      <alignment horizontal="center"/>
    </ndxf>
  </rcc>
  <rcc rId="1925" sId="3">
    <nc r="M182" t="inlineStr">
      <is>
        <t>Batch Process ID 650763, 650366, 650361</t>
      </is>
    </nc>
  </rcc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7" sId="3">
    <nc r="L183" t="inlineStr">
      <is>
        <t>Pass</t>
      </is>
    </nc>
  </rcc>
  <rcc rId="1928" sId="3">
    <nc r="M183" t="inlineStr">
      <is>
        <t>Batch Process ID 648883, 648690, 648881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9" sId="3">
    <nc r="L184" t="inlineStr">
      <is>
        <t>Pass</t>
      </is>
    </nc>
  </rcc>
  <rcc rId="1930" sId="3">
    <nc r="M184" t="inlineStr">
      <is>
        <t>Batch Process ID 648885</t>
      </is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1" sId="3" odxf="1" dxf="1">
    <nc r="L185" t="inlineStr">
      <is>
        <t>Fail</t>
      </is>
    </nc>
    <odxf>
      <font>
        <sz val="11"/>
        <color theme="1"/>
        <name val="Calibri"/>
        <family val="2"/>
        <scheme val="minor"/>
      </font>
      <numFmt numFmtId="30" formatCode="@"/>
      <fill>
        <patternFill>
          <bgColor theme="9" tint="0.79998168889431442"/>
        </patternFill>
      </fill>
      <alignment horizontal="general"/>
    </odxf>
    <ndxf>
      <font>
        <sz val="11"/>
        <color rgb="FF9C0006"/>
        <name val="Calibri"/>
        <family val="2"/>
        <scheme val="minor"/>
      </font>
      <numFmt numFmtId="0" formatCode="General"/>
      <fill>
        <patternFill>
          <bgColor rgb="FFFFC7CE"/>
        </patternFill>
      </fill>
      <alignment horizontal="center"/>
    </ndxf>
  </rcc>
  <rcc rId="1932" sId="3">
    <nc r="M185" t="inlineStr">
      <is>
        <t xml:space="preserve">No Data, No Letters </t>
      </is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3" sId="3">
    <nc r="L186" t="inlineStr">
      <is>
        <t>Pass</t>
      </is>
    </nc>
  </rcc>
  <rcc rId="1934" sId="3">
    <nc r="M186" t="inlineStr">
      <is>
        <t>Batch Process ID 650805, 650364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5" sId="3">
    <nc r="L187" t="inlineStr">
      <is>
        <t>Pass</t>
      </is>
    </nc>
  </rcc>
  <rcc rId="1936" sId="3">
    <nc r="M187" t="inlineStr">
      <is>
        <t>Batch Process ID 650835, 650791</t>
      </is>
    </nc>
  </rcc>
  <rcc rId="1937" sId="3">
    <oc r="M185" t="inlineStr">
      <is>
        <t xml:space="preserve">No Data, No Letters </t>
      </is>
    </oc>
    <nc r="M185" t="inlineStr">
      <is>
        <t xml:space="preserve">No Data, No Letters. Even checked prod - no data in rpt </t>
      </is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8" sId="3">
    <nc r="L188" t="inlineStr">
      <is>
        <t>Pass</t>
      </is>
    </nc>
  </rcc>
  <rcc rId="1939" sId="3">
    <nc r="M188" t="inlineStr">
      <is>
        <t>Batch Process ID 650828, checked 4 more rpts but no data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3">
    <nc r="F56" t="inlineStr">
      <is>
        <t>Pass</t>
      </is>
    </nc>
  </rcc>
  <rcc rId="242" sId="3" numFmtId="19">
    <nc r="I56">
      <v>44999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0" sId="3" odxf="1" dxf="1">
    <nc r="K189" t="inlineStr">
      <is>
        <t>Yusuf</t>
      </is>
    </nc>
    <odxf>
      <alignment horizontal="general"/>
    </odxf>
    <ndxf>
      <alignment horizontal="center"/>
    </ndxf>
  </rcc>
  <rcc rId="1941" sId="3">
    <nc r="L189" t="inlineStr">
      <is>
        <t>N/A</t>
      </is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2" sId="3">
    <oc r="L189" t="inlineStr">
      <is>
        <t>N/A</t>
      </is>
    </oc>
    <nc r="L189" t="inlineStr">
      <is>
        <t>Pass</t>
      </is>
    </nc>
  </rcc>
  <rcc rId="1943" sId="3">
    <nc r="M189" t="inlineStr">
      <is>
        <t>Batch Process ID 650561, 650665</t>
      </is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4" sId="3">
    <oc r="M189" t="inlineStr">
      <is>
        <t>Batch Process ID 650561, 650665</t>
      </is>
    </oc>
    <nc r="M189" t="inlineStr">
      <is>
        <t>Batch Process ID 650561, 650665_ran by rich and jeroen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5" sId="3">
    <nc r="H381" t="inlineStr">
      <is>
        <t>Rich B.</t>
      </is>
    </nc>
  </rcc>
  <rcc rId="1946" sId="3">
    <oc r="F381" t="inlineStr">
      <is>
        <t>Not Started</t>
      </is>
    </oc>
    <nc r="F381" t="inlineStr">
      <is>
        <t>Pass</t>
      </is>
    </nc>
  </rcc>
  <rfmt sheetId="3" sqref="F3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rfmt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E'!$A$1:$U$381</formula>
    <oldFormula>'PROC E to E'!$A$1:$U$381</oldFormula>
  </rdn>
  <rcv guid="{79F75307-9AC5-435A-B976-4C8D59E08B5B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0" sId="3" odxf="1" dxf="1">
    <oc r="F380" t="inlineStr">
      <is>
        <t>Not Started</t>
      </is>
    </oc>
    <nc r="F380" t="inlineStr">
      <is>
        <t>Pass</t>
      </is>
    </nc>
    <ndxf>
      <font>
        <color rgb="FF006100"/>
      </font>
      <fill>
        <patternFill patternType="solid">
          <bgColor rgb="FFC6EFCE"/>
        </patternFill>
      </fill>
    </ndxf>
  </rcc>
  <rcc rId="1951" sId="3">
    <nc r="H380" t="inlineStr">
      <is>
        <t>Rich B.</t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2" sId="3">
    <oc r="F379" t="inlineStr">
      <is>
        <t>Not Started</t>
      </is>
    </oc>
    <nc r="F379" t="inlineStr">
      <is>
        <t>In Progress</t>
      </is>
    </nc>
  </rcc>
  <rcc rId="1953" sId="3">
    <nc r="H379" t="inlineStr">
      <is>
        <t>Rich B.</t>
      </is>
    </nc>
  </rcc>
  <rcc rId="1954" sId="3" odxf="1" dxf="1" numFmtId="19">
    <nc r="I381">
      <v>45069</v>
    </nc>
    <odxf>
      <numFmt numFmtId="0" formatCode="General"/>
    </odxf>
    <ndxf>
      <numFmt numFmtId="19" formatCode="m/d/yyyy"/>
    </ndxf>
  </rcc>
  <rcc rId="1955" sId="3" odxf="1" dxf="1" numFmtId="19">
    <nc r="I379">
      <v>45069</v>
    </nc>
    <odxf>
      <numFmt numFmtId="0" formatCode="General"/>
    </odxf>
    <ndxf>
      <numFmt numFmtId="19" formatCode="m/d/yyyy"/>
    </ndxf>
  </rcc>
  <rcc rId="1956" sId="3" odxf="1" dxf="1" numFmtId="19">
    <nc r="I380">
      <v>45069</v>
    </nc>
    <odxf>
      <numFmt numFmtId="0" formatCode="General"/>
    </odxf>
    <ndxf>
      <numFmt numFmtId="19" formatCode="m/d/yyyy"/>
    </ndxf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7" sId="3">
    <oc r="F288" t="inlineStr">
      <is>
        <t>Fail</t>
      </is>
    </oc>
    <nc r="F288" t="inlineStr">
      <is>
        <t>Pass</t>
      </is>
    </nc>
  </rcc>
  <rcc rId="1958" sId="3">
    <oc r="J288" t="inlineStr">
      <is>
        <t>Termination Option letter not saved under member's Communication area</t>
      </is>
    </oc>
    <nc r="J288"/>
  </rcc>
  <rcc rId="1959" sId="3">
    <oc r="N288" t="inlineStr">
      <is>
        <t>No letters printed</t>
      </is>
    </oc>
    <nc r="N288"/>
  </rcc>
  <rcc rId="1960" sId="3">
    <oc r="F289" t="inlineStr">
      <is>
        <t>Fail</t>
      </is>
    </oc>
    <nc r="F289" t="inlineStr">
      <is>
        <t>Pass</t>
      </is>
    </nc>
  </rcc>
  <rcc rId="1961" sId="3">
    <oc r="J289" t="inlineStr">
      <is>
        <t>Annuity quote letter not saved under member's Communication area</t>
      </is>
    </oc>
    <nc r="J289" t="inlineStr">
      <is>
        <t xml:space="preserve">              </t>
      </is>
    </nc>
  </rcc>
  <rcc rId="1962" sId="3">
    <oc r="F280" t="inlineStr">
      <is>
        <t>In Progress</t>
      </is>
    </oc>
    <nc r="F280" t="inlineStr">
      <is>
        <t>Pass</t>
      </is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4"/>
        </patternFill>
      </fill>
    </dxf>
  </rfmt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3" sId="3" odxf="1" dxf="1">
    <oc r="F379" t="inlineStr">
      <is>
        <t>In Progress</t>
      </is>
    </oc>
    <nc r="F379" t="inlineStr">
      <is>
        <t>Pass</t>
      </is>
    </nc>
    <odxf>
      <font>
        <color theme="0"/>
      </font>
      <fill>
        <patternFill>
          <bgColor theme="4"/>
        </patternFill>
      </fill>
    </odxf>
    <ndxf>
      <font>
        <color rgb="FF006100"/>
      </font>
      <fill>
        <patternFill>
          <bgColor rgb="FFC6EFCE"/>
        </patternFill>
      </fill>
    </ndxf>
  </rcc>
  <rcc rId="1964" sId="3" numFmtId="19">
    <oc r="I379">
      <v>45069</v>
    </oc>
    <nc r="I379">
      <v>45068</v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5" sId="3">
    <oc r="F378" t="inlineStr">
      <is>
        <t>Not Started</t>
      </is>
    </oc>
    <nc r="F378" t="inlineStr">
      <is>
        <t>I</t>
      </is>
    </nc>
  </rcc>
  <rcc rId="1966" sId="3">
    <nc r="H378" t="inlineStr">
      <is>
        <t>Rich B.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3">
    <nc r="F58" t="inlineStr">
      <is>
        <t>Pass</t>
      </is>
    </nc>
  </rcc>
  <rcc rId="244" sId="3" numFmtId="19">
    <nc r="I58">
      <v>44999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7" sId="3">
    <oc r="F378" t="inlineStr">
      <is>
        <t>I</t>
      </is>
    </oc>
    <nc r="F378" t="inlineStr">
      <is>
        <t>In Progress</t>
      </is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8" sId="3" numFmtId="19">
    <oc r="I379">
      <v>45068</v>
    </oc>
    <nc r="I379">
      <v>45069</v>
    </nc>
  </rcc>
  <rcc rId="1969" sId="3" odxf="1" dxf="1">
    <oc r="F378" t="inlineStr">
      <is>
        <t>In Progress</t>
      </is>
    </oc>
    <nc r="F378" t="inlineStr">
      <is>
        <t>Pass</t>
      </is>
    </nc>
    <odxf>
      <font>
        <color auto="1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970" sId="3" odxf="1" dxf="1" numFmtId="19">
    <nc r="I378">
      <v>45069</v>
    </nc>
    <odxf>
      <numFmt numFmtId="0" formatCode="General"/>
    </odxf>
    <ndxf>
      <numFmt numFmtId="19" formatCode="m/d/yyyy"/>
    </ndxf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1" sId="3">
    <oc r="F377" t="inlineStr">
      <is>
        <t>Not Started</t>
      </is>
    </oc>
    <nc r="F377" t="inlineStr">
      <is>
        <t>In Progress</t>
      </is>
    </nc>
  </rcc>
  <rcc rId="1972" sId="3">
    <nc r="H377" t="inlineStr">
      <is>
        <t>Rich B.</t>
      </is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3" sId="3" odxf="1" dxf="1">
    <oc r="F377" t="inlineStr">
      <is>
        <t>In Progress</t>
      </is>
    </oc>
    <nc r="F377" t="inlineStr">
      <is>
        <t>Pass</t>
      </is>
    </nc>
    <odxf>
      <font>
        <color auto="1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974" sId="3" odxf="1" dxf="1" numFmtId="19">
    <nc r="I377">
      <v>45069</v>
    </nc>
    <odxf>
      <numFmt numFmtId="0" formatCode="General"/>
    </odxf>
    <ndxf>
      <numFmt numFmtId="19" formatCode="m/d/yyyy"/>
    </ndxf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5" sId="3">
    <oc r="F229" t="inlineStr">
      <is>
        <t>In Progress</t>
      </is>
    </oc>
    <nc r="F229" t="inlineStr">
      <is>
        <t>Pass</t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6" sId="3">
    <oc r="F246" t="inlineStr">
      <is>
        <t>Not Started</t>
      </is>
    </oc>
    <nc r="F246" t="inlineStr">
      <is>
        <t>In Progress</t>
      </is>
    </nc>
  </rcc>
  <rcc rId="1977" sId="3">
    <oc r="F247" t="inlineStr">
      <is>
        <t>Not Started</t>
      </is>
    </oc>
    <nc r="F247" t="inlineStr">
      <is>
        <t>In Progress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8" sId="3">
    <nc r="H246" t="inlineStr">
      <is>
        <t>Jay C.</t>
      </is>
    </nc>
  </rcc>
  <rcc rId="1979" sId="3">
    <nc r="H247" t="inlineStr">
      <is>
        <t>Jay C.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0" sId="3">
    <oc r="H246" t="inlineStr">
      <is>
        <t>Jay C.</t>
      </is>
    </oc>
    <nc r="H246"/>
  </rcc>
  <rcc rId="1981" sId="3">
    <oc r="H247" t="inlineStr">
      <is>
        <t>Jay C.</t>
      </is>
    </oc>
    <nc r="H247"/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2" sId="3">
    <oc r="F246" t="inlineStr">
      <is>
        <t>In Progress</t>
      </is>
    </oc>
    <nc r="F246"/>
  </rcc>
  <rcc rId="1983" sId="3">
    <oc r="F247" t="inlineStr">
      <is>
        <t>In Progress</t>
      </is>
    </oc>
    <nc r="F247"/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4" sId="3">
    <nc r="F254" t="inlineStr">
      <is>
        <t>In Progress</t>
      </is>
    </nc>
  </rcc>
  <rcc rId="1985" sId="3">
    <nc r="H254" t="inlineStr">
      <is>
        <t>Jay C.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2">
    <oc r="F7">
      <f>SUM(D6:D7)</f>
    </oc>
    <nc r="F7">
      <f>SUM(D6:D7)</f>
    </nc>
  </rcc>
  <rcc rId="246" sId="2">
    <oc r="D6">
      <f>SUM(C6/C12)*100</f>
    </oc>
    <nc r="D6">
      <f>SUM(C6/C12)*100</f>
    </nc>
  </rcc>
  <rcc rId="247" sId="2">
    <oc r="C6">
      <f>SUM(COUNTIFS('PROC E to E'!#REF!,{"Not Started"}))</f>
    </oc>
    <nc r="C6">
      <f>SUM(COUNTIFS('PROC E to E'!F:F,{"Not Started"}))</f>
    </nc>
  </rcc>
  <rcc rId="248" sId="3">
    <nc r="F83" t="inlineStr">
      <is>
        <t>Not Started</t>
      </is>
    </nc>
  </rcc>
  <rcv guid="{CEF496A0-6F14-4B60-8881-C01394CA06A6}" action="delete"/>
  <rdn rId="0" localSheetId="3" customView="1" name="Z_CEF496A0_6F14_4B60_8881_C01394CA06A6_.wvu.FilterData" hidden="1" oldHidden="1">
    <formula>'PROC E to E'!$F$1:$J$14</formula>
    <oldFormula>'PROC E to E'!#REF!</oldFormula>
  </rdn>
  <rcv guid="{CEF496A0-6F14-4B60-8881-C01394CA06A6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6" sId="3" odxf="1" dxf="1">
    <oc r="F376" t="inlineStr">
      <is>
        <t>Not Started</t>
      </is>
    </oc>
    <nc r="F376" t="inlineStr">
      <is>
        <t>Pass</t>
      </is>
    </nc>
    <odxf>
      <font>
        <color auto="1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987" sId="3">
    <nc r="H376" t="inlineStr">
      <is>
        <t>Rich B.</t>
      </is>
    </nc>
  </rcc>
  <rcc rId="1988" sId="3" odxf="1" dxf="1" numFmtId="19">
    <nc r="I376">
      <v>45069</v>
    </nc>
    <odxf>
      <numFmt numFmtId="0" formatCode="General"/>
    </odxf>
    <ndxf>
      <numFmt numFmtId="19" formatCode="m/d/yyyy"/>
    </ndxf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9" sId="3" odxf="1" dxf="1">
    <oc r="F375" t="inlineStr">
      <is>
        <t>Not Started</t>
      </is>
    </oc>
    <nc r="F375" t="inlineStr">
      <is>
        <t>Pass</t>
      </is>
    </nc>
    <odxf>
      <font>
        <color auto="1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990" sId="3">
    <nc r="H375" t="inlineStr">
      <is>
        <t>Rich B.</t>
      </is>
    </nc>
  </rcc>
  <rfmt sheetId="3" sqref="I375" start="0" length="0">
    <dxf>
      <numFmt numFmtId="19" formatCode="m/d/yyyy"/>
    </dxf>
  </rfmt>
  <rcc rId="1991" sId="3" numFmtId="19">
    <nc r="I375">
      <v>45053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2" sId="3" odxf="1" dxf="1">
    <oc r="F374" t="inlineStr">
      <is>
        <t>Not Started</t>
      </is>
    </oc>
    <nc r="F374" t="inlineStr">
      <is>
        <t>Pass</t>
      </is>
    </nc>
    <odxf>
      <font>
        <color auto="1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cc rId="1993" sId="3">
    <nc r="H374" t="inlineStr">
      <is>
        <t>Rich B.</t>
      </is>
    </nc>
  </rcc>
  <rfmt sheetId="3" sqref="I374" start="0" length="0">
    <dxf>
      <numFmt numFmtId="19" formatCode="m/d/yyyy"/>
    </dxf>
  </rfmt>
  <rcc rId="1994" sId="3" numFmtId="19">
    <nc r="I374">
      <v>45069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5" sId="3">
    <oc r="F373" t="inlineStr">
      <is>
        <t>Not Started</t>
      </is>
    </oc>
    <nc r="F373" t="inlineStr">
      <is>
        <t>In Progress</t>
      </is>
    </nc>
  </rcc>
  <rcc rId="1996" sId="3">
    <nc r="H373" t="inlineStr">
      <is>
        <t>Rich B.</t>
      </is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7" sId="3">
    <oc r="F254" t="inlineStr">
      <is>
        <t>In Progress</t>
      </is>
    </oc>
    <nc r="F254" t="inlineStr">
      <is>
        <t>Pass</t>
      </is>
    </nc>
  </rcc>
  <rcc rId="1998" sId="3" numFmtId="19">
    <nc r="I254">
      <v>45069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9" sId="3">
    <nc r="H258" t="inlineStr">
      <is>
        <t>Jay C.</t>
      </is>
    </nc>
  </rcc>
  <rcc rId="2000" sId="3">
    <nc r="H257" t="inlineStr">
      <is>
        <t>Jay C.</t>
      </is>
    </nc>
  </rcc>
  <rcc rId="2001" sId="3">
    <nc r="H256" t="inlineStr">
      <is>
        <t>Jay C.</t>
      </is>
    </nc>
  </rcc>
  <rcc rId="2002" sId="3">
    <nc r="H259" t="inlineStr">
      <is>
        <t>Jay C.</t>
      </is>
    </nc>
  </rcc>
  <rcc rId="2003" sId="3">
    <nc r="H260" t="inlineStr">
      <is>
        <t>Jay C.</t>
      </is>
    </nc>
  </rcc>
  <rcc rId="2004" sId="3">
    <nc r="H261" t="inlineStr">
      <is>
        <t>Jay C.</t>
      </is>
    </nc>
  </rcc>
  <rcc rId="2005" sId="3">
    <nc r="H262" t="inlineStr">
      <is>
        <t>Jay C.</t>
      </is>
    </nc>
  </rcc>
  <rcc rId="2006" sId="3">
    <nc r="H263" t="inlineStr">
      <is>
        <t>Jay C.</t>
      </is>
    </nc>
  </rcc>
  <rcc rId="2007" sId="3">
    <nc r="H264" t="inlineStr">
      <is>
        <t>Jay C.</t>
      </is>
    </nc>
  </rcc>
  <rcc rId="2008" sId="3">
    <nc r="H265" t="inlineStr">
      <is>
        <t>Jay C.</t>
      </is>
    </nc>
  </rcc>
  <rcc rId="2009" sId="3">
    <nc r="H266" t="inlineStr">
      <is>
        <t>Jay C.</t>
      </is>
    </nc>
  </rcc>
  <rcc rId="2010" sId="3">
    <nc r="H267" t="inlineStr">
      <is>
        <t>Jay C.</t>
      </is>
    </nc>
  </rcc>
  <rcc rId="2011" sId="3">
    <nc r="H268" t="inlineStr">
      <is>
        <t>Jay C.</t>
      </is>
    </nc>
  </rcc>
  <rcc rId="2012" sId="3">
    <nc r="H269" t="inlineStr">
      <is>
        <t>Jay C.</t>
      </is>
    </nc>
  </rcc>
  <rcc rId="2013" sId="3">
    <nc r="H270" t="inlineStr">
      <is>
        <t>Jay C.</t>
      </is>
    </nc>
  </rcc>
  <rcc rId="2014" sId="3">
    <oc r="F256" t="inlineStr">
      <is>
        <t>Not Started</t>
      </is>
    </oc>
    <nc r="F256" t="inlineStr">
      <is>
        <t>In Progress</t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5" sId="3">
    <oc r="F256" t="inlineStr">
      <is>
        <t>In Progress</t>
      </is>
    </oc>
    <nc r="F256" t="inlineStr">
      <is>
        <t>Pass</t>
      </is>
    </nc>
  </rcc>
  <rcc rId="2016" sId="3" numFmtId="19">
    <nc r="I256">
      <v>45069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3">
    <oc r="F257" t="inlineStr">
      <is>
        <t>Not Started</t>
      </is>
    </oc>
    <nc r="F257" t="inlineStr">
      <is>
        <t>In Progress</t>
      </is>
    </nc>
  </rcc>
  <rcc rId="2018" sId="3">
    <nc r="J257">
      <v>279603</v>
    </nc>
  </rcc>
  <rcc rId="2019" sId="3">
    <oc r="F258" t="inlineStr">
      <is>
        <t>Not Started</t>
      </is>
    </oc>
    <nc r="F258" t="inlineStr">
      <is>
        <t>In Progress</t>
      </is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3">
    <nc r="J258">
      <v>247263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257">
    <dxf>
      <alignment horizontal="left"/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" sId="3">
    <oc r="F83" t="inlineStr">
      <is>
        <t>Not Started</t>
      </is>
    </oc>
    <nc r="F83"/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1" sId="3">
    <oc r="F260" t="inlineStr">
      <is>
        <t>Not Started</t>
      </is>
    </oc>
    <nc r="F260" t="inlineStr">
      <is>
        <t>In Progress</t>
      </is>
    </nc>
  </rcc>
  <rcc rId="2022" sId="3">
    <oc r="F259" t="inlineStr">
      <is>
        <t>Not Started</t>
      </is>
    </oc>
    <nc r="F259" t="inlineStr">
      <is>
        <t>In Progress</t>
      </is>
    </nc>
  </rcc>
  <rcc rId="2023" sId="3">
    <nc r="J260">
      <v>303499</v>
    </nc>
  </rcc>
  <rfmt sheetId="3" sqref="J260">
    <dxf>
      <alignment horizontal="left"/>
    </dxf>
  </rfmt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4" sId="3" odxf="1" dxf="1">
    <oc r="F373" t="inlineStr">
      <is>
        <t>In Progress</t>
      </is>
    </oc>
    <nc r="F373" t="inlineStr">
      <is>
        <t>Pass</t>
      </is>
    </nc>
    <odxf>
      <font>
        <color auto="1"/>
      </font>
      <fill>
        <patternFill patternType="none">
          <bgColor indexed="65"/>
        </patternFill>
      </fill>
    </odxf>
    <ndxf>
      <font>
        <color rgb="FF006100"/>
      </font>
      <fill>
        <patternFill patternType="solid">
          <bgColor rgb="FFC6EFCE"/>
        </patternFill>
      </fill>
    </ndxf>
  </rcc>
  <rfmt sheetId="3" sqref="I373" start="0" length="0">
    <dxf>
      <numFmt numFmtId="19" formatCode="m/d/yyyy"/>
    </dxf>
  </rfmt>
  <rcc rId="2025" sId="3" numFmtId="19">
    <nc r="I373">
      <v>45070</v>
    </nc>
  </rcc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E'!$A$1:$U$381</formula>
    <oldFormula>'PROC E to E'!$A$1:$U$381</oldFormula>
  </rdn>
  <rcv guid="{79F75307-9AC5-435A-B976-4C8D59E08B5B}" action="add"/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9" sId="3">
    <oc r="F189" t="inlineStr">
      <is>
        <t>Not Started</t>
      </is>
    </oc>
    <nc r="F189" t="inlineStr">
      <is>
        <t>Pass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0" sId="3">
    <oc r="F206" t="inlineStr">
      <is>
        <t>In Progress</t>
      </is>
    </oc>
    <nc r="F206" t="inlineStr">
      <is>
        <t>Fail</t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1" sId="3">
    <oc r="F249" t="inlineStr">
      <is>
        <t>In Progress</t>
      </is>
    </oc>
    <nc r="F249" t="inlineStr">
      <is>
        <t>Pass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2" sId="3">
    <oc r="F372" t="inlineStr">
      <is>
        <t>Not Started</t>
      </is>
    </oc>
    <nc r="F372" t="inlineStr">
      <is>
        <t>Pass</t>
      </is>
    </nc>
  </rcc>
  <rcc rId="2033" sId="3">
    <nc r="H372" t="inlineStr">
      <is>
        <t>Rich B.</t>
      </is>
    </nc>
  </rcc>
  <rcc rId="2034" sId="3" odxf="1" dxf="1" numFmtId="20">
    <nc r="I372">
      <v>45070</v>
    </nc>
    <ndxf>
      <numFmt numFmtId="20" formatCode="d\-mmm\-yy"/>
    </ndxf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5" sId="3">
    <oc r="F244" t="inlineStr">
      <is>
        <t>Fail</t>
      </is>
    </oc>
    <nc r="F244" t="inlineStr">
      <is>
        <t>Pass</t>
      </is>
    </nc>
  </rcc>
  <rcc rId="2036" sId="3">
    <oc r="J244" t="inlineStr">
      <is>
        <t>No letter printed</t>
      </is>
    </oc>
    <nc r="J244"/>
  </rcc>
  <rcc rId="2037" sId="3">
    <nc r="M244" t="inlineStr">
      <is>
        <t>SID#238255</t>
      </is>
    </nc>
  </rcc>
  <rcc rId="2038" sId="3">
    <nc r="M245" t="inlineStr">
      <is>
        <t>SID#238244</t>
      </is>
    </nc>
  </rcc>
  <rcc rId="2039" sId="3">
    <oc r="F245" t="inlineStr">
      <is>
        <t>Fail</t>
      </is>
    </oc>
    <nc r="F245" t="inlineStr">
      <is>
        <t>Pass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0" sId="3">
    <oc r="F371" t="inlineStr">
      <is>
        <t>Not Started</t>
      </is>
    </oc>
    <nc r="F371" t="inlineStr">
      <is>
        <t>Pass</t>
      </is>
    </nc>
  </rcc>
  <rcc rId="2041" sId="3">
    <nc r="H371" t="inlineStr">
      <is>
        <t>Rich B.</t>
      </is>
    </nc>
  </rcc>
  <rcc rId="2042" sId="3" odxf="1" dxf="1" numFmtId="20">
    <nc r="I371">
      <v>45070</v>
    </nc>
    <ndxf>
      <numFmt numFmtId="20" formatCode="d\-mmm\-yy"/>
    </ndxf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3" sId="3">
    <oc r="F310" t="inlineStr">
      <is>
        <t>Not Started</t>
      </is>
    </oc>
    <nc r="F310" t="inlineStr">
      <is>
        <t>In Progress</t>
      </is>
    </nc>
  </rcc>
  <rcc rId="2044" sId="3">
    <nc r="H310" t="inlineStr">
      <is>
        <t>Rich B.</t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E'!$A$1:$U$381</formula>
    <oldFormula>'PROC E to E'!$A$1:$U$381</oldFormula>
  </rdn>
  <rcv guid="{79F75307-9AC5-435A-B976-4C8D59E08B5B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49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0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1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2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3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4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5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6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7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8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59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0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1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2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3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4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5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6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7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8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69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70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fmt sheetId="3" sqref="H171" start="0" length="0">
    <dxf>
      <font>
        <sz val="11"/>
        <color theme="1"/>
        <name val="Calibri"/>
        <family val="2"/>
        <scheme val="minor"/>
      </font>
      <numFmt numFmtId="30" formatCode="@"/>
      <alignment horizontal="general"/>
      <border outline="0">
        <left/>
        <right style="thin">
          <color indexed="64"/>
        </right>
        <bottom style="thin">
          <color indexed="64"/>
        </bottom>
      </border>
      <protection locked="1"/>
    </dxf>
  </rfmt>
  <rm rId="251" sheetId="3" source="F149" destination="H149" sourceSheetId="3">
    <rfmt sheetId="3" sqref="H149" start="0" length="0">
      <dxf>
        <numFmt numFmtId="30" formatCode="@"/>
        <alignment vertical="top" wrapText="1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3" sqref="H150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1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2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3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4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5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6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7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8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59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0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1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2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3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4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5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6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7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8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69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70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fmt sheetId="3" sqref="H171" start="0" length="0">
    <dxf>
      <font>
        <sz val="11"/>
        <color auto="1"/>
        <name val="Calibri"/>
        <family val="2"/>
        <scheme val="minor"/>
      </font>
      <numFmt numFmtId="0" formatCode="General"/>
      <alignment horizontal="center"/>
      <border outline="0">
        <left style="thin">
          <color indexed="64"/>
        </left>
      </border>
    </dxf>
  </rfmt>
  <rcc rId="252" sId="3">
    <nc r="F232" t="inlineStr">
      <is>
        <t>In Progress</t>
      </is>
    </nc>
  </rcc>
  <rcc rId="253" sId="3">
    <nc r="F233" t="inlineStr">
      <is>
        <t>In Progress</t>
      </is>
    </nc>
  </rcc>
  <rcc rId="254" sId="3">
    <nc r="F234" t="inlineStr">
      <is>
        <t>In Progress</t>
      </is>
    </nc>
  </rcc>
  <rcc rId="255" sId="3">
    <nc r="F235" t="inlineStr">
      <is>
        <t>In Progress</t>
      </is>
    </nc>
  </rcc>
  <rcc rId="256" sId="3">
    <nc r="F236" t="inlineStr">
      <is>
        <t>In Progress</t>
      </is>
    </nc>
  </rcc>
  <rcc rId="257" sId="3">
    <nc r="F237" t="inlineStr">
      <is>
        <t>In Progress</t>
      </is>
    </nc>
  </rcc>
  <rcc rId="258" sId="3">
    <nc r="F238" t="inlineStr">
      <is>
        <t>In Progress</t>
      </is>
    </nc>
  </rcc>
  <rcc rId="259" sId="3">
    <nc r="F239" t="inlineStr">
      <is>
        <t>In Progress</t>
      </is>
    </nc>
  </rcc>
  <rcc rId="260" sId="3">
    <nc r="F240" t="inlineStr">
      <is>
        <t>In Progress</t>
      </is>
    </nc>
  </rcc>
  <rcc rId="261" sId="3">
    <nc r="F241" t="inlineStr">
      <is>
        <t>In Progress</t>
      </is>
    </nc>
  </rcc>
  <rcc rId="262" sId="3">
    <nc r="F242" t="inlineStr">
      <is>
        <t>In Progress</t>
      </is>
    </nc>
  </rcc>
  <rcc rId="263" sId="3" odxf="1" dxf="1">
    <nc r="H232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fmt sheetId="3" sqref="H149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0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1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2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3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4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5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6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7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8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59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0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1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2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3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4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5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6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7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8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69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70" start="0" length="0">
    <dxf>
      <font>
        <color indexed="8"/>
      </font>
      <numFmt numFmtId="13" formatCode="0%"/>
      <border outline="0">
        <right/>
        <bottom/>
      </border>
      <protection locked="0"/>
    </dxf>
  </rfmt>
  <rfmt sheetId="3" sqref="H171" start="0" length="0">
    <dxf>
      <font>
        <color indexed="8"/>
      </font>
      <numFmt numFmtId="13" formatCode="0%"/>
      <border outline="0">
        <right/>
        <bottom/>
      </border>
      <protection locked="0"/>
    </dxf>
  </rfmt>
  <rcc rId="264" sId="3" odxf="1" dxf="1">
    <nc r="H233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65" sId="3" odxf="1" dxf="1">
    <nc r="H234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66" sId="3" odxf="1" dxf="1">
    <nc r="H235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67" sId="3" odxf="1" dxf="1">
    <nc r="H236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68" sId="3" odxf="1" dxf="1">
    <nc r="H237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69" sId="3" odxf="1" dxf="1">
    <nc r="H238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70" sId="3" odxf="1" dxf="1">
    <nc r="H239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71" sId="3" odxf="1" dxf="1">
    <nc r="H240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72" sId="3" odxf="1" dxf="1">
    <nc r="H241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273" sId="3" odxf="1" dxf="1">
    <nc r="H242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v guid="{CEF496A0-6F14-4B60-8881-C01394CA06A6}" action="delete"/>
  <rdn rId="0" localSheetId="3" customView="1" name="Z_CEF496A0_6F14_4B60_8881_C01394CA06A6_.wvu.FilterData" hidden="1" oldHidden="1">
    <formula>'PROC E to E'!$F$1:$J$14</formula>
    <oldFormula>'PROC E to E'!$F$1:$J$14</oldFormula>
  </rdn>
  <rcv guid="{CEF496A0-6F14-4B60-8881-C01394CA06A6}" action="add"/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E'!$A$1:$U$381</formula>
    <oldFormula>'PROC E to E'!$A$1:$U$381</oldFormula>
  </rdn>
  <rcv guid="{79F75307-9AC5-435A-B976-4C8D59E08B5B}" action="add"/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1" sId="3">
    <oc r="J228" t="inlineStr">
      <is>
        <t>No procedure in place for BSS or Business; JIRA ticket was raised in 2021, but nothing was resolved PEBA-5952. Need to chat with Regan about getting BA to investigate further.</t>
      </is>
    </oc>
    <nc r="J228" t="inlineStr">
      <is>
        <t>No procedure in place for BSS or Business; JIRA ticket was raised in 2021, but nothing was resolved PEBA-5952. Re-testing JIRA 5952 again for Janette re: service desk request</t>
      </is>
    </nc>
  </rcc>
  <rfmt sheetId="3" sqref="J229">
    <dxf>
      <alignment horizontal="left"/>
    </dxf>
  </rfmt>
  <rcv guid="{C4052D5B-36C7-40A8-85BC-D948C47FBE39}" action="delete"/>
  <rdn rId="0" localSheetId="3" customView="1" name="Z_C4052D5B_36C7_40A8_85BC_D948C47FBE39_.wvu.FilterData" hidden="1" oldHidden="1">
    <formula>'PROC E to E'!$A$1:$U$381</formula>
    <oldFormula>'PROC E to E'!$A$1:$U$381</oldFormula>
  </rdn>
  <rcv guid="{C4052D5B-36C7-40A8-85BC-D948C47FBE39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3" sId="3">
    <nc r="F246" t="inlineStr">
      <is>
        <t>In Progress</t>
      </is>
    </nc>
  </rcc>
  <rcc rId="2054" sId="3">
    <nc r="F247" t="inlineStr">
      <is>
        <t>In Progress</t>
      </is>
    </nc>
  </rcc>
  <rcc rId="2055" sId="3">
    <nc r="H246" t="inlineStr">
      <is>
        <t>Syed</t>
      </is>
    </nc>
  </rcc>
  <rcc rId="2056" sId="3">
    <nc r="H247" t="inlineStr">
      <is>
        <t>Syed</t>
      </is>
    </nc>
  </rcc>
  <rcv guid="{01D295AF-E7C4-44BC-B931-6FB7BD509A50}" action="delete"/>
  <rdn rId="0" localSheetId="1" customView="1" name="Z_01D295AF_E7C4_44BC_B931_6FB7BD509A50_.wvu.Cols" hidden="1" oldHidden="1">
    <formula>'Pepp Summary'!$S:$U</formula>
    <oldFormula>'Pepp Summary'!$S:$U</oldFormula>
  </rdn>
  <rdn rId="0" localSheetId="3" customView="1" name="Z_01D295AF_E7C4_44BC_B931_6FB7BD509A50_.wvu.FilterData" hidden="1" oldHidden="1">
    <formula>'PROC E to E'!$A$1:$U$381</formula>
    <oldFormula>'PROC E to E'!$A$1:$U$381</oldFormula>
  </rdn>
  <rcv guid="{01D295AF-E7C4-44BC-B931-6FB7BD509A50}" action="add"/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57">
    <dxf>
      <alignment wrapText="0"/>
    </dxf>
  </rfmt>
  <rfmt sheetId="3" sqref="F257">
    <dxf>
      <alignment wrapText="1"/>
    </dxf>
  </rfmt>
  <rfmt sheetId="3" sqref="F257">
    <dxf>
      <alignment wrapText="0"/>
    </dxf>
  </rfmt>
  <rfmt sheetId="3" sqref="F257">
    <dxf>
      <alignment wrapText="1"/>
    </dxf>
  </rfmt>
  <rfmt sheetId="3" sqref="F1:F1048576">
    <dxf>
      <alignment wrapText="0"/>
    </dxf>
  </rfmt>
  <rfmt sheetId="3" sqref="F1:F1048576">
    <dxf>
      <alignment wrapText="1"/>
    </dxf>
  </rfmt>
  <rcv guid="{C4052D5B-36C7-40A8-85BC-D948C47FBE39}" action="delete"/>
  <rdn rId="0" localSheetId="3" customView="1" name="Z_C4052D5B_36C7_40A8_85BC_D948C47FBE39_.wvu.FilterData" hidden="1" oldHidden="1">
    <formula>'PROC E to E'!$A$1:$U$381</formula>
    <oldFormula>'PROC E to E'!$A$1:$U$381</oldFormula>
  </rdn>
  <rcv guid="{C4052D5B-36C7-40A8-85BC-D948C47FBE39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0" sId="3">
    <oc r="F250" t="inlineStr">
      <is>
        <t>In Progress</t>
      </is>
    </oc>
    <nc r="F250" t="inlineStr">
      <is>
        <t>Pass</t>
      </is>
    </nc>
  </rcc>
  <rcc rId="2061" sId="3">
    <oc r="F251" t="inlineStr">
      <is>
        <t>In Progress</t>
      </is>
    </oc>
    <nc r="F251" t="inlineStr">
      <is>
        <t>Fail</t>
      </is>
    </nc>
  </rcc>
  <rcc rId="2062" sId="3">
    <nc r="N251" t="inlineStr">
      <is>
        <t>Doesn't allow multiple payments- Need to refer BA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3" sId="3" odxf="1" dxf="1">
    <nc r="J310" t="inlineStr">
      <is>
        <t>PENFAX Test - OK- Awaiting PENWEB to complete the scond portion of test</t>
      </is>
    </nc>
    <odxf>
      <numFmt numFmtId="0" formatCode="General"/>
    </odxf>
    <ndxf>
      <numFmt numFmtId="30" formatCode="@"/>
    </ndxf>
  </rcc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E'!$A$1:$U$381</formula>
    <oldFormula>'PROC E to E'!$A$1:$U$381</oldFormula>
  </rdn>
  <rcv guid="{79F75307-9AC5-435A-B976-4C8D59E08B5B}" action="add"/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7" sId="3">
    <oc r="F311" t="inlineStr">
      <is>
        <t>Not Started</t>
      </is>
    </oc>
    <nc r="F311" t="inlineStr">
      <is>
        <t>In Progress</t>
      </is>
    </nc>
  </rcc>
  <rcc rId="2068" sId="3">
    <nc r="H311" t="inlineStr">
      <is>
        <t>Rich B.</t>
      </is>
    </nc>
  </rcc>
  <rcc rId="2069" sId="3" odxf="1" dxf="1">
    <nc r="J311" t="inlineStr">
      <is>
        <t>PENFAX Test - OK- Awaiting PENWEB to complete the scond portion of test</t>
      </is>
    </nc>
    <odxf>
      <numFmt numFmtId="0" formatCode="General"/>
    </odxf>
    <ndxf>
      <numFmt numFmtId="30" formatCode="@"/>
    </ndxf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0" sId="3">
    <oc r="N312" t="inlineStr">
      <is>
        <t>Not a show stopper</t>
      </is>
    </oc>
    <nc r="N312"/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1" sId="3">
    <oc r="F312" t="inlineStr">
      <is>
        <t>Not Started</t>
      </is>
    </oc>
    <nc r="F312" t="inlineStr">
      <is>
        <t>In Progress</t>
      </is>
    </nc>
  </rcc>
  <rcc rId="2072" sId="3">
    <nc r="H312" t="inlineStr">
      <is>
        <t>Rich B.</t>
      </is>
    </nc>
  </rcc>
  <rcc rId="2073" sId="3" odxf="1" dxf="1">
    <nc r="J312" t="inlineStr">
      <is>
        <t>PENFAX Test - OK- Awaiting PENWEB to complete the scond portion of test</t>
      </is>
    </nc>
    <odxf>
      <numFmt numFmtId="0" formatCode="General"/>
      <border outline="0">
        <top/>
      </border>
    </odxf>
    <ndxf>
      <numFmt numFmtId="30" formatCode="@"/>
      <border outline="0">
        <top style="thin">
          <color indexed="64"/>
        </top>
      </border>
    </ndxf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4" sId="3">
    <nc r="I310" t="inlineStr">
      <is>
        <t>24/5/23</t>
      </is>
    </nc>
  </rcc>
  <rcc rId="2075" sId="3">
    <nc r="I311" t="inlineStr">
      <is>
        <t>24/5/23</t>
      </is>
    </nc>
  </rcc>
  <rcc rId="2076" sId="3">
    <nc r="I312" t="inlineStr">
      <is>
        <t>24/5/23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3">
    <nc r="H173" t="inlineStr">
      <is>
        <t>Syed</t>
      </is>
    </nc>
  </rcc>
  <rcc rId="276" sId="3">
    <nc r="H174" t="inlineStr">
      <is>
        <t>Syed</t>
      </is>
    </nc>
  </rcc>
  <rcc rId="277" sId="3">
    <nc r="H175" t="inlineStr">
      <is>
        <t>Syed</t>
      </is>
    </nc>
  </rcc>
  <rcc rId="278" sId="3">
    <nc r="H176" t="inlineStr">
      <is>
        <t>Syed</t>
      </is>
    </nc>
  </rcc>
  <rcc rId="279" sId="3" numFmtId="19">
    <nc r="I173">
      <v>44999</v>
    </nc>
  </rcc>
  <rcc rId="280" sId="3">
    <nc r="F173" t="inlineStr">
      <is>
        <t>Pass</t>
      </is>
    </nc>
  </rcc>
  <rcc rId="281" sId="3">
    <nc r="F174" t="inlineStr">
      <is>
        <t>Pass</t>
      </is>
    </nc>
  </rcc>
  <rcc rId="282" sId="3" numFmtId="19">
    <nc r="I174">
      <v>44999</v>
    </nc>
  </rcc>
  <rcc rId="283" sId="3">
    <nc r="F175" t="inlineStr">
      <is>
        <t>Pass</t>
      </is>
    </nc>
  </rcc>
  <rcc rId="284" sId="3" numFmtId="19">
    <nc r="I175">
      <v>44999</v>
    </nc>
  </rcc>
  <rcc rId="285" sId="3">
    <nc r="F176" t="inlineStr">
      <is>
        <t>Pass</t>
      </is>
    </nc>
  </rcc>
  <rcc rId="286" sId="3" numFmtId="19">
    <nc r="I176">
      <v>44999</v>
    </nc>
  </rcc>
  <rcv guid="{01D295AF-E7C4-44BC-B931-6FB7BD509A50}" action="delete"/>
  <rdn rId="0" localSheetId="1" customView="1" name="Z_01D295AF_E7C4_44BC_B931_6FB7BD509A50_.wvu.Cols" hidden="1" oldHidden="1">
    <formula>'Pepp Summary'!$S:$U</formula>
    <oldFormula>'Pepp Summary'!$S:$U</oldFormula>
  </rdn>
  <rdn rId="0" localSheetId="3" customView="1" name="Z_01D295AF_E7C4_44BC_B931_6FB7BD509A50_.wvu.FilterData" hidden="1" oldHidden="1">
    <formula>'PROC E to E'!$F$1:$J$14</formula>
    <oldFormula>'PROC E to E'!#REF!</oldFormula>
  </rdn>
  <rcv guid="{01D295AF-E7C4-44BC-B931-6FB7BD509A50}" action="add"/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7" sId="3">
    <oc r="J257">
      <v>279603</v>
    </oc>
    <nc r="J257" t="inlineStr">
      <is>
        <t>279603 - day 3 verify reversal/deletion</t>
      </is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8" sId="3">
    <oc r="F258" t="inlineStr">
      <is>
        <t>In Progress</t>
      </is>
    </oc>
    <nc r="F258" t="inlineStr">
      <is>
        <t>Pass</t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9" sId="3">
    <oc r="F260" t="inlineStr">
      <is>
        <t>In Progress</t>
      </is>
    </oc>
    <nc r="F260" t="inlineStr">
      <is>
        <t>Fail</t>
      </is>
    </nc>
  </rcc>
  <rcc rId="2080" sId="3">
    <oc r="J260">
      <v>303499</v>
    </oc>
    <nc r="J260" t="inlineStr">
      <is>
        <t>303499 - No procedures or case in place to make reversal; previous test cases reflect this</t>
      </is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1" sId="3">
    <oc r="J260" t="inlineStr">
      <is>
        <t>303499 - No procedures or case in place to make reversal; previous test cases reflect this</t>
      </is>
    </oc>
    <nc r="J260" t="inlineStr">
      <is>
        <t>303499 - No procedures or case in place to make reversal; previous test cases reflect this. Did reversal in Benefit Recipient but reversal didn't change Account Summary.</t>
      </is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2" sId="3">
    <nc r="J259">
      <v>499422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3" sId="3">
    <oc r="F223" t="inlineStr">
      <is>
        <t>In Progress</t>
      </is>
    </oc>
    <nc r="F223" t="inlineStr">
      <is>
        <t>Pass</t>
      </is>
    </nc>
  </rcc>
  <rcc rId="2084" sId="3">
    <oc r="F224" t="inlineStr">
      <is>
        <t>In Progress</t>
      </is>
    </oc>
    <nc r="F224" t="inlineStr">
      <is>
        <t>Pass</t>
      </is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5" sId="3">
    <oc r="J260" t="inlineStr">
      <is>
        <t>303499 - No procedures or case in place to make reversal; previous test cases reflect this. Did reversal in Benefit Recipient but reversal didn't change Account Summary.</t>
      </is>
    </oc>
    <nc r="J260" t="inlineStr">
      <is>
        <t>303499 - PEBA - 6602</t>
      </is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6" sId="3">
    <oc r="F257" t="inlineStr">
      <is>
        <t>In Progress</t>
      </is>
    </oc>
    <nc r="F257" t="inlineStr">
      <is>
        <t>Pass</t>
      </is>
    </nc>
  </rcc>
  <rcc rId="2087" sId="3" numFmtId="19">
    <nc r="I257">
      <v>45071</v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8" sId="3">
    <oc r="F261" t="inlineStr">
      <is>
        <t>Not Started</t>
      </is>
    </oc>
    <nc r="F261" t="inlineStr">
      <is>
        <t>In Progress</t>
      </is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9" sId="3">
    <oc r="J259">
      <v>499422</v>
    </oc>
    <nc r="J259"/>
  </rcc>
  <rcc rId="2090" sId="3">
    <nc r="J261">
      <v>499422</v>
    </nc>
  </rcc>
  <rfmt sheetId="3" sqref="J1:J1048576">
    <dxf>
      <alignment horizontal="left"/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3">
    <nc r="F317" t="inlineStr">
      <is>
        <t>In Progress</t>
      </is>
    </nc>
  </rcc>
  <rcc rId="290" sId="3">
    <nc r="F318" t="inlineStr">
      <is>
        <t>In Progress</t>
      </is>
    </nc>
  </rcc>
  <rcc rId="291" sId="3">
    <nc r="F319" t="inlineStr">
      <is>
        <t>In Progress</t>
      </is>
    </nc>
  </rcc>
  <rcc rId="292" sId="3">
    <nc r="F320" t="inlineStr">
      <is>
        <t>In Progress</t>
      </is>
    </nc>
  </rcc>
  <rcc rId="293" sId="3">
    <nc r="F321" t="inlineStr">
      <is>
        <t>In Progress</t>
      </is>
    </nc>
  </rcc>
  <rcc rId="294" sId="3">
    <nc r="F322" t="inlineStr">
      <is>
        <t>In Progress</t>
      </is>
    </nc>
  </rcc>
  <rcc rId="295" sId="3">
    <nc r="F323" t="inlineStr">
      <is>
        <t>In Progress</t>
      </is>
    </nc>
  </rcc>
  <rcc rId="296" sId="3">
    <nc r="F324" t="inlineStr">
      <is>
        <t>In Progress</t>
      </is>
    </nc>
  </rcc>
  <rcc rId="297" sId="3">
    <nc r="F325" t="inlineStr">
      <is>
        <t>In Progress</t>
      </is>
    </nc>
  </rcc>
  <rcc rId="298" sId="3">
    <nc r="F326" t="inlineStr">
      <is>
        <t>In Progress</t>
      </is>
    </nc>
  </rcc>
  <rcc rId="299" sId="3">
    <nc r="F327" t="inlineStr">
      <is>
        <t>In Progress</t>
      </is>
    </nc>
  </rcc>
  <rcc rId="300" sId="3">
    <nc r="H317" t="inlineStr">
      <is>
        <t>Syed</t>
      </is>
    </nc>
  </rcc>
  <rcc rId="301" sId="3">
    <nc r="H318" t="inlineStr">
      <is>
        <t>Syed</t>
      </is>
    </nc>
  </rcc>
  <rcc rId="302" sId="3">
    <nc r="H319" t="inlineStr">
      <is>
        <t>Syed</t>
      </is>
    </nc>
  </rcc>
  <rcc rId="303" sId="3">
    <nc r="H320" t="inlineStr">
      <is>
        <t>Syed</t>
      </is>
    </nc>
  </rcc>
  <rcc rId="304" sId="3">
    <nc r="H321" t="inlineStr">
      <is>
        <t>Syed</t>
      </is>
    </nc>
  </rcc>
  <rcc rId="305" sId="3">
    <nc r="H322" t="inlineStr">
      <is>
        <t>Syed</t>
      </is>
    </nc>
  </rcc>
  <rcc rId="306" sId="3">
    <nc r="H323" t="inlineStr">
      <is>
        <t>Syed</t>
      </is>
    </nc>
  </rcc>
  <rcc rId="307" sId="3">
    <nc r="H324" t="inlineStr">
      <is>
        <t>Syed</t>
      </is>
    </nc>
  </rcc>
  <rcc rId="308" sId="3">
    <nc r="H325" t="inlineStr">
      <is>
        <t>Syed</t>
      </is>
    </nc>
  </rcc>
  <rcc rId="309" sId="3">
    <nc r="H326" t="inlineStr">
      <is>
        <t>Syed</t>
      </is>
    </nc>
  </rcc>
  <rcc rId="310" sId="3">
    <nc r="H327" t="inlineStr">
      <is>
        <t>Syed</t>
      </is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1" sId="3">
    <oc r="F262" t="inlineStr">
      <is>
        <t>Not Started</t>
      </is>
    </oc>
    <nc r="F262" t="inlineStr">
      <is>
        <t>In Progress</t>
      </is>
    </nc>
  </rcc>
  <rcc rId="2092" sId="3">
    <nc r="J259" t="inlineStr">
      <is>
        <t>Lump Sum 238538; RRSP 284388; LIRA/RSP 269898</t>
      </is>
    </nc>
  </rcc>
  <rcc rId="2093" sId="3">
    <nc r="J262" t="inlineStr">
      <is>
        <t>Penweb (Basic) 292172; Penfax (Adv) 292172 although I did need to close the Account Instructions dropdown and open it back up to have the Cancel ungrey itself.</t>
      </is>
    </nc>
  </rcc>
  <rcv guid="{C4052D5B-36C7-40A8-85BC-D948C47FBE39}" action="delete"/>
  <rdn rId="0" localSheetId="3" customView="1" name="Z_C4052D5B_36C7_40A8_85BC_D948C47FBE39_.wvu.FilterData" hidden="1" oldHidden="1">
    <formula>'PROC E to E'!$A$1:$U$381</formula>
    <oldFormula>'PROC E to E'!$A$1:$U$381</oldFormula>
  </rdn>
  <rcv guid="{C4052D5B-36C7-40A8-85BC-D948C47FBE39}" action="add"/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5" sId="3">
    <oc r="L223" t="inlineStr">
      <is>
        <t>N/A</t>
      </is>
    </oc>
    <nc r="L223" t="inlineStr">
      <is>
        <t>Pass</t>
      </is>
    </nc>
  </rcc>
  <rcc rId="2096" sId="3">
    <oc r="L224" t="inlineStr">
      <is>
        <t>N/A</t>
      </is>
    </oc>
    <nc r="L224" t="inlineStr">
      <is>
        <t>Pass</t>
      </is>
    </nc>
  </rcc>
  <rcc rId="2097" sId="3">
    <oc r="L225" t="inlineStr">
      <is>
        <t>N/A</t>
      </is>
    </oc>
    <nc r="L225" t="inlineStr">
      <is>
        <t>Pass</t>
      </is>
    </nc>
  </rcc>
  <rcc rId="2098" sId="3">
    <oc r="L229" t="inlineStr">
      <is>
        <t>N/A</t>
      </is>
    </oc>
    <nc r="L229" t="inlineStr">
      <is>
        <t>Pass</t>
      </is>
    </nc>
  </rcc>
  <rcc rId="2099" sId="3">
    <nc r="L190" t="inlineStr">
      <is>
        <t>Pass</t>
      </is>
    </nc>
  </rcc>
  <rcc rId="2100" sId="3">
    <nc r="M190" t="inlineStr">
      <is>
        <t>Batch Process ID 650031, 648735 (Searched two member details )</t>
      </is>
    </nc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1" sId="3">
    <oc r="M190" t="inlineStr">
      <is>
        <t>Batch Process ID 650031, 648735 (Searched two member details )</t>
      </is>
    </oc>
    <nc r="M190" t="inlineStr">
      <is>
        <t>Batch Process ID 650031, 648735 (two member search )</t>
      </is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2" sId="3">
    <nc r="L191" t="inlineStr">
      <is>
        <t>Pass</t>
      </is>
    </nc>
  </rcc>
  <rcc rId="2103" sId="3">
    <nc r="M191" t="inlineStr">
      <is>
        <t>Batch Process ID 650194, 648694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4" sId="3">
    <nc r="L192" t="inlineStr">
      <is>
        <t>Pass</t>
      </is>
    </nc>
  </rcc>
  <rcc rId="2105" sId="3">
    <nc r="M192" t="inlineStr">
      <is>
        <t>Batch Process ID 648891, 646479</t>
      </is>
    </nc>
  </rcc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7" sId="3">
    <nc r="L193" t="inlineStr">
      <is>
        <t>Pass</t>
      </is>
    </nc>
  </rcc>
  <rcc rId="2108" sId="3">
    <nc r="M193" t="inlineStr">
      <is>
        <t>Batch Process ID 648887, 648697</t>
      </is>
    </nc>
  </rcc>
  <rcc rId="2109" sId="3" odxf="1" dxf="1">
    <nc r="L194" t="inlineStr">
      <is>
        <t>Pass</t>
      </is>
    </nc>
    <odxf>
      <font>
        <i/>
      </font>
    </odxf>
    <ndxf>
      <font>
        <i val="0"/>
        <sz val="11"/>
        <color theme="1"/>
        <name val="Calibri"/>
        <family val="2"/>
        <scheme val="minor"/>
      </font>
    </ndxf>
  </rcc>
  <rfmt sheetId="3" sqref="M194" start="0" length="0">
    <dxf>
      <font>
        <i val="0"/>
        <sz val="11"/>
        <color theme="1"/>
        <name val="Calibri"/>
        <family val="2"/>
        <scheme val="minor"/>
      </font>
    </dxf>
  </rfmt>
  <rcc rId="2110" sId="3">
    <nc r="M194" t="inlineStr">
      <is>
        <t>Payment Batch ID 7762, 7730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1" sId="3" odxf="1" dxf="1">
    <nc r="K195" t="inlineStr">
      <is>
        <t>Yusuf</t>
      </is>
    </nc>
    <odxf>
      <font>
        <i/>
      </font>
      <alignment horizontal="general"/>
    </odxf>
    <ndxf>
      <font>
        <i val="0"/>
        <sz val="11"/>
        <color theme="1"/>
        <name val="Calibri"/>
        <family val="2"/>
        <scheme val="minor"/>
      </font>
      <alignment horizontal="center"/>
    </ndxf>
  </rcc>
  <rcc rId="2112" sId="3">
    <nc r="L195" t="inlineStr">
      <is>
        <t>N/A</t>
      </is>
    </nc>
  </rcc>
  <rfmt sheetId="3" sqref="L195" start="0" length="2147483647">
    <dxf>
      <font>
        <i val="0"/>
      </font>
    </dxf>
  </rfmt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3" sId="3" odxf="1" dxf="1">
    <nc r="K371" t="inlineStr">
      <is>
        <t>Yusuf</t>
      </is>
    </nc>
    <odxf>
      <alignment horizontal="general"/>
    </odxf>
    <ndxf>
      <alignment horizontal="center"/>
    </ndxf>
  </rcc>
  <rcc rId="2114" sId="3" odxf="1" dxf="1">
    <nc r="L371" t="inlineStr">
      <is>
        <t>Pass</t>
      </is>
    </nc>
    <odxf>
      <numFmt numFmtId="30" formatCode="@"/>
    </odxf>
    <ndxf>
      <numFmt numFmtId="0" formatCode="General"/>
    </ndxf>
  </rcc>
  <rfmt sheetId="3" sqref="M371" start="0" length="0">
    <dxf>
      <numFmt numFmtId="0" formatCode="General"/>
    </dxf>
  </rfmt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M371" start="0" length="0">
    <dxf>
      <numFmt numFmtId="30" formatCode="@"/>
    </dxf>
  </rfmt>
  <rcc rId="2115" sId="3">
    <nc r="M371" t="inlineStr">
      <is>
        <t>Batch Process ID 650088, 650713</t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6" sId="3" odxf="1" dxf="1">
    <nc r="K372" t="inlineStr">
      <is>
        <t>Yusuf</t>
      </is>
    </nc>
    <odxf>
      <alignment horizontal="general"/>
    </odxf>
    <ndxf>
      <alignment horizontal="center"/>
    </ndxf>
  </rcc>
  <rcc rId="2117" sId="3" odxf="1" dxf="1">
    <nc r="L372" t="inlineStr">
      <is>
        <t>Pass</t>
      </is>
    </nc>
    <odxf>
      <numFmt numFmtId="30" formatCode="@"/>
    </odxf>
    <ndxf>
      <numFmt numFmtId="0" formatCode="General"/>
    </ndxf>
  </rcc>
  <rcc rId="2118" sId="3">
    <nc r="M372" t="inlineStr">
      <is>
        <t>Batch Process ID 650088, 650713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3">
    <oc r="F232" t="inlineStr">
      <is>
        <t>In Progress</t>
      </is>
    </oc>
    <nc r="F232" t="inlineStr">
      <is>
        <t>Fail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9" sId="3">
    <oc r="M371" t="inlineStr">
      <is>
        <t>Batch Process ID 650088, 650713</t>
      </is>
    </oc>
    <nc r="M371" t="inlineStr">
      <is>
        <t>Batch Process ID 651126, 651080</t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0" sId="3" odxf="1" dxf="1">
    <nc r="K373" t="inlineStr">
      <is>
        <t>Yusuf</t>
      </is>
    </nc>
    <odxf>
      <alignment horizontal="general"/>
    </odxf>
    <ndxf>
      <alignment horizontal="center"/>
    </ndxf>
  </rcc>
  <rcc rId="2121" sId="3" odxf="1" dxf="1">
    <nc r="L373" t="inlineStr">
      <is>
        <t>Pass</t>
      </is>
    </nc>
    <odxf>
      <numFmt numFmtId="30" formatCode="@"/>
    </odxf>
    <ndxf>
      <numFmt numFmtId="0" formatCode="General"/>
    </ndxf>
  </rcc>
  <rcc rId="2122" sId="3">
    <nc r="M373" t="inlineStr">
      <is>
        <t>Batch Process ID 651003, 651079</t>
      </is>
    </nc>
  </rcc>
  <rcc rId="2123" sId="3" odxf="1" dxf="1">
    <nc r="K374" t="inlineStr">
      <is>
        <t>Yusuf</t>
      </is>
    </nc>
    <odxf>
      <alignment horizontal="general"/>
    </odxf>
    <ndxf>
      <alignment horizontal="center"/>
    </ndxf>
  </rcc>
  <rcc rId="2124" sId="3" odxf="1" dxf="1">
    <nc r="L374" t="inlineStr">
      <is>
        <t>Pass</t>
      </is>
    </nc>
    <odxf>
      <numFmt numFmtId="30" formatCode="@"/>
    </odxf>
    <ndxf>
      <numFmt numFmtId="0" formatCode="General"/>
    </ndxf>
  </rcc>
  <rcc rId="2125" sId="3">
    <nc r="M374" t="inlineStr">
      <is>
        <t xml:space="preserve">Batch Process ID </t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6" sId="3">
    <oc r="M374" t="inlineStr">
      <is>
        <t xml:space="preserve">Batch Process ID </t>
      </is>
    </oc>
    <nc r="M374" t="inlineStr">
      <is>
        <t xml:space="preserve">Batch Cheques ID 70170, 70169 </t>
      </is>
    </nc>
  </rcc>
  <rcc rId="2127" sId="3" odxf="1" dxf="1">
    <nc r="K375" t="inlineStr">
      <is>
        <t>Yusuf</t>
      </is>
    </nc>
    <odxf>
      <alignment horizontal="general"/>
    </odxf>
    <ndxf>
      <alignment horizontal="center"/>
    </ndxf>
  </rcc>
  <rcc rId="2128" sId="3" odxf="1" dxf="1">
    <nc r="L375" t="inlineStr">
      <is>
        <t>Pass</t>
      </is>
    </nc>
    <odxf>
      <numFmt numFmtId="30" formatCode="@"/>
    </odxf>
    <ndxf>
      <numFmt numFmtId="0" formatCode="General"/>
    </ndxf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9" sId="3">
    <nc r="M375" t="inlineStr">
      <is>
        <t xml:space="preserve">Batch Cheques ID 70170, 70169 </t>
      </is>
    </nc>
  </rcc>
  <rcc rId="2130" sId="3">
    <oc r="M374" t="inlineStr">
      <is>
        <t xml:space="preserve">Batch Cheques ID 70170, 70169 </t>
      </is>
    </oc>
    <nc r="M374"/>
  </rcc>
  <rm rId="2131" sheetId="3" source="M375" destination="M374" sourceSheetId="3">
    <rfmt sheetId="3" sqref="M374" start="0" length="0">
      <dxf>
        <numFmt numFmtId="30" formatCode="@"/>
        <fill>
          <patternFill patternType="solid">
            <bgColor theme="9" tint="0.79998168889431442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CEF496A0-6F14-4B60-8881-C01394CA06A6}" action="delete"/>
  <rdn rId="0" localSheetId="3" customView="1" name="Z_CEF496A0_6F14_4B60_8881_C01394CA06A6_.wvu.FilterData" hidden="1" oldHidden="1">
    <formula>'PROC E to E'!$A$1:$U$381</formula>
    <oldFormula>'PROC E to E'!$A$1:$U$381</oldFormula>
  </rdn>
  <rcv guid="{CEF496A0-6F14-4B60-8881-C01394CA06A6}" action="add"/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3" sId="3">
    <nc r="M375" t="inlineStr">
      <is>
        <t>Payment ID 3785268</t>
      </is>
    </nc>
  </rcc>
  <rcc rId="2134" sId="3" odxf="1" dxf="1">
    <nc r="K376" t="inlineStr">
      <is>
        <t>Yusuf</t>
      </is>
    </nc>
    <odxf>
      <alignment horizontal="general"/>
    </odxf>
    <ndxf>
      <alignment horizontal="center"/>
    </ndxf>
  </rcc>
  <rcc rId="2135" sId="3" odxf="1" dxf="1">
    <nc r="L376" t="inlineStr">
      <is>
        <t>Pass</t>
      </is>
    </nc>
    <odxf>
      <numFmt numFmtId="30" formatCode="@"/>
    </odxf>
    <ndxf>
      <numFmt numFmtId="0" formatCode="General"/>
    </ndxf>
  </rcc>
  <rcc rId="2136" sId="3">
    <nc r="M376" t="inlineStr">
      <is>
        <t>Batch Process ID 651106, 651060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7" sId="3" odxf="1" dxf="1">
    <nc r="K377" t="inlineStr">
      <is>
        <t>Yusuf</t>
      </is>
    </nc>
    <odxf>
      <alignment horizontal="general"/>
    </odxf>
    <ndxf>
      <alignment horizontal="center"/>
    </ndxf>
  </rcc>
  <rcc rId="2138" sId="3" odxf="1" dxf="1">
    <nc r="L377" t="inlineStr">
      <is>
        <t>Pass</t>
      </is>
    </nc>
    <odxf>
      <numFmt numFmtId="30" formatCode="@"/>
    </odxf>
    <ndxf>
      <numFmt numFmtId="0" formatCode="General"/>
    </ndxf>
  </rcc>
  <rcc rId="2139" sId="3">
    <nc r="M377" t="inlineStr">
      <is>
        <t>Batch Process ID 651010</t>
      </is>
    </nc>
  </rcc>
  <rcc rId="2140" sId="3" odxf="1" dxf="1">
    <nc r="K380" t="inlineStr">
      <is>
        <t>Yusuf</t>
      </is>
    </nc>
    <odxf>
      <alignment horizontal="general"/>
    </odxf>
    <ndxf>
      <alignment horizontal="center"/>
    </ndxf>
  </rcc>
  <rcc rId="2141" sId="3" odxf="1" dxf="1">
    <nc r="L380" t="inlineStr">
      <is>
        <t>Pass</t>
      </is>
    </nc>
    <odxf>
      <numFmt numFmtId="30" formatCode="@"/>
    </odxf>
    <ndxf>
      <numFmt numFmtId="0" formatCode="General"/>
    </ndxf>
  </rcc>
  <rcc rId="2142" sId="3">
    <nc r="M380" t="inlineStr">
      <is>
        <t>Batch Process ID 644463</t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3" sId="3" odxf="1" dxf="1">
    <nc r="K381" t="inlineStr">
      <is>
        <t>Yusuf</t>
      </is>
    </nc>
    <odxf>
      <alignment horizontal="general"/>
    </odxf>
    <ndxf>
      <alignment horizontal="center"/>
    </ndxf>
  </rcc>
  <rcc rId="2144" sId="3" odxf="1" dxf="1">
    <nc r="L381" t="inlineStr">
      <is>
        <t>Pass</t>
      </is>
    </nc>
    <odxf>
      <numFmt numFmtId="30" formatCode="@"/>
    </odxf>
    <ndxf>
      <numFmt numFmtId="0" formatCode="General"/>
    </ndxf>
  </rcc>
  <rcc rId="2145" sId="3">
    <nc r="M381" t="inlineStr">
      <is>
        <t>Batch Process ID 648689</t>
      </is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6" sId="3" odxf="1" dxf="1">
    <nc r="K378" t="inlineStr">
      <is>
        <t>Yusuf</t>
      </is>
    </nc>
    <odxf>
      <alignment horizontal="general"/>
    </odxf>
    <ndxf>
      <alignment horizontal="center"/>
    </ndxf>
  </rcc>
  <rcc rId="2147" sId="3" odxf="1" dxf="1">
    <nc r="L378" t="inlineStr">
      <is>
        <t>Pass</t>
      </is>
    </nc>
    <odxf>
      <numFmt numFmtId="30" formatCode="@"/>
    </odxf>
    <ndxf>
      <numFmt numFmtId="0" formatCode="General"/>
    </ndxf>
  </rcc>
  <rcc rId="2148" sId="3">
    <nc r="M378" t="inlineStr">
      <is>
        <t>Batch Process ID 651001</t>
      </is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9" sId="3" odxf="1" dxf="1">
    <nc r="K379" t="inlineStr">
      <is>
        <t>Yusuf</t>
      </is>
    </nc>
    <odxf>
      <alignment horizontal="general"/>
    </odxf>
    <ndxf>
      <alignment horizontal="center"/>
    </ndxf>
  </rcc>
  <rcc rId="2150" sId="3" odxf="1" dxf="1">
    <nc r="L379" t="inlineStr">
      <is>
        <t>Pass</t>
      </is>
    </nc>
    <odxf>
      <numFmt numFmtId="30" formatCode="@"/>
    </odxf>
    <ndxf>
      <numFmt numFmtId="0" formatCode="General"/>
    </ndxf>
  </rcc>
  <rcc rId="2151" sId="3">
    <nc r="M379" t="inlineStr">
      <is>
        <t>Batch Process ID 651008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3">
    <oc r="F92" t="inlineStr">
      <is>
        <t xml:space="preserve">In Progress </t>
      </is>
    </oc>
    <nc r="F92" t="inlineStr">
      <is>
        <t>Pass</t>
      </is>
    </nc>
  </rcc>
  <rcv guid="{C4052D5B-36C7-40A8-85BC-D948C47FBE39}" action="delete"/>
  <rdn rId="0" localSheetId="3" customView="1" name="Z_C4052D5B_36C7_40A8_85BC_D948C47FBE39_.wvu.FilterData" hidden="1" oldHidden="1">
    <formula>'PROC E to E'!$F$1:$J$14</formula>
    <oldFormula>'PROC E to E'!$F$1:$J$14</oldFormula>
  </rdn>
  <rcv guid="{C4052D5B-36C7-40A8-85BC-D948C47FBE39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3">
    <nc r="F59" t="inlineStr">
      <is>
        <t>Pass</t>
      </is>
    </nc>
  </rcc>
  <rcc rId="313" sId="3" numFmtId="19">
    <nc r="I59">
      <v>44999</v>
    </nc>
  </rcc>
  <rcc rId="314" sId="3">
    <nc r="F60" t="inlineStr">
      <is>
        <t>Pass</t>
      </is>
    </nc>
  </rcc>
  <rcc rId="315" sId="3">
    <nc r="F61" t="inlineStr">
      <is>
        <t>Pass</t>
      </is>
    </nc>
  </rcc>
  <rcc rId="316" sId="3" numFmtId="19">
    <nc r="I60">
      <v>44999</v>
    </nc>
  </rcc>
  <rcc rId="317" sId="3" numFmtId="19">
    <nc r="I61">
      <v>44999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3" numFmtId="19">
    <nc r="I232">
      <v>44999</v>
    </nc>
  </rcc>
  <rcc rId="319" sId="3">
    <nc r="J232" t="inlineStr">
      <is>
        <t xml:space="preserve">Fail in firefox and Edge. Pop up to add person details 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3">
    <oc r="F233" t="inlineStr">
      <is>
        <t>In Progress</t>
      </is>
    </oc>
    <nc r="F233" t="inlineStr">
      <is>
        <t>Pass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3">
    <nc r="J234" t="inlineStr">
      <is>
        <t xml:space="preserve"> Stak # 499454</t>
      </is>
    </nc>
  </rcc>
  <rcc rId="322" sId="3">
    <oc r="F234" t="inlineStr">
      <is>
        <t>In Progress</t>
      </is>
    </oc>
    <nc r="F234" t="inlineStr">
      <is>
        <t>Pass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3">
    <oc r="F235" t="inlineStr">
      <is>
        <t>In Progress</t>
      </is>
    </oc>
    <nc r="F235" t="inlineStr">
      <is>
        <t>Pass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3">
    <oc r="F236" t="inlineStr">
      <is>
        <t>In Progress</t>
      </is>
    </oc>
    <nc r="F236" t="inlineStr">
      <is>
        <t>Pass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3">
    <oc r="F237" t="inlineStr">
      <is>
        <t>In Progress</t>
      </is>
    </oc>
    <nc r="F237" t="inlineStr">
      <is>
        <t>Pass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3">
    <nc r="F62" t="inlineStr">
      <is>
        <t>Pass</t>
      </is>
    </nc>
  </rcc>
  <rcc rId="327" sId="3">
    <nc r="F63" t="inlineStr">
      <is>
        <t>Pass</t>
      </is>
    </nc>
  </rcc>
  <rcc rId="328" sId="3" numFmtId="19">
    <nc r="I62">
      <v>44999</v>
    </nc>
  </rcc>
  <rcc rId="329" sId="3" numFmtId="19">
    <nc r="I63">
      <v>44999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3" numFmtId="19">
    <nc r="I233">
      <v>44999</v>
    </nc>
  </rcc>
  <rcc rId="331" sId="3" numFmtId="19">
    <nc r="I234">
      <v>44999</v>
    </nc>
  </rcc>
  <rcc rId="332" sId="3" numFmtId="19">
    <nc r="I235">
      <v>44999</v>
    </nc>
  </rcc>
  <rcc rId="333" sId="3" numFmtId="19">
    <nc r="I236">
      <v>44999</v>
    </nc>
  </rcc>
  <rcc rId="334" sId="3" numFmtId="19">
    <nc r="I237">
      <v>44999</v>
    </nc>
  </rcc>
  <rcc rId="335" sId="3" numFmtId="19">
    <nc r="I238">
      <v>44999</v>
    </nc>
  </rcc>
  <rcc rId="336" sId="3" numFmtId="19">
    <nc r="I239">
      <v>44999</v>
    </nc>
  </rcc>
  <rcc rId="337" sId="3" numFmtId="19">
    <nc r="I240">
      <v>44999</v>
    </nc>
  </rcc>
  <rcc rId="338" sId="3" numFmtId="19">
    <nc r="I241">
      <v>44999</v>
    </nc>
  </rcc>
  <rcc rId="339" sId="3" numFmtId="19">
    <nc r="I242">
      <v>44999</v>
    </nc>
  </rcc>
  <rcc rId="340" sId="3">
    <oc r="F238" t="inlineStr">
      <is>
        <t>In Progress</t>
      </is>
    </oc>
    <nc r="F238" t="inlineStr">
      <is>
        <t xml:space="preserve">Fail </t>
      </is>
    </nc>
  </rcc>
  <rcc rId="341" sId="3">
    <nc r="J238" t="inlineStr">
      <is>
        <t>Exactly same behavior fail as 17.01</t>
      </is>
    </nc>
  </rcc>
  <rcc rId="342" sId="3">
    <oc r="F239" t="inlineStr">
      <is>
        <t>In Progress</t>
      </is>
    </oc>
    <nc r="F239" t="inlineStr">
      <is>
        <t xml:space="preserve">Fail </t>
      </is>
    </nc>
  </rcc>
  <rcc rId="343" sId="3">
    <nc r="J239" t="inlineStr">
      <is>
        <t>Exactly same behavior fail as 17.01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3">
    <oc r="F240" t="inlineStr">
      <is>
        <t>In Progress</t>
      </is>
    </oc>
    <nc r="F240" t="inlineStr">
      <is>
        <t>Pass</t>
      </is>
    </nc>
  </rcc>
  <rcv guid="{CEF496A0-6F14-4B60-8881-C01394CA06A6}" action="delete"/>
  <rdn rId="0" localSheetId="3" customView="1" name="Z_CEF496A0_6F14_4B60_8881_C01394CA06A6_.wvu.FilterData" hidden="1" oldHidden="1">
    <formula>'PROC E to E'!$F$1:$J$14</formula>
    <oldFormula>'PROC E to E'!$F$1:$J$14</oldFormula>
  </rdn>
  <rcv guid="{CEF496A0-6F14-4B60-8881-C01394CA06A6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" sId="3">
    <oc r="F93" t="inlineStr">
      <is>
        <t xml:space="preserve">In Progress </t>
      </is>
    </oc>
    <nc r="F93" t="inlineStr">
      <is>
        <t>Pass</t>
      </is>
    </nc>
  </rcc>
  <rcc rId="551" sId="3">
    <oc r="F94" t="inlineStr">
      <is>
        <t xml:space="preserve">In Progress </t>
      </is>
    </oc>
    <nc r="F94" t="inlineStr">
      <is>
        <t>Pass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3">
    <oc r="F241" t="inlineStr">
      <is>
        <t>In Progress</t>
      </is>
    </oc>
    <nc r="F241" t="inlineStr">
      <is>
        <t xml:space="preserve">Fail </t>
      </is>
    </nc>
  </rcc>
  <rcc rId="347" sId="3">
    <nc r="J241" t="inlineStr">
      <is>
        <t>Pop to add Payment Instructions is not working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" sId="3">
    <nc r="F64" t="inlineStr">
      <is>
        <t>Pass</t>
      </is>
    </nc>
  </rcc>
  <rcc rId="349" sId="3">
    <nc r="F65" t="inlineStr">
      <is>
        <t>Pass</t>
      </is>
    </nc>
  </rcc>
  <rcc rId="350" sId="3" numFmtId="19">
    <nc r="I64">
      <v>44999</v>
    </nc>
  </rcc>
  <rcc rId="351" sId="3" numFmtId="19">
    <nc r="I65">
      <v>44999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3">
    <nc r="F66" t="inlineStr">
      <is>
        <t>Pass</t>
      </is>
    </nc>
  </rcc>
  <rcc rId="353" sId="3">
    <nc r="F67" t="inlineStr">
      <is>
        <t>Pass</t>
      </is>
    </nc>
  </rcc>
  <rcc rId="354" sId="3" numFmtId="19">
    <nc r="I66">
      <v>44999</v>
    </nc>
  </rcc>
  <rcc rId="355" sId="3" numFmtId="19">
    <nc r="I67">
      <v>44999</v>
    </nc>
  </rcc>
  <rcc rId="356" sId="3">
    <nc r="F68" t="inlineStr">
      <is>
        <t>Pass</t>
      </is>
    </nc>
  </rcc>
  <rcc rId="357" sId="3">
    <nc r="F69" t="inlineStr">
      <is>
        <t>Pass</t>
      </is>
    </nc>
  </rcc>
  <rcc rId="358" sId="3" numFmtId="19">
    <nc r="I68">
      <v>44999</v>
    </nc>
  </rcc>
  <rcc rId="359" sId="3" numFmtId="19">
    <nc r="I69">
      <v>44999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3">
    <nc r="F70" t="inlineStr">
      <is>
        <t>Pass</t>
      </is>
    </nc>
  </rcc>
  <rcc rId="361" sId="3">
    <nc r="F71" t="inlineStr">
      <is>
        <t>Pass</t>
      </is>
    </nc>
  </rcc>
  <rcc rId="362" sId="3" numFmtId="19">
    <nc r="I70">
      <v>44999</v>
    </nc>
  </rcc>
  <rcc rId="363" sId="3" numFmtId="19">
    <nc r="I71">
      <v>44999</v>
    </nc>
  </rcc>
  <rcc rId="364" sId="3">
    <nc r="F72" t="inlineStr">
      <is>
        <t>Pass</t>
      </is>
    </nc>
  </rcc>
  <rcc rId="365" sId="3">
    <nc r="F73" t="inlineStr">
      <is>
        <t>Pass</t>
      </is>
    </nc>
  </rcc>
  <rcc rId="366" sId="3" numFmtId="19">
    <nc r="I72">
      <v>44999</v>
    </nc>
  </rcc>
  <rcc rId="367" sId="3" numFmtId="19">
    <nc r="I73">
      <v>44999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3">
    <oc r="F242" t="inlineStr">
      <is>
        <t>In Progress</t>
      </is>
    </oc>
    <nc r="F242" t="inlineStr">
      <is>
        <t>Pass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3" odxf="1" dxf="1">
    <nc r="H105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370" sId="3" odxf="1" dxf="1">
    <nc r="H106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371" sId="3" odxf="1" dxf="1">
    <nc r="H107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372" sId="3" odxf="1" dxf="1">
    <nc r="H108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373" sId="3" odxf="1" dxf="1">
    <nc r="H109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374" sId="3" odxf="1" dxf="1">
    <nc r="H110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375" sId="3" odxf="1" dxf="1">
    <nc r="H111" t="inlineStr">
      <is>
        <t>Yusuf</t>
      </is>
    </nc>
    <odxf>
      <font>
        <color indexed="8"/>
      </font>
      <numFmt numFmtId="13" formatCode="0%"/>
      <border outline="0">
        <right/>
        <bottom/>
      </border>
      <protection locked="0"/>
    </odxf>
    <ndxf>
      <font>
        <color auto="1"/>
      </font>
      <numFmt numFmtId="0" formatCode="General"/>
      <border outline="0">
        <right style="thin">
          <color indexed="64"/>
        </right>
        <bottom style="thin">
          <color indexed="64"/>
        </bottom>
      </border>
      <protection locked="1"/>
    </ndxf>
  </rcc>
  <rcc rId="376" sId="3">
    <nc r="F105" t="inlineStr">
      <is>
        <t xml:space="preserve">In Progress </t>
      </is>
    </nc>
  </rcc>
  <rcc rId="377" sId="3">
    <nc r="F106" t="inlineStr">
      <is>
        <t xml:space="preserve">In Progress </t>
      </is>
    </nc>
  </rcc>
  <rcc rId="378" sId="3">
    <nc r="F107" t="inlineStr">
      <is>
        <t xml:space="preserve">In Progress </t>
      </is>
    </nc>
  </rcc>
  <rcc rId="379" sId="3">
    <nc r="F108" t="inlineStr">
      <is>
        <t xml:space="preserve">In Progress </t>
      </is>
    </nc>
  </rcc>
  <rcc rId="380" sId="3">
    <nc r="F109" t="inlineStr">
      <is>
        <t xml:space="preserve">In Progress </t>
      </is>
    </nc>
  </rcc>
  <rcc rId="381" sId="3">
    <nc r="F110" t="inlineStr">
      <is>
        <t xml:space="preserve">In Progress </t>
      </is>
    </nc>
  </rcc>
  <rcc rId="382" sId="3">
    <nc r="F111" t="inlineStr">
      <is>
        <t xml:space="preserve">In Progress 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104:G1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" sId="3">
    <oc r="F105" t="inlineStr">
      <is>
        <t xml:space="preserve">In Progress </t>
      </is>
    </oc>
    <nc r="F105" t="inlineStr">
      <is>
        <t>Pass</t>
      </is>
    </nc>
  </rcc>
  <rcc rId="384" sId="3" numFmtId="19">
    <nc r="I105">
      <v>44999</v>
    </nc>
  </rcc>
  <rcc rId="385" sId="3" numFmtId="19">
    <nc r="I106">
      <v>44999</v>
    </nc>
  </rcc>
  <rcc rId="386" sId="3" numFmtId="19">
    <nc r="I107">
      <v>44999</v>
    </nc>
  </rcc>
  <rcc rId="387" sId="3" numFmtId="19">
    <nc r="I108">
      <v>44999</v>
    </nc>
  </rcc>
  <rcc rId="388" sId="3" numFmtId="19">
    <nc r="I109">
      <v>44999</v>
    </nc>
  </rcc>
  <rcc rId="389" sId="3" numFmtId="19">
    <nc r="I110">
      <v>44999</v>
    </nc>
  </rcc>
  <rcc rId="390" sId="3" numFmtId="19">
    <nc r="I111">
      <v>44999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" sId="3" numFmtId="19">
    <nc r="I74">
      <v>44999</v>
    </nc>
  </rcc>
  <rcc rId="392" sId="3" numFmtId="19">
    <nc r="I75">
      <v>44999</v>
    </nc>
  </rcc>
  <rcc rId="393" sId="3">
    <nc r="F74" t="inlineStr">
      <is>
        <t>Pass</t>
      </is>
    </nc>
  </rcc>
  <rcc rId="394" sId="3">
    <nc r="F75" t="inlineStr">
      <is>
        <t>Pass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" sId="3">
    <nc r="F76" t="inlineStr">
      <is>
        <t>Pass</t>
      </is>
    </nc>
  </rcc>
  <rcc rId="396" sId="3">
    <nc r="F77" t="inlineStr">
      <is>
        <t>Pass</t>
      </is>
    </nc>
  </rcc>
  <rcc rId="397" sId="3" numFmtId="19">
    <nc r="I76">
      <v>44999</v>
    </nc>
  </rcc>
  <rcc rId="398" sId="3" numFmtId="19">
    <nc r="I77">
      <v>44999</v>
    </nc>
  </rcc>
  <rcc rId="399" sId="3">
    <nc r="F78" t="inlineStr">
      <is>
        <t>Pass</t>
      </is>
    </nc>
  </rcc>
  <rcc rId="400" sId="3">
    <nc r="F79" t="inlineStr">
      <is>
        <t>Pass</t>
      </is>
    </nc>
  </rcc>
  <rcc rId="401" sId="3" numFmtId="19">
    <nc r="I78">
      <v>44999</v>
    </nc>
  </rcc>
  <rcc rId="402" sId="3" numFmtId="19">
    <nc r="I79">
      <v>44999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" sId="3">
    <oc r="F95" t="inlineStr">
      <is>
        <t xml:space="preserve">In Progress </t>
      </is>
    </oc>
    <nc r="F95" t="inlineStr">
      <is>
        <t>Pass</t>
      </is>
    </nc>
  </rcc>
  <rcc rId="553" sId="3">
    <oc r="F96" t="inlineStr">
      <is>
        <t xml:space="preserve">In Progress </t>
      </is>
    </oc>
    <nc r="F96" t="inlineStr">
      <is>
        <t>Pass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3">
    <nc r="F80" t="inlineStr">
      <is>
        <t>Pass</t>
      </is>
    </nc>
  </rcc>
  <rcc rId="404" sId="3">
    <nc r="F81" t="inlineStr">
      <is>
        <t>Pass</t>
      </is>
    </nc>
  </rcc>
  <rcc rId="405" sId="3" numFmtId="19">
    <nc r="I80">
      <v>44999</v>
    </nc>
  </rcc>
  <rcc rId="406" sId="3" numFmtId="19">
    <nc r="I81">
      <v>44999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3" odxf="1" dxf="1">
    <nc r="H83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08" sId="3" odxf="1" dxf="1">
    <nc r="H84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09" sId="3" odxf="1" dxf="1">
    <nc r="H85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10" sId="3" odxf="1" dxf="1">
    <nc r="H86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11" sId="3" odxf="1" dxf="1">
    <nc r="H87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12" sId="3" odxf="1" dxf="1">
    <nc r="H88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13" sId="3" odxf="1" dxf="1">
    <nc r="H89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14" sId="3" odxf="1" dxf="1">
    <nc r="H90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3">
    <oc r="F317" t="inlineStr">
      <is>
        <t>In Progress</t>
      </is>
    </oc>
    <nc r="F317" t="inlineStr">
      <is>
        <t>Pass</t>
      </is>
    </nc>
  </rcc>
  <rcc rId="416" sId="3">
    <oc r="F318" t="inlineStr">
      <is>
        <t>In Progress</t>
      </is>
    </oc>
    <nc r="F318" t="inlineStr">
      <is>
        <t>Pass</t>
      </is>
    </nc>
  </rcc>
  <rcc rId="417" sId="3">
    <nc r="I317" t="inlineStr">
      <is>
        <t>03-15-2023</t>
      </is>
    </nc>
  </rcc>
  <rcc rId="418" sId="3">
    <nc r="I318" t="inlineStr">
      <is>
        <t>03-15-2023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" sId="3" numFmtId="19">
    <oc r="I317" t="inlineStr">
      <is>
        <t>03-15-2023</t>
      </is>
    </oc>
    <nc r="I317">
      <v>45000</v>
    </nc>
  </rcc>
  <rcc rId="420" sId="3" numFmtId="19">
    <oc r="I318" t="inlineStr">
      <is>
        <t>03-15-2023</t>
      </is>
    </oc>
    <nc r="I318">
      <v>45000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3">
    <nc r="J56" t="inlineStr">
      <is>
        <t>Cannot verify letter in Penweb; site is showing Proxy Error</t>
      </is>
    </nc>
  </rcc>
  <rcc rId="422" sId="3">
    <nc r="J57" t="inlineStr">
      <is>
        <t>Cannot verify letter in Penweb; site is showing Proxy Error</t>
      </is>
    </nc>
  </rcc>
  <rcc rId="423" sId="3">
    <nc r="J58" t="inlineStr">
      <is>
        <t>Cannot verify letter in Penweb; site is showing Proxy Error</t>
      </is>
    </nc>
  </rcc>
  <rcc rId="424" sId="3">
    <nc r="J59" t="inlineStr">
      <is>
        <t>Cannot verify letter in Penweb; site is showing Proxy Error</t>
      </is>
    </nc>
  </rcc>
  <rcc rId="425" sId="3">
    <nc r="J60" t="inlineStr">
      <is>
        <t>Cannot verify letter in Penweb; site is showing Proxy Error</t>
      </is>
    </nc>
  </rcc>
  <rcc rId="426" sId="3">
    <nc r="J61" t="inlineStr">
      <is>
        <t>Cannot verify letter in Penweb; site is showing Proxy Error</t>
      </is>
    </nc>
  </rcc>
  <rcc rId="427" sId="3">
    <nc r="J62" t="inlineStr">
      <is>
        <t>Cannot verify letter in Penweb; site is showing Proxy Error</t>
      </is>
    </nc>
  </rcc>
  <rcc rId="428" sId="3">
    <nc r="J63" t="inlineStr">
      <is>
        <t>Cannot verify letter in Penweb; site is showing Proxy Error</t>
      </is>
    </nc>
  </rcc>
  <rcc rId="429" sId="3">
    <nc r="J64" t="inlineStr">
      <is>
        <t>Cannot verify letter in Penweb; site is showing Proxy Error</t>
      </is>
    </nc>
  </rcc>
  <rcc rId="430" sId="3">
    <nc r="J65" t="inlineStr">
      <is>
        <t>Cannot verify letter in Penweb; site is showing Proxy Error</t>
      </is>
    </nc>
  </rcc>
  <rcc rId="431" sId="3">
    <nc r="J66" t="inlineStr">
      <is>
        <t>Cannot verify letter in Penweb; site is showing Proxy Error</t>
      </is>
    </nc>
  </rcc>
  <rcc rId="432" sId="3" odxf="1" dxf="1">
    <nc r="J67" t="inlineStr">
      <is>
        <t>Cannot verify letter in Penweb; site is showing Proxy Error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433" sId="3">
    <nc r="J68" t="inlineStr">
      <is>
        <t>Cannot verify letter in Penweb; site is showing Proxy Error</t>
      </is>
    </nc>
  </rcc>
  <rcc rId="434" sId="3">
    <nc r="J69" t="inlineStr">
      <is>
        <t>Cannot verify letter in Penweb; site is showing Proxy Error</t>
      </is>
    </nc>
  </rcc>
  <rcc rId="435" sId="3">
    <nc r="J70" t="inlineStr">
      <is>
        <t>Cannot verify letter in Penweb; site is showing Proxy Error</t>
      </is>
    </nc>
  </rcc>
  <rcc rId="436" sId="3">
    <nc r="J71" t="inlineStr">
      <is>
        <t>Cannot verify letter in Penweb; site is showing Proxy Error</t>
      </is>
    </nc>
  </rcc>
  <rcc rId="437" sId="3">
    <nc r="J72" t="inlineStr">
      <is>
        <t>Cannot verify letter in Penweb; site is showing Proxy Error</t>
      </is>
    </nc>
  </rcc>
  <rcc rId="438" sId="3">
    <nc r="J73" t="inlineStr">
      <is>
        <t>Cannot verify letter in Penweb; site is showing Proxy Error</t>
      </is>
    </nc>
  </rcc>
  <rcc rId="439" sId="3">
    <nc r="J74" t="inlineStr">
      <is>
        <t>Cannot verify letter in Penweb; site is showing Proxy Error</t>
      </is>
    </nc>
  </rcc>
  <rcc rId="440" sId="3">
    <nc r="J75" t="inlineStr">
      <is>
        <t>Cannot verify letter in Penweb; site is showing Proxy Error</t>
      </is>
    </nc>
  </rcc>
  <rcc rId="441" sId="3">
    <nc r="J76" t="inlineStr">
      <is>
        <t>Cannot verify letter in Penweb; site is showing Proxy Error</t>
      </is>
    </nc>
  </rcc>
  <rcc rId="442" sId="3">
    <nc r="J77" t="inlineStr">
      <is>
        <t>Cannot verify letter in Penweb; site is showing Proxy Error</t>
      </is>
    </nc>
  </rcc>
  <rcc rId="443" sId="3">
    <nc r="J78" t="inlineStr">
      <is>
        <t>Cannot verify letter in Penweb; site is showing Proxy Error</t>
      </is>
    </nc>
  </rcc>
  <rcc rId="444" sId="3">
    <nc r="J79" t="inlineStr">
      <is>
        <t>Cannot verify letter in Penweb; site is showing Proxy Error</t>
      </is>
    </nc>
  </rcc>
  <rcc rId="445" sId="3">
    <nc r="J80" t="inlineStr">
      <is>
        <t>Cannot verify letter in Penweb; site is showing Proxy Error</t>
      </is>
    </nc>
  </rcc>
  <rcc rId="446" sId="3">
    <nc r="J81" t="inlineStr">
      <is>
        <t>Cannot verify letter in Penweb; site is showing Proxy Error</t>
      </is>
    </nc>
  </rcc>
  <rcc rId="447" sId="3">
    <nc r="F83" t="inlineStr">
      <is>
        <t>In Progress</t>
      </is>
    </nc>
  </rcc>
  <rcc rId="448" sId="3">
    <nc r="F84" t="inlineStr">
      <is>
        <t>In Progress</t>
      </is>
    </nc>
  </rcc>
  <rcc rId="449" sId="3" numFmtId="19">
    <nc r="I83">
      <v>45000</v>
    </nc>
  </rcc>
  <rcc rId="450" sId="3" numFmtId="19">
    <nc r="I84">
      <v>45000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3">
    <nc r="F85" t="inlineStr">
      <is>
        <t>In Progress</t>
      </is>
    </nc>
  </rcc>
  <rcc rId="452" sId="3">
    <nc r="F86" t="inlineStr">
      <is>
        <t>In Progress</t>
      </is>
    </nc>
  </rcc>
  <rcc rId="453" sId="3" numFmtId="19">
    <nc r="I85">
      <v>45000</v>
    </nc>
  </rcc>
  <rcc rId="454" sId="3" numFmtId="19">
    <nc r="I86">
      <v>45000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3">
    <oc r="F83" t="inlineStr">
      <is>
        <t>In Progress</t>
      </is>
    </oc>
    <nc r="F83" t="inlineStr">
      <is>
        <t>Pass</t>
      </is>
    </nc>
  </rcc>
  <rcc rId="456" sId="3">
    <oc r="F84" t="inlineStr">
      <is>
        <t>In Progress</t>
      </is>
    </oc>
    <nc r="F84" t="inlineStr">
      <is>
        <t>Pass</t>
      </is>
    </nc>
  </rcc>
  <rcc rId="457" sId="3">
    <oc r="F86" t="inlineStr">
      <is>
        <t>In Progress</t>
      </is>
    </oc>
    <nc r="F86" t="inlineStr">
      <is>
        <t>Pass</t>
      </is>
    </nc>
  </rcc>
  <rcc rId="458" sId="3">
    <oc r="F85" t="inlineStr">
      <is>
        <t>In Progress</t>
      </is>
    </oc>
    <nc r="F85" t="inlineStr">
      <is>
        <t>Pass</t>
      </is>
    </nc>
  </rcc>
  <rcc rId="459" sId="3">
    <nc r="F87" t="inlineStr">
      <is>
        <t>In Progress</t>
      </is>
    </nc>
  </rcc>
  <rcc rId="460" sId="3">
    <nc r="F88" t="inlineStr">
      <is>
        <t>In Progress</t>
      </is>
    </nc>
  </rcc>
  <rcc rId="461" sId="3">
    <nc r="F89" t="inlineStr">
      <is>
        <t>In Progress</t>
      </is>
    </nc>
  </rcc>
  <rcc rId="462" sId="3">
    <nc r="F90" t="inlineStr">
      <is>
        <t>In Progress</t>
      </is>
    </nc>
  </rcc>
  <rcc rId="463" sId="3" numFmtId="19">
    <nc r="I87">
      <v>45012</v>
    </nc>
  </rcc>
  <rcc rId="464" sId="3" numFmtId="19">
    <nc r="I88">
      <v>45012</v>
    </nc>
  </rcc>
  <rcc rId="465" sId="3" numFmtId="19">
    <nc r="I89">
      <v>45012</v>
    </nc>
  </rcc>
  <rcc rId="466" sId="3" numFmtId="19">
    <nc r="I90">
      <v>45012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3">
    <nc r="H113" t="inlineStr">
      <is>
        <t>Jay C.</t>
      </is>
    </nc>
  </rcc>
  <rcc rId="468" sId="3">
    <nc r="H114" t="inlineStr">
      <is>
        <t>Jay C.</t>
      </is>
    </nc>
  </rcc>
  <rcc rId="469" sId="3">
    <nc r="H115" t="inlineStr">
      <is>
        <t>Jay C.</t>
      </is>
    </nc>
  </rcc>
  <rcc rId="470" sId="3">
    <nc r="H116" t="inlineStr">
      <is>
        <t>Jay C.</t>
      </is>
    </nc>
  </rcc>
  <rcc rId="471" sId="3">
    <nc r="H117" t="inlineStr">
      <is>
        <t>Jay C.</t>
      </is>
    </nc>
  </rcc>
  <rcc rId="472" sId="3">
    <nc r="H118" t="inlineStr">
      <is>
        <t>Jay C.</t>
      </is>
    </nc>
  </rcc>
  <rcc rId="473" sId="3">
    <nc r="H119" t="inlineStr">
      <is>
        <t>Jay C.</t>
      </is>
    </nc>
  </rcc>
  <rcc rId="474" sId="3">
    <nc r="H120" t="inlineStr">
      <is>
        <t>Jay C.</t>
      </is>
    </nc>
  </rcc>
  <rcc rId="475" sId="3">
    <nc r="H121" t="inlineStr">
      <is>
        <t>Jay C.</t>
      </is>
    </nc>
  </rcc>
  <rcc rId="476" sId="3">
    <nc r="H122" t="inlineStr">
      <is>
        <t>Jay C.</t>
      </is>
    </nc>
  </rcc>
  <rcc rId="477" sId="3">
    <nc r="H123" t="inlineStr">
      <is>
        <t>Jay C.</t>
      </is>
    </nc>
  </rcc>
  <rcc rId="478" sId="3">
    <nc r="H124" t="inlineStr">
      <is>
        <t>Jay C.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3" odxf="1" dxf="1">
    <nc r="H92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0" sId="3" odxf="1" dxf="1">
    <nc r="H93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1" sId="3" odxf="1" dxf="1">
    <nc r="H94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2" sId="3" odxf="1" dxf="1">
    <nc r="H95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3" sId="3" odxf="1" dxf="1">
    <nc r="H96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4" sId="3" odxf="1" dxf="1">
    <nc r="H97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5" sId="3" odxf="1" dxf="1">
    <nc r="H98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6" sId="3" odxf="1" dxf="1">
    <nc r="H99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7" sId="3" odxf="1" dxf="1">
    <nc r="H100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8" sId="3" odxf="1" dxf="1">
    <nc r="H101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89" sId="3" odxf="1" dxf="1">
    <nc r="H102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90" sId="3" odxf="1" dxf="1">
    <nc r="H103" t="inlineStr">
      <is>
        <t>Jay C.</t>
      </is>
    </nc>
    <odxf>
      <border outline="0">
        <bottom/>
      </border>
    </odxf>
    <ndxf>
      <border outline="0">
        <bottom style="thin">
          <color indexed="64"/>
        </bottom>
      </border>
    </ndxf>
  </rcc>
  <rcc rId="491" sId="3">
    <oc r="F88" t="inlineStr">
      <is>
        <t>In Progress</t>
      </is>
    </oc>
    <nc r="F88" t="inlineStr">
      <is>
        <t>Pass</t>
      </is>
    </nc>
  </rcc>
  <rcc rId="492" sId="3">
    <oc r="F89" t="inlineStr">
      <is>
        <t>In Progress</t>
      </is>
    </oc>
    <nc r="F89" t="inlineStr">
      <is>
        <t>Fail</t>
      </is>
    </nc>
  </rcc>
  <rcc rId="493" sId="3">
    <nc r="J89" t="inlineStr">
      <is>
        <t>Cannot process in DCT; needs member creation in Penfax, but when verifying deferred or active member it cannot recognize the member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3">
    <nc r="F117" t="inlineStr">
      <is>
        <t>In Progress</t>
      </is>
    </nc>
  </rcc>
  <rcc rId="562" sId="3">
    <nc r="F118" t="inlineStr">
      <is>
        <t>In Progress</t>
      </is>
    </nc>
  </rcc>
  <rcc rId="563" sId="3">
    <nc r="F119" t="inlineStr">
      <is>
        <t>In Progress</t>
      </is>
    </nc>
  </rcc>
  <rcc rId="564" sId="3">
    <nc r="F120" t="inlineStr">
      <is>
        <t>In Progress</t>
      </is>
    </nc>
  </rcc>
  <rcc rId="565" sId="3">
    <nc r="F121" t="inlineStr">
      <is>
        <t>In Progress</t>
      </is>
    </nc>
  </rcc>
  <rcc rId="566" sId="3">
    <nc r="F122" t="inlineStr">
      <is>
        <t>In Progress</t>
      </is>
    </nc>
  </rcc>
  <rcc rId="567" sId="3">
    <nc r="F123" t="inlineStr">
      <is>
        <t>In Progress</t>
      </is>
    </nc>
  </rcc>
  <rcc rId="568" sId="3">
    <nc r="F124" t="inlineStr">
      <is>
        <t>In Progress</t>
      </is>
    </nc>
  </rcc>
  <rcc rId="569" sId="3" numFmtId="19">
    <nc r="I117">
      <v>45019</v>
    </nc>
  </rcc>
  <rcc rId="570" sId="3" numFmtId="19">
    <nc r="I118">
      <v>45019</v>
    </nc>
  </rcc>
  <rcc rId="571" sId="3" numFmtId="19">
    <nc r="I119">
      <v>45019</v>
    </nc>
  </rcc>
  <rcc rId="572" sId="3" numFmtId="19">
    <nc r="I120">
      <v>45019</v>
    </nc>
  </rcc>
  <rcc rId="573" sId="3" numFmtId="19">
    <nc r="I121">
      <v>45019</v>
    </nc>
  </rcc>
  <rcc rId="574" sId="3" numFmtId="19">
    <nc r="I122">
      <v>45019</v>
    </nc>
  </rcc>
  <rcc rId="575" sId="3" numFmtId="19">
    <nc r="I123">
      <v>45019</v>
    </nc>
  </rcc>
  <rcc rId="576" sId="3" numFmtId="19">
    <nc r="I124">
      <v>45019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" sId="3">
    <oc r="F113" t="inlineStr">
      <is>
        <t>In Progress</t>
      </is>
    </oc>
    <nc r="F113" t="inlineStr">
      <is>
        <t>Pass</t>
      </is>
    </nc>
  </rcc>
  <rcc rId="555" sId="3">
    <oc r="F114" t="inlineStr">
      <is>
        <t>In Progress</t>
      </is>
    </oc>
    <nc r="F114" t="inlineStr">
      <is>
        <t>Pass</t>
      </is>
    </nc>
  </rcc>
  <rcc rId="556" sId="3">
    <oc r="F115" t="inlineStr">
      <is>
        <t>In Progress</t>
      </is>
    </oc>
    <nc r="F115" t="inlineStr">
      <is>
        <t>Fail</t>
      </is>
    </nc>
  </rcc>
  <rcc rId="557" sId="3">
    <nc r="J115" t="inlineStr">
      <is>
        <t>310359 - Letter to FI doesn't state $ is LIRA and subject to locking-in regulations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" sId="3">
    <oc r="F119" t="inlineStr">
      <is>
        <t>In Progress</t>
      </is>
    </oc>
    <nc r="F119" t="inlineStr">
      <is>
        <t>Pass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109" start="0" length="0">
    <dxf>
      <font>
        <sz val="11"/>
        <color theme="1"/>
        <name val="Calibri"/>
        <family val="2"/>
        <scheme val="minor"/>
      </font>
    </dxf>
  </rfmt>
  <rfmt sheetId="3" sqref="G110" start="0" length="0">
    <dxf>
      <font>
        <sz val="11"/>
        <color theme="1"/>
        <name val="Calibri"/>
        <family val="2"/>
        <scheme val="minor"/>
      </font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3">
    <oc r="H319" t="inlineStr">
      <is>
        <t>Syed</t>
      </is>
    </oc>
    <nc r="H319" t="inlineStr">
      <is>
        <t>Rich B.</t>
      </is>
    </nc>
  </rcc>
  <rcc rId="579" sId="3">
    <oc r="H320" t="inlineStr">
      <is>
        <t>Syed</t>
      </is>
    </oc>
    <nc r="H320" t="inlineStr">
      <is>
        <t>Rich B.</t>
      </is>
    </nc>
  </rcc>
  <rcc rId="580" sId="3">
    <oc r="H321" t="inlineStr">
      <is>
        <t>Syed</t>
      </is>
    </oc>
    <nc r="H321" t="inlineStr">
      <is>
        <t>Rich B.</t>
      </is>
    </nc>
  </rcc>
  <rcc rId="581" sId="3">
    <oc r="H322" t="inlineStr">
      <is>
        <t>Syed</t>
      </is>
    </oc>
    <nc r="H322" t="inlineStr">
      <is>
        <t>Rich B.</t>
      </is>
    </nc>
  </rcc>
  <rcc rId="582" sId="3">
    <oc r="H323" t="inlineStr">
      <is>
        <t>Syed</t>
      </is>
    </oc>
    <nc r="H323" t="inlineStr">
      <is>
        <t>Rich B.</t>
      </is>
    </nc>
  </rcc>
  <rcc rId="583" sId="3">
    <oc r="H324" t="inlineStr">
      <is>
        <t>Syed</t>
      </is>
    </oc>
    <nc r="H324" t="inlineStr">
      <is>
        <t>Rich B.</t>
      </is>
    </nc>
  </rcc>
  <rcc rId="584" sId="3">
    <oc r="H325" t="inlineStr">
      <is>
        <t>Syed</t>
      </is>
    </oc>
    <nc r="H325" t="inlineStr">
      <is>
        <t>Rich B.</t>
      </is>
    </nc>
  </rcc>
  <rcc rId="585" sId="3">
    <oc r="H326" t="inlineStr">
      <is>
        <t>Syed</t>
      </is>
    </oc>
    <nc r="H326" t="inlineStr">
      <is>
        <t>Rich B.</t>
      </is>
    </nc>
  </rcc>
  <rcc rId="586" sId="3">
    <oc r="H327" t="inlineStr">
      <is>
        <t>Syed</t>
      </is>
    </oc>
    <nc r="H327" t="inlineStr">
      <is>
        <t>Rich B.</t>
      </is>
    </nc>
  </rcc>
  <rcc rId="587" sId="3">
    <oc r="F319" t="inlineStr">
      <is>
        <t>In Progress</t>
      </is>
    </oc>
    <nc r="F319" t="inlineStr">
      <is>
        <t>Pass</t>
      </is>
    </nc>
  </rcc>
  <rcc rId="588" sId="3">
    <oc r="F320" t="inlineStr">
      <is>
        <t>In Progress</t>
      </is>
    </oc>
    <nc r="F320" t="inlineStr">
      <is>
        <t>Pass</t>
      </is>
    </nc>
  </rcc>
  <rcc rId="589" sId="3">
    <oc r="F321" t="inlineStr">
      <is>
        <t>In Progress</t>
      </is>
    </oc>
    <nc r="F321" t="inlineStr">
      <is>
        <t>Pass</t>
      </is>
    </nc>
  </rcc>
  <rcc rId="590" sId="3">
    <oc r="F322" t="inlineStr">
      <is>
        <t>In Progress</t>
      </is>
    </oc>
    <nc r="F322" t="inlineStr">
      <is>
        <t>Pass</t>
      </is>
    </nc>
  </rcc>
  <rcc rId="591" sId="3" numFmtId="19">
    <nc r="I319">
      <v>45020</v>
    </nc>
  </rcc>
  <rcc rId="592" sId="3" numFmtId="19">
    <nc r="I320">
      <v>45021</v>
    </nc>
  </rcc>
  <rcc rId="593" sId="3" numFmtId="19">
    <nc r="I321">
      <v>45022</v>
    </nc>
  </rcc>
  <rcc rId="594" sId="3" numFmtId="19">
    <nc r="I322">
      <v>45023</v>
    </nc>
  </rcc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E'!$A$1:$R$1</formula>
    <oldFormula>'PROC E to E'!$F$1:$J$14</oldFormula>
  </rdn>
  <rcv guid="{79F75307-9AC5-435A-B976-4C8D59E08B5B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3" numFmtId="19">
    <oc r="I320">
      <v>45021</v>
    </oc>
    <nc r="I320">
      <v>45020</v>
    </nc>
  </rcc>
  <rcc rId="599" sId="3" numFmtId="19">
    <oc r="I321">
      <v>45022</v>
    </oc>
    <nc r="I321">
      <v>45020</v>
    </nc>
  </rcc>
  <rcc rId="600" sId="3" numFmtId="19">
    <oc r="I322">
      <v>45023</v>
    </oc>
    <nc r="I322">
      <v>45020</v>
    </nc>
  </rcc>
  <rcc rId="601" sId="3" numFmtId="19">
    <nc r="I323">
      <v>45020</v>
    </nc>
  </rcc>
  <rcc rId="602" sId="3" numFmtId="19">
    <nc r="I324">
      <v>45020</v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" sId="3">
    <oc r="F323" t="inlineStr">
      <is>
        <t>In Progress</t>
      </is>
    </oc>
    <nc r="F323" t="inlineStr">
      <is>
        <t>Pass</t>
      </is>
    </nc>
  </rcc>
  <rcc rId="604" sId="3">
    <oc r="F324" t="inlineStr">
      <is>
        <t>In Progress</t>
      </is>
    </oc>
    <nc r="F324" t="inlineStr">
      <is>
        <t>Pass</t>
      </is>
    </nc>
  </rcc>
  <rcc rId="605" sId="3">
    <oc r="F325" t="inlineStr">
      <is>
        <t>In Progress</t>
      </is>
    </oc>
    <nc r="F325" t="inlineStr">
      <is>
        <t>Pass</t>
      </is>
    </nc>
  </rcc>
  <rcc rId="606" sId="3" numFmtId="19">
    <nc r="I325">
      <v>45020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3">
    <oc r="F326" t="inlineStr">
      <is>
        <t>In Progress</t>
      </is>
    </oc>
    <nc r="F326" t="inlineStr">
      <is>
        <t>Pass</t>
      </is>
    </nc>
  </rcc>
  <rcc rId="608" sId="3" numFmtId="19">
    <nc r="I326">
      <v>45020</v>
    </nc>
  </rcc>
  <rcc rId="609" sId="3">
    <oc r="F327" t="inlineStr">
      <is>
        <t>In Progress</t>
      </is>
    </oc>
    <nc r="F327" t="inlineStr">
      <is>
        <t>Pass</t>
      </is>
    </nc>
  </rcc>
  <rcc rId="610" sId="3" numFmtId="19">
    <nc r="I327">
      <v>45020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3">
    <oc r="F117" t="inlineStr">
      <is>
        <t>In Progress</t>
      </is>
    </oc>
    <nc r="F117" t="inlineStr">
      <is>
        <t>Pass</t>
      </is>
    </nc>
  </rcc>
  <rcc rId="612" sId="3">
    <oc r="F118" t="inlineStr">
      <is>
        <t>In Progress</t>
      </is>
    </oc>
    <nc r="F118" t="inlineStr">
      <is>
        <t>Pass</t>
      </is>
    </nc>
  </rcc>
  <rcc rId="613" sId="3">
    <oc r="F120" t="inlineStr">
      <is>
        <t>In Progress</t>
      </is>
    </oc>
    <nc r="F120" t="inlineStr">
      <is>
        <t>Pass</t>
      </is>
    </nc>
  </rcc>
  <rcc rId="614" sId="3">
    <oc r="F121" t="inlineStr">
      <is>
        <t>In Progress</t>
      </is>
    </oc>
    <nc r="F121" t="inlineStr">
      <is>
        <t>Pass</t>
      </is>
    </nc>
  </rcc>
  <rcc rId="615" sId="3">
    <oc r="F122" t="inlineStr">
      <is>
        <t>In Progress</t>
      </is>
    </oc>
    <nc r="F122" t="inlineStr">
      <is>
        <t>Pass</t>
      </is>
    </nc>
  </rcc>
  <rcc rId="616" sId="3">
    <nc r="H126" t="inlineStr">
      <is>
        <t>Jay C.</t>
      </is>
    </nc>
  </rcc>
  <rcc rId="617" sId="3">
    <nc r="H127" t="inlineStr">
      <is>
        <t>Jay C.</t>
      </is>
    </nc>
  </rcc>
  <rcc rId="618" sId="3">
    <nc r="H128" t="inlineStr">
      <is>
        <t>Jay C.</t>
      </is>
    </nc>
  </rcc>
  <rcc rId="619" sId="3">
    <nc r="H129" t="inlineStr">
      <is>
        <t>Jay C.</t>
      </is>
    </nc>
  </rcc>
  <rcc rId="620" sId="3">
    <nc r="H130" t="inlineStr">
      <is>
        <t>Jay C.</t>
      </is>
    </nc>
  </rcc>
  <rcc rId="621" sId="3">
    <nc r="H131" t="inlineStr">
      <is>
        <t>Jay C.</t>
      </is>
    </nc>
  </rcc>
  <rcc rId="622" sId="3">
    <nc r="H132" t="inlineStr">
      <is>
        <t>Jay C.</t>
      </is>
    </nc>
  </rcc>
  <rcc rId="623" sId="3">
    <nc r="H133" t="inlineStr">
      <is>
        <t>Jay C.</t>
      </is>
    </nc>
  </rcc>
  <rcc rId="624" sId="3">
    <nc r="H134" t="inlineStr">
      <is>
        <t>Jay C.</t>
      </is>
    </nc>
  </rcc>
  <rcc rId="625" sId="3">
    <nc r="H135" t="inlineStr">
      <is>
        <t>Jay C.</t>
      </is>
    </nc>
  </rcc>
  <rcc rId="626" sId="3">
    <nc r="H136" t="inlineStr">
      <is>
        <t>Jay C.</t>
      </is>
    </nc>
  </rcc>
  <rcc rId="627" sId="3">
    <nc r="H137" t="inlineStr">
      <is>
        <t>Jay C.</t>
      </is>
    </nc>
  </rcc>
  <rcc rId="628" sId="3" numFmtId="19">
    <nc r="I126">
      <v>45020</v>
    </nc>
  </rcc>
  <rcc rId="629" sId="3" numFmtId="19">
    <nc r="I127">
      <v>45020</v>
    </nc>
  </rcc>
  <rcc rId="630" sId="3" numFmtId="19">
    <nc r="I128">
      <v>45020</v>
    </nc>
  </rcc>
  <rcc rId="631" sId="3" numFmtId="19">
    <nc r="I129">
      <v>45020</v>
    </nc>
  </rcc>
  <rcc rId="632" sId="3" numFmtId="19">
    <nc r="I130">
      <v>45020</v>
    </nc>
  </rcc>
  <rcc rId="633" sId="3" numFmtId="19">
    <nc r="I131">
      <v>45020</v>
    </nc>
  </rcc>
  <rcc rId="634" sId="3" numFmtId="19">
    <nc r="I132">
      <v>45020</v>
    </nc>
  </rcc>
  <rcc rId="635" sId="3" numFmtId="19">
    <nc r="I133">
      <v>45020</v>
    </nc>
  </rcc>
  <rcc rId="636" sId="3" numFmtId="19">
    <nc r="I134">
      <v>45020</v>
    </nc>
  </rcc>
  <rcc rId="637" sId="3" numFmtId="19">
    <nc r="I135">
      <v>45020</v>
    </nc>
  </rcc>
  <rcc rId="638" sId="3" numFmtId="19">
    <nc r="I136">
      <v>45020</v>
    </nc>
  </rcc>
  <rcc rId="639" sId="3" numFmtId="19">
    <nc r="I137">
      <v>45020</v>
    </nc>
  </rcc>
  <rfmt sheetId="3" sqref="D132">
    <dxf>
      <alignment wrapText="1"/>
    </dxf>
  </rfmt>
  <rcc rId="640" sId="3">
    <nc r="F132" t="inlineStr">
      <is>
        <t>N/A</t>
      </is>
    </nc>
  </rcc>
  <rcc rId="641" sId="3">
    <nc r="F126" t="inlineStr">
      <is>
        <t>In Progress</t>
      </is>
    </nc>
  </rcc>
  <rcc rId="642" sId="3">
    <nc r="F127" t="inlineStr">
      <is>
        <t>In Progress</t>
      </is>
    </nc>
  </rcc>
  <rcc rId="643" sId="3">
    <nc r="F128" t="inlineStr">
      <is>
        <t>In Progress</t>
      </is>
    </nc>
  </rcc>
  <rcc rId="644" sId="3">
    <nc r="F129" t="inlineStr">
      <is>
        <t>In Progress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3" numFmtId="19">
    <oc r="I106">
      <v>44999</v>
    </oc>
    <nc r="I106">
      <v>45020</v>
    </nc>
  </rcc>
  <rcc rId="646" sId="3" numFmtId="19">
    <oc r="I107">
      <v>44999</v>
    </oc>
    <nc r="I107"/>
  </rcc>
  <rcc rId="647" sId="3" numFmtId="19">
    <oc r="I108">
      <v>44999</v>
    </oc>
    <nc r="I108"/>
  </rcc>
  <rcc rId="648" sId="3" numFmtId="19">
    <oc r="I109">
      <v>44999</v>
    </oc>
    <nc r="I109"/>
  </rcc>
  <rcc rId="649" sId="3" numFmtId="19">
    <oc r="I110">
      <v>44999</v>
    </oc>
    <nc r="I110"/>
  </rcc>
  <rcc rId="650" sId="3" numFmtId="19">
    <oc r="I111">
      <v>44999</v>
    </oc>
    <nc r="I111"/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3">
    <nc r="F178" t="inlineStr">
      <is>
        <t>Pass</t>
      </is>
    </nc>
  </rcc>
  <rcc rId="652" sId="3">
    <nc r="H178" t="inlineStr">
      <is>
        <t>Rich B</t>
      </is>
    </nc>
  </rcc>
  <rcc rId="653" sId="3" numFmtId="19">
    <nc r="I178">
      <v>45020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54" sheetId="3" source="F178" destination="F179" sourceSheetId="3">
    <rfmt sheetId="3" sqref="F179" start="0" length="0">
      <dxf>
        <font>
          <sz val="11"/>
          <color auto="1"/>
          <name val="Calibri"/>
          <family val="2"/>
          <scheme val="minor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55" sheetId="3" source="H178:I178" destination="H179:I179" sourceSheetId="3">
    <rfmt sheetId="3" sqref="H179" start="0" length="0">
      <dxf>
        <font>
          <sz val="11"/>
          <color indexed="8"/>
          <name val="Calibri"/>
          <family val="2"/>
          <scheme val="minor"/>
        </font>
        <numFmt numFmtId="13" formatCode="0%"/>
        <alignment horizontal="center" vertical="top" wrapText="1"/>
        <border outline="0">
          <left style="thin">
            <color indexed="64"/>
          </left>
          <top style="thin">
            <color indexed="64"/>
          </top>
        </border>
        <protection locked="0"/>
      </dxf>
    </rfmt>
    <rfmt sheetId="3" sqref="I179" start="0" length="0">
      <dxf>
        <font>
          <sz val="11"/>
          <color indexed="8"/>
          <name val="Calibri"/>
          <family val="2"/>
          <scheme val="minor"/>
        </font>
        <numFmt numFmtId="19" formatCode="m/d/yyyy"/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</rm>
  <rfmt sheetId="3" sqref="H177:H17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G179:H184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656" sId="3">
    <nc r="F180" t="inlineStr">
      <is>
        <t>In Progress</t>
      </is>
    </nc>
  </rcc>
  <rcc rId="657" sId="3">
    <nc r="H180" t="inlineStr">
      <is>
        <t>Rich B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3">
    <oc r="F115" t="inlineStr">
      <is>
        <t>Fail</t>
      </is>
    </oc>
    <nc r="F115" t="inlineStr">
      <is>
        <t>Pass</t>
      </is>
    </nc>
  </rcc>
  <rcc rId="559" sId="3">
    <oc r="F116" t="inlineStr">
      <is>
        <t>In Progress</t>
      </is>
    </oc>
    <nc r="F116" t="inlineStr">
      <is>
        <t>Pass</t>
      </is>
    </nc>
  </rcc>
  <rcc rId="560" sId="3">
    <nc r="J116" t="inlineStr">
      <is>
        <t>294735 &amp; 282375 - Letter to FI doesn't state $ is pRIFF and subject to locking-in regulations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3">
    <oc r="F180" t="inlineStr">
      <is>
        <t>In Progress</t>
      </is>
    </oc>
    <nc r="F180" t="inlineStr">
      <is>
        <t>Pass</t>
      </is>
    </nc>
  </rcc>
  <rcc rId="659" sId="3" numFmtId="19">
    <nc r="I180">
      <v>45020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3">
    <nc r="F181" t="inlineStr">
      <is>
        <t>Pass</t>
      </is>
    </nc>
  </rcc>
  <rcc rId="661" sId="3" odxf="1" s="1" dxf="1">
    <nc r="G181" t="inlineStr">
      <is>
        <t>BU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1"/>
        <color auto="1"/>
        <name val="Calibri"/>
        <family val="2"/>
        <scheme val="minor"/>
      </font>
      <alignment horizontal="left"/>
      <protection locked="0"/>
    </ndxf>
  </rcc>
  <rcc rId="662" sId="3">
    <nc r="H181" t="inlineStr">
      <is>
        <t>Rich B</t>
      </is>
    </nc>
  </rcc>
  <rcc rId="663" sId="3" numFmtId="19">
    <nc r="I181">
      <v>45020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3">
    <nc r="F182" t="inlineStr">
      <is>
        <t>In Progress</t>
      </is>
    </nc>
  </rcc>
  <rcc rId="665" sId="3">
    <nc r="H182" t="inlineStr">
      <is>
        <t>Rich B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3">
    <nc r="J106" t="inlineStr">
      <is>
        <t>Wait for overnight process. Stk Id 238561</t>
      </is>
    </nc>
  </rcc>
  <rcv guid="{CEF496A0-6F14-4B60-8881-C01394CA06A6}" action="delete"/>
  <rdn rId="0" localSheetId="3" customView="1" name="Z_CEF496A0_6F14_4B60_8881_C01394CA06A6_.wvu.FilterData" hidden="1" oldHidden="1">
    <formula>'PROC E to E'!$A$1:$R$381</formula>
    <oldFormula>'PROC E to E'!$F$1:$J$14</oldFormula>
  </rdn>
  <rcv guid="{CEF496A0-6F14-4B60-8881-C01394CA06A6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3">
    <nc r="F130" t="inlineStr">
      <is>
        <t>In Progress</t>
      </is>
    </nc>
  </rcc>
  <rcc rId="669" sId="3">
    <nc r="F131" t="inlineStr">
      <is>
        <t>In Progress</t>
      </is>
    </nc>
  </rcc>
  <rcc rId="670" sId="3">
    <nc r="F133" t="inlineStr">
      <is>
        <t>In Progress</t>
      </is>
    </nc>
  </rcc>
  <rcc rId="671" sId="3">
    <nc r="F134" t="inlineStr">
      <is>
        <t>In Progress</t>
      </is>
    </nc>
  </rcc>
  <rcc rId="672" sId="3">
    <nc r="F135" t="inlineStr">
      <is>
        <t>In Progress</t>
      </is>
    </nc>
  </rcc>
  <rcc rId="673" sId="3">
    <nc r="F136" t="inlineStr">
      <is>
        <t>In Progress</t>
      </is>
    </nc>
  </rcc>
  <rcc rId="674" sId="3">
    <nc r="F137" t="inlineStr">
      <is>
        <t>In Progress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3">
    <nc r="F183" t="inlineStr">
      <is>
        <t>Pass</t>
      </is>
    </nc>
  </rcc>
  <rcc rId="676" sId="3">
    <oc r="G183" t="inlineStr">
      <is>
        <t>A</t>
      </is>
    </oc>
    <nc r="G183" t="inlineStr">
      <is>
        <t>BU</t>
      </is>
    </nc>
  </rcc>
  <rcc rId="677" sId="3">
    <nc r="H183" t="inlineStr">
      <is>
        <t>Rich B</t>
      </is>
    </nc>
  </rcc>
  <rcc rId="678" sId="3" numFmtId="19">
    <nc r="I183">
      <v>45020</v>
    </nc>
  </rcc>
  <rcc rId="679" sId="3">
    <nc r="F184" t="inlineStr">
      <is>
        <t>Pass</t>
      </is>
    </nc>
  </rcc>
  <rcc rId="680" sId="3">
    <oc r="G184" t="inlineStr">
      <is>
        <t>A</t>
      </is>
    </oc>
    <nc r="G184" t="inlineStr">
      <is>
        <t>BU</t>
      </is>
    </nc>
  </rcc>
  <rcc rId="681" sId="3">
    <nc r="H184" t="inlineStr">
      <is>
        <t>Rich B</t>
      </is>
    </nc>
  </rcc>
  <rcc rId="682" sId="3" numFmtId="19">
    <nc r="I184">
      <v>45021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3">
    <nc r="F185" t="inlineStr">
      <is>
        <t>Fail</t>
      </is>
    </nc>
  </rcc>
  <rcc rId="684" sId="3">
    <nc r="H185" t="inlineStr">
      <is>
        <t>Rich B</t>
      </is>
    </nc>
  </rcc>
  <rcc rId="685" sId="3" numFmtId="19">
    <oc r="I184">
      <v>45021</v>
    </oc>
    <nc r="I184">
      <v>45020</v>
    </nc>
  </rcc>
  <rcc rId="686" sId="3" numFmtId="19">
    <nc r="I185">
      <v>45020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" sId="3">
    <nc r="J185" t="inlineStr">
      <is>
        <t>Picked correct number of Active members, missed any Deferred members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rfmt>
  <rcv guid="{79F75307-9AC5-435A-B976-4C8D59E08B5B}" action="delete"/>
  <rdn rId="0" localSheetId="1" customView="1" name="Z_79F75307_9AC5_435A_B976_4C8D59E08B5B_.wvu.Cols" hidden="1" oldHidden="1">
    <formula>'Pepp Summary'!$S:$U</formula>
    <oldFormula>'Pepp Summary'!$S:$U</oldFormula>
  </rdn>
  <rdn rId="0" localSheetId="3" customView="1" name="Z_79F75307_9AC5_435A_B976_4C8D59E08B5B_.wvu.PrintArea" hidden="1" oldHidden="1">
    <formula>'PROC E to E'!$A$1:$J$574</formula>
    <oldFormula>'PROC E to E'!$A$1:$J$574</oldFormula>
  </rdn>
  <rdn rId="0" localSheetId="3" customView="1" name="Z_79F75307_9AC5_435A_B976_4C8D59E08B5B_.wvu.FilterData" hidden="1" oldHidden="1">
    <formula>'PROC E to E'!$A$1:$R$381</formula>
    <oldFormula>'PROC E to E'!$A$1:$R$1</oldFormula>
  </rdn>
  <rcv guid="{79F75307-9AC5-435A-B976-4C8D59E08B5B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3">
    <nc r="F194" t="inlineStr">
      <is>
        <t>In Progress</t>
      </is>
    </nc>
  </rcc>
  <rcc rId="692" sId="3">
    <nc r="H194" t="inlineStr">
      <is>
        <t>Rich B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E9472125-DD6B-48D3-8E65-27A59EF13CE4}" name="Syed, Shahabuddin PEBA" id="-771851478" dateTime="2023-02-23T13:02:11"/>
  <userInfo guid="{36D249C7-48E4-4D48-9D2C-A74F44A1DE19}" name="Syed, Shahabuddin PEBA" id="-771868391" dateTime="2023-02-27T22:53:09"/>
  <userInfo guid="{410E3B18-EC1C-4D7B-BFD9-67745862847B}" name="Syed, Shahabuddin PEBA" id="-771843928" dateTime="2023-03-08T11:35:46"/>
  <userInfo guid="{431D5074-E5C4-4F28-899F-BAD9B5DA9F27}" name="Syed, Shahabuddin PEBA" id="-771874788" dateTime="2023-04-26T10:42:20"/>
  <userInfo guid="{5B59EB4D-4DF0-4625-948C-3D67295D0ABC}" name="Syed, Shahabuddin PEBA" id="-771860570" dateTime="2023-04-27T08:43:25"/>
  <userInfo guid="{1F1F4402-F234-46FF-AE33-E3E5D46447B0}" name="Syed, Shahabuddin PEBA" id="-771854769" dateTime="2023-05-01T08:52:53"/>
  <userInfo guid="{8DBF94E6-6AE9-4682-9EB6-23868BEB813F}" name="Syed, Shahabuddin PEBA" id="-771827801" dateTime="2023-05-03T09:05:51"/>
  <userInfo guid="{87597A1F-AA40-4BE0-8D39-9DDD8B1D275D}" name="Syed, Shahabuddin PEBA" id="-771853791" dateTime="2023-05-25T10:08:28"/>
  <userInfo guid="{981A3DE8-2AA3-4CF5-90C3-C23ABA5ECBE3}" name="Yusuf, Mohammad PEBA" id="-664797439" dateTime="2023-05-29T08:44:4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3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5.bin"/><Relationship Id="rId13" Type="http://schemas.openxmlformats.org/officeDocument/2006/relationships/printerSettings" Target="../printerSettings/printerSettings50.bin"/><Relationship Id="rId18" Type="http://schemas.openxmlformats.org/officeDocument/2006/relationships/printerSettings" Target="../printerSettings/printerSettings55.bin"/><Relationship Id="rId3" Type="http://schemas.openxmlformats.org/officeDocument/2006/relationships/printerSettings" Target="../printerSettings/printerSettings40.bin"/><Relationship Id="rId21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44.bin"/><Relationship Id="rId12" Type="http://schemas.openxmlformats.org/officeDocument/2006/relationships/printerSettings" Target="../printerSettings/printerSettings49.bin"/><Relationship Id="rId17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39.bin"/><Relationship Id="rId16" Type="http://schemas.openxmlformats.org/officeDocument/2006/relationships/printerSettings" Target="../printerSettings/printerSettings53.bin"/><Relationship Id="rId20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11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2.bin"/><Relationship Id="rId15" Type="http://schemas.openxmlformats.org/officeDocument/2006/relationships/printerSettings" Target="../printerSettings/printerSettings52.bin"/><Relationship Id="rId10" Type="http://schemas.openxmlformats.org/officeDocument/2006/relationships/printerSettings" Target="../printerSettings/printerSettings47.bin"/><Relationship Id="rId19" Type="http://schemas.openxmlformats.org/officeDocument/2006/relationships/printerSettings" Target="../printerSettings/printerSettings56.bin"/><Relationship Id="rId4" Type="http://schemas.openxmlformats.org/officeDocument/2006/relationships/printerSettings" Target="../printerSettings/printerSettings41.bin"/><Relationship Id="rId9" Type="http://schemas.openxmlformats.org/officeDocument/2006/relationships/printerSettings" Target="../printerSettings/printerSettings46.bin"/><Relationship Id="rId14" Type="http://schemas.openxmlformats.org/officeDocument/2006/relationships/printerSettings" Target="../printerSettings/printerSettings51.bin"/><Relationship Id="rId22" Type="http://schemas.openxmlformats.org/officeDocument/2006/relationships/printerSettings" Target="../printerSettings/printerSettings5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7.bin"/><Relationship Id="rId13" Type="http://schemas.openxmlformats.org/officeDocument/2006/relationships/printerSettings" Target="../printerSettings/printerSettings72.bin"/><Relationship Id="rId18" Type="http://schemas.openxmlformats.org/officeDocument/2006/relationships/printerSettings" Target="../printerSettings/printerSettings77.bin"/><Relationship Id="rId3" Type="http://schemas.openxmlformats.org/officeDocument/2006/relationships/printerSettings" Target="../printerSettings/printerSettings62.bin"/><Relationship Id="rId21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66.bin"/><Relationship Id="rId12" Type="http://schemas.openxmlformats.org/officeDocument/2006/relationships/printerSettings" Target="../printerSettings/printerSettings71.bin"/><Relationship Id="rId17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1.bin"/><Relationship Id="rId16" Type="http://schemas.openxmlformats.org/officeDocument/2006/relationships/printerSettings" Target="../printerSettings/printerSettings75.bin"/><Relationship Id="rId20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60.bin"/><Relationship Id="rId6" Type="http://schemas.openxmlformats.org/officeDocument/2006/relationships/printerSettings" Target="../printerSettings/printerSettings65.bin"/><Relationship Id="rId11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64.bin"/><Relationship Id="rId15" Type="http://schemas.openxmlformats.org/officeDocument/2006/relationships/printerSettings" Target="../printerSettings/printerSettings74.bin"/><Relationship Id="rId10" Type="http://schemas.openxmlformats.org/officeDocument/2006/relationships/printerSettings" Target="../printerSettings/printerSettings69.bin"/><Relationship Id="rId19" Type="http://schemas.openxmlformats.org/officeDocument/2006/relationships/printerSettings" Target="../printerSettings/printerSettings78.bin"/><Relationship Id="rId4" Type="http://schemas.openxmlformats.org/officeDocument/2006/relationships/printerSettings" Target="../printerSettings/printerSettings63.bin"/><Relationship Id="rId9" Type="http://schemas.openxmlformats.org/officeDocument/2006/relationships/printerSettings" Target="../printerSettings/printerSettings68.bin"/><Relationship Id="rId14" Type="http://schemas.openxmlformats.org/officeDocument/2006/relationships/printerSettings" Target="../printerSettings/printerSettings73.bin"/><Relationship Id="rId22" Type="http://schemas.openxmlformats.org/officeDocument/2006/relationships/printerSettings" Target="../printerSettings/printerSettings8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9.bin"/><Relationship Id="rId13" Type="http://schemas.openxmlformats.org/officeDocument/2006/relationships/printerSettings" Target="../printerSettings/printerSettings94.bin"/><Relationship Id="rId18" Type="http://schemas.openxmlformats.org/officeDocument/2006/relationships/printerSettings" Target="../printerSettings/printerSettings99.bin"/><Relationship Id="rId3" Type="http://schemas.openxmlformats.org/officeDocument/2006/relationships/printerSettings" Target="../printerSettings/printerSettings84.bin"/><Relationship Id="rId21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88.bin"/><Relationship Id="rId12" Type="http://schemas.openxmlformats.org/officeDocument/2006/relationships/printerSettings" Target="../printerSettings/printerSettings93.bin"/><Relationship Id="rId17" Type="http://schemas.openxmlformats.org/officeDocument/2006/relationships/printerSettings" Target="../printerSettings/printerSettings98.bin"/><Relationship Id="rId2" Type="http://schemas.openxmlformats.org/officeDocument/2006/relationships/printerSettings" Target="../printerSettings/printerSettings83.bin"/><Relationship Id="rId16" Type="http://schemas.openxmlformats.org/officeDocument/2006/relationships/printerSettings" Target="../printerSettings/printerSettings97.bin"/><Relationship Id="rId20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82.bin"/><Relationship Id="rId6" Type="http://schemas.openxmlformats.org/officeDocument/2006/relationships/printerSettings" Target="../printerSettings/printerSettings87.bin"/><Relationship Id="rId11" Type="http://schemas.openxmlformats.org/officeDocument/2006/relationships/printerSettings" Target="../printerSettings/printerSettings92.bin"/><Relationship Id="rId5" Type="http://schemas.openxmlformats.org/officeDocument/2006/relationships/printerSettings" Target="../printerSettings/printerSettings86.bin"/><Relationship Id="rId15" Type="http://schemas.openxmlformats.org/officeDocument/2006/relationships/printerSettings" Target="../printerSettings/printerSettings96.bin"/><Relationship Id="rId23" Type="http://schemas.openxmlformats.org/officeDocument/2006/relationships/printerSettings" Target="../printerSettings/printerSettings104.bin"/><Relationship Id="rId10" Type="http://schemas.openxmlformats.org/officeDocument/2006/relationships/printerSettings" Target="../printerSettings/printerSettings91.bin"/><Relationship Id="rId19" Type="http://schemas.openxmlformats.org/officeDocument/2006/relationships/printerSettings" Target="../printerSettings/printerSettings100.bin"/><Relationship Id="rId4" Type="http://schemas.openxmlformats.org/officeDocument/2006/relationships/printerSettings" Target="../printerSettings/printerSettings85.bin"/><Relationship Id="rId9" Type="http://schemas.openxmlformats.org/officeDocument/2006/relationships/printerSettings" Target="../printerSettings/printerSettings90.bin"/><Relationship Id="rId14" Type="http://schemas.openxmlformats.org/officeDocument/2006/relationships/printerSettings" Target="../printerSettings/printerSettings95.bin"/><Relationship Id="rId22" Type="http://schemas.openxmlformats.org/officeDocument/2006/relationships/printerSettings" Target="../printerSettings/printerSettings10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2.bin"/><Relationship Id="rId13" Type="http://schemas.openxmlformats.org/officeDocument/2006/relationships/printerSettings" Target="../printerSettings/printerSettings117.bin"/><Relationship Id="rId18" Type="http://schemas.openxmlformats.org/officeDocument/2006/relationships/printerSettings" Target="../printerSettings/printerSettings122.bin"/><Relationship Id="rId26" Type="http://schemas.openxmlformats.org/officeDocument/2006/relationships/printerSettings" Target="../printerSettings/printerSettings130.bin"/><Relationship Id="rId3" Type="http://schemas.openxmlformats.org/officeDocument/2006/relationships/printerSettings" Target="../printerSettings/printerSettings107.bin"/><Relationship Id="rId21" Type="http://schemas.openxmlformats.org/officeDocument/2006/relationships/printerSettings" Target="../printerSettings/printerSettings125.bin"/><Relationship Id="rId7" Type="http://schemas.openxmlformats.org/officeDocument/2006/relationships/printerSettings" Target="../printerSettings/printerSettings111.bin"/><Relationship Id="rId12" Type="http://schemas.openxmlformats.org/officeDocument/2006/relationships/printerSettings" Target="../printerSettings/printerSettings116.bin"/><Relationship Id="rId17" Type="http://schemas.openxmlformats.org/officeDocument/2006/relationships/printerSettings" Target="../printerSettings/printerSettings121.bin"/><Relationship Id="rId25" Type="http://schemas.openxmlformats.org/officeDocument/2006/relationships/printerSettings" Target="../printerSettings/printerSettings129.bin"/><Relationship Id="rId2" Type="http://schemas.openxmlformats.org/officeDocument/2006/relationships/printerSettings" Target="../printerSettings/printerSettings106.bin"/><Relationship Id="rId16" Type="http://schemas.openxmlformats.org/officeDocument/2006/relationships/printerSettings" Target="../printerSettings/printerSettings120.bin"/><Relationship Id="rId20" Type="http://schemas.openxmlformats.org/officeDocument/2006/relationships/printerSettings" Target="../printerSettings/printerSettings124.bin"/><Relationship Id="rId1" Type="http://schemas.openxmlformats.org/officeDocument/2006/relationships/printerSettings" Target="../printerSettings/printerSettings105.bin"/><Relationship Id="rId6" Type="http://schemas.openxmlformats.org/officeDocument/2006/relationships/printerSettings" Target="../printerSettings/printerSettings110.bin"/><Relationship Id="rId11" Type="http://schemas.openxmlformats.org/officeDocument/2006/relationships/printerSettings" Target="../printerSettings/printerSettings115.bin"/><Relationship Id="rId24" Type="http://schemas.openxmlformats.org/officeDocument/2006/relationships/printerSettings" Target="../printerSettings/printerSettings128.bin"/><Relationship Id="rId5" Type="http://schemas.openxmlformats.org/officeDocument/2006/relationships/printerSettings" Target="../printerSettings/printerSettings109.bin"/><Relationship Id="rId15" Type="http://schemas.openxmlformats.org/officeDocument/2006/relationships/printerSettings" Target="../printerSettings/printerSettings119.bin"/><Relationship Id="rId23" Type="http://schemas.openxmlformats.org/officeDocument/2006/relationships/printerSettings" Target="../printerSettings/printerSettings127.bin"/><Relationship Id="rId10" Type="http://schemas.openxmlformats.org/officeDocument/2006/relationships/printerSettings" Target="../printerSettings/printerSettings114.bin"/><Relationship Id="rId19" Type="http://schemas.openxmlformats.org/officeDocument/2006/relationships/printerSettings" Target="../printerSettings/printerSettings123.bin"/><Relationship Id="rId4" Type="http://schemas.openxmlformats.org/officeDocument/2006/relationships/printerSettings" Target="../printerSettings/printerSettings108.bin"/><Relationship Id="rId9" Type="http://schemas.openxmlformats.org/officeDocument/2006/relationships/printerSettings" Target="../printerSettings/printerSettings113.bin"/><Relationship Id="rId14" Type="http://schemas.openxmlformats.org/officeDocument/2006/relationships/printerSettings" Target="../printerSettings/printerSettings118.bin"/><Relationship Id="rId22" Type="http://schemas.openxmlformats.org/officeDocument/2006/relationships/printerSettings" Target="../printerSettings/printerSettings12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3.bin"/><Relationship Id="rId2" Type="http://schemas.openxmlformats.org/officeDocument/2006/relationships/printerSettings" Target="../printerSettings/printerSettings132.bin"/><Relationship Id="rId1" Type="http://schemas.openxmlformats.org/officeDocument/2006/relationships/printerSettings" Target="../printerSettings/printerSettings131.bin"/><Relationship Id="rId6" Type="http://schemas.openxmlformats.org/officeDocument/2006/relationships/printerSettings" Target="../printerSettings/printerSettings136.bin"/><Relationship Id="rId5" Type="http://schemas.openxmlformats.org/officeDocument/2006/relationships/printerSettings" Target="../printerSettings/printerSettings135.bin"/><Relationship Id="rId4" Type="http://schemas.openxmlformats.org/officeDocument/2006/relationships/printerSettings" Target="../printerSettings/printerSettings1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"/>
  <sheetViews>
    <sheetView zoomScaleNormal="80" workbookViewId="0">
      <selection activeCell="G8" sqref="G8"/>
    </sheetView>
  </sheetViews>
  <sheetFormatPr defaultRowHeight="14.4" x14ac:dyDescent="0.3"/>
  <cols>
    <col min="1" max="1" width="4.5546875" customWidth="1"/>
    <col min="2" max="2" width="35.6640625" customWidth="1"/>
    <col min="3" max="3" width="3.109375" customWidth="1"/>
    <col min="4" max="4" width="18.109375" bestFit="1" customWidth="1"/>
    <col min="5" max="5" width="10.6640625" customWidth="1"/>
    <col min="6" max="6" width="12.5546875" customWidth="1"/>
    <col min="7" max="7" width="11.6640625" customWidth="1"/>
    <col min="8" max="8" width="12.33203125" customWidth="1"/>
    <col min="9" max="11" width="10.5546875" customWidth="1"/>
    <col min="12" max="12" width="12.44140625" customWidth="1"/>
    <col min="13" max="13" width="3.6640625" customWidth="1"/>
    <col min="14" max="14" width="32.88671875" bestFit="1" customWidth="1"/>
    <col min="19" max="19" width="9.109375" customWidth="1"/>
    <col min="20" max="20" width="12" customWidth="1"/>
    <col min="21" max="21" width="9.109375" customWidth="1"/>
    <col min="22" max="22" width="14.5546875" customWidth="1"/>
    <col min="23" max="23" width="3.33203125" customWidth="1"/>
  </cols>
  <sheetData>
    <row r="1" spans="1:22" ht="15" thickBot="1" x14ac:dyDescent="0.35"/>
    <row r="2" spans="1:22" ht="15.6" x14ac:dyDescent="0.3">
      <c r="B2" s="3" t="s">
        <v>41</v>
      </c>
      <c r="C2" s="4"/>
      <c r="D2" s="131" t="s">
        <v>42</v>
      </c>
      <c r="E2" s="132"/>
      <c r="F2" s="5"/>
      <c r="G2" s="5"/>
      <c r="H2" s="5"/>
      <c r="I2" s="5"/>
      <c r="J2" s="5"/>
      <c r="K2" s="5"/>
      <c r="L2" s="5"/>
      <c r="M2" s="5"/>
    </row>
    <row r="3" spans="1:22" ht="15.6" x14ac:dyDescent="0.3">
      <c r="B3" s="6" t="s">
        <v>43</v>
      </c>
      <c r="C3" s="7"/>
      <c r="D3" s="133" t="s">
        <v>572</v>
      </c>
      <c r="E3" s="134"/>
      <c r="F3" s="8"/>
      <c r="G3" s="8"/>
      <c r="H3" s="8"/>
      <c r="I3" s="8"/>
      <c r="J3" s="8"/>
      <c r="K3" s="8"/>
      <c r="L3" s="8"/>
      <c r="M3" s="8"/>
    </row>
    <row r="4" spans="1:22" ht="31.2" x14ac:dyDescent="0.3">
      <c r="B4" s="6" t="s">
        <v>44</v>
      </c>
      <c r="C4" s="7"/>
      <c r="D4" s="135" t="s">
        <v>563</v>
      </c>
      <c r="E4" s="136"/>
      <c r="F4" s="9"/>
      <c r="G4" s="9"/>
      <c r="H4" s="9"/>
      <c r="I4" s="9"/>
      <c r="J4" s="9"/>
      <c r="K4" s="9"/>
      <c r="L4" s="9"/>
      <c r="M4" s="9"/>
    </row>
    <row r="5" spans="1:22" ht="15.6" x14ac:dyDescent="0.3">
      <c r="B5" s="6" t="s">
        <v>45</v>
      </c>
      <c r="C5" s="7"/>
      <c r="D5" s="137">
        <v>44697</v>
      </c>
      <c r="E5" s="138"/>
      <c r="F5" s="10"/>
      <c r="G5" s="10"/>
      <c r="H5" s="10"/>
      <c r="I5" s="10"/>
      <c r="J5" s="10"/>
      <c r="K5" s="10"/>
      <c r="L5" s="10"/>
      <c r="M5" s="143"/>
      <c r="O5" s="2"/>
      <c r="P5" s="2"/>
      <c r="Q5" s="2"/>
      <c r="R5" s="2"/>
      <c r="S5" s="2"/>
      <c r="T5" s="2"/>
      <c r="U5" s="2"/>
      <c r="V5" s="2"/>
    </row>
    <row r="6" spans="1:22" ht="15" thickBot="1" x14ac:dyDescent="0.35">
      <c r="B6" s="130" t="s">
        <v>0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22" ht="58.2" thickBot="1" x14ac:dyDescent="0.35">
      <c r="B7" s="12" t="s">
        <v>46</v>
      </c>
      <c r="C7" s="13"/>
      <c r="D7" s="14" t="s">
        <v>47</v>
      </c>
      <c r="E7" s="15" t="s">
        <v>24</v>
      </c>
      <c r="F7" s="15" t="s">
        <v>4</v>
      </c>
      <c r="G7" s="11" t="s">
        <v>8</v>
      </c>
      <c r="H7" s="11" t="s">
        <v>25</v>
      </c>
      <c r="I7" s="11" t="s">
        <v>460</v>
      </c>
      <c r="J7" s="11" t="s">
        <v>26</v>
      </c>
      <c r="K7" s="11" t="s">
        <v>1239</v>
      </c>
      <c r="L7" s="11" t="s">
        <v>48</v>
      </c>
      <c r="N7" s="139"/>
      <c r="O7" s="139"/>
    </row>
    <row r="8" spans="1:22" ht="15.6" x14ac:dyDescent="0.3">
      <c r="A8" t="s">
        <v>71</v>
      </c>
      <c r="B8" s="16" t="s">
        <v>13</v>
      </c>
      <c r="C8" s="13"/>
      <c r="D8" s="18">
        <f>COUNTA('PROC E to E'!#REF!)</f>
        <v>1</v>
      </c>
      <c r="E8" s="87" t="e">
        <f>COUNTIF('PROC E to E'!#REF!, "Not Started")</f>
        <v>#REF!</v>
      </c>
      <c r="F8" s="87" t="e">
        <f>COUNTIF('PROC E to E'!#REF!, "Not Started")</f>
        <v>#REF!</v>
      </c>
      <c r="G8" s="89" t="e">
        <f>COUNTIF('PROC E to E'!#REF!, "Not Started")</f>
        <v>#REF!</v>
      </c>
      <c r="H8" s="90" t="e">
        <f>COUNTIF('PROC E to E'!#REF!, "Not Started")</f>
        <v>#REF!</v>
      </c>
      <c r="I8" s="92" t="e">
        <f>COUNTIF('PROC E to E'!#REF!, "Not Started")</f>
        <v>#REF!</v>
      </c>
      <c r="J8" s="92" t="e">
        <f>COUNTIF('PROC E to E'!#REF!, "Not Started")</f>
        <v>#REF!</v>
      </c>
      <c r="K8" s="89" t="e">
        <f>COUNTIF('PROC E to E'!#REF!, "Not Started")</f>
        <v>#REF!</v>
      </c>
      <c r="L8" s="19" t="e">
        <f t="shared" ref="L8:L37" si="0">(F8+G8+I8+J8+K8)/D8</f>
        <v>#REF!</v>
      </c>
      <c r="N8" s="140"/>
      <c r="O8" s="141"/>
    </row>
    <row r="9" spans="1:22" ht="15.6" x14ac:dyDescent="0.3">
      <c r="A9" t="s">
        <v>72</v>
      </c>
      <c r="B9" s="16" t="s">
        <v>219</v>
      </c>
      <c r="C9" s="20"/>
      <c r="D9" s="18">
        <f>COUNTA('PROC E to E'!$C$16:$C$26)</f>
        <v>11</v>
      </c>
      <c r="E9" s="87" t="e">
        <f>COUNTIF('PROC E to E'!#REF!, "Not Started")</f>
        <v>#REF!</v>
      </c>
      <c r="F9" s="88" t="e">
        <f>COUNTIF('PROC E to E'!#REF!, "Pass")</f>
        <v>#REF!</v>
      </c>
      <c r="G9" s="89" t="e">
        <f>COUNTIF('PROC E to E'!#REF!, "Fail")</f>
        <v>#REF!</v>
      </c>
      <c r="H9" s="90" t="e">
        <f>COUNTIF('PROC E to E'!#REF!, "In Progress")</f>
        <v>#REF!</v>
      </c>
      <c r="I9" s="92" t="e">
        <f>COUNTIF('PROC E to E'!#REF!, "Blocked")</f>
        <v>#REF!</v>
      </c>
      <c r="J9" s="92" t="e">
        <f>COUNTIF('PROC E to E'!#REF!, "Not Available in Current Release")</f>
        <v>#REF!</v>
      </c>
      <c r="K9" s="89" t="e">
        <f>COUNTIF('PROC E to E'!#REF!, "Post Go Live")</f>
        <v>#REF!</v>
      </c>
      <c r="L9" s="19" t="e">
        <f t="shared" si="0"/>
        <v>#REF!</v>
      </c>
      <c r="N9" s="140"/>
      <c r="O9" s="141"/>
    </row>
    <row r="10" spans="1:22" ht="15.6" x14ac:dyDescent="0.3">
      <c r="A10" t="s">
        <v>73</v>
      </c>
      <c r="B10" s="16" t="s">
        <v>15</v>
      </c>
      <c r="C10" s="20"/>
      <c r="D10" s="18">
        <f>COUNTA('PROC E to E'!$C$28:$C$32)</f>
        <v>5</v>
      </c>
      <c r="E10" s="87" t="e">
        <f>COUNTIF('PROC E to E'!#REF!, "Not Started")</f>
        <v>#REF!</v>
      </c>
      <c r="F10" s="88" t="e">
        <f>COUNTIF('PROC E to E'!#REF!, "Pass")</f>
        <v>#REF!</v>
      </c>
      <c r="G10" s="89" t="e">
        <f>COUNTIF('PROC E to E'!#REF!, "Fail")</f>
        <v>#REF!</v>
      </c>
      <c r="H10" s="90" t="e">
        <f>COUNTIF('PROC E to E'!#REF!, "In Progress")</f>
        <v>#REF!</v>
      </c>
      <c r="I10" s="92" t="e">
        <f>COUNTIF('PROC E to E'!#REF!, "Blocked")</f>
        <v>#REF!</v>
      </c>
      <c r="J10" s="92" t="e">
        <f>COUNTIF('PROC E to E'!#REF!, "Not Available in Current Release")</f>
        <v>#REF!</v>
      </c>
      <c r="K10" s="89" t="e">
        <f>COUNTIF('PROC E to E'!#REF!, "Post Go Live")</f>
        <v>#REF!</v>
      </c>
      <c r="L10" s="19" t="e">
        <f t="shared" si="0"/>
        <v>#REF!</v>
      </c>
      <c r="N10" s="140"/>
      <c r="O10" s="141"/>
    </row>
    <row r="11" spans="1:22" ht="15.6" x14ac:dyDescent="0.3">
      <c r="A11" t="s">
        <v>74</v>
      </c>
      <c r="B11" s="16" t="s">
        <v>9</v>
      </c>
      <c r="C11" s="21"/>
      <c r="D11" s="17">
        <f>COUNTA('PROC E to E'!$C$34:$C$47)</f>
        <v>14</v>
      </c>
      <c r="E11" s="87" t="e">
        <f>COUNTIF('PROC E to E'!#REF!, "Not Started")</f>
        <v>#REF!</v>
      </c>
      <c r="F11" s="88" t="e">
        <f>COUNTIF('PROC E to E'!#REF!, "Pass")</f>
        <v>#REF!</v>
      </c>
      <c r="G11" s="89" t="e">
        <f>COUNTIF('PROC E to E'!#REF!, "Fail")</f>
        <v>#REF!</v>
      </c>
      <c r="H11" s="90" t="e">
        <f>COUNTIF('PROC E to E'!#REF!, "In Progress")</f>
        <v>#REF!</v>
      </c>
      <c r="I11" s="92" t="e">
        <f>COUNTIF('PROC E to E'!#REF!, "Blocked")</f>
        <v>#REF!</v>
      </c>
      <c r="J11" s="92" t="e">
        <f>COUNTIF('PROC E to E'!#REF!, "Not Available in Current Release")</f>
        <v>#REF!</v>
      </c>
      <c r="K11" s="89" t="e">
        <f>COUNTIF('PROC E to E'!#REF!, "Post Go Live")</f>
        <v>#REF!</v>
      </c>
      <c r="L11" s="19" t="e">
        <f t="shared" si="0"/>
        <v>#REF!</v>
      </c>
      <c r="N11" s="140"/>
      <c r="O11" s="141"/>
    </row>
    <row r="12" spans="1:22" ht="15.6" x14ac:dyDescent="0.3">
      <c r="A12" t="s">
        <v>75</v>
      </c>
      <c r="B12" s="16" t="s">
        <v>16</v>
      </c>
      <c r="C12" s="21"/>
      <c r="D12" s="17">
        <f>COUNTA('PROC E to E'!$C$50:$C$81)</f>
        <v>32</v>
      </c>
      <c r="E12" s="87" t="e">
        <f>COUNTIF('PROC E to E'!#REF!, "Not Started")</f>
        <v>#REF!</v>
      </c>
      <c r="F12" s="88" t="e">
        <f>COUNTIF('PROC E to E'!#REF!, "Pass")</f>
        <v>#REF!</v>
      </c>
      <c r="G12" s="89" t="e">
        <f>COUNTIF('PROC E to E'!#REF!, "Fail")</f>
        <v>#REF!</v>
      </c>
      <c r="H12" s="90" t="e">
        <f>COUNTIF('PROC E to E'!#REF!, "In Progress")</f>
        <v>#REF!</v>
      </c>
      <c r="I12" s="92" t="e">
        <f>COUNTIF('PROC E to E'!#REF!, "Blocked")</f>
        <v>#REF!</v>
      </c>
      <c r="J12" s="92" t="e">
        <f>COUNTIF('PROC E to E'!#REF!, "Not Available in Current Release")</f>
        <v>#REF!</v>
      </c>
      <c r="K12" s="89" t="e">
        <f>COUNTIF('PROC E to E'!#REF!, "Post Go Live")</f>
        <v>#REF!</v>
      </c>
      <c r="L12" s="19" t="e">
        <f t="shared" si="0"/>
        <v>#REF!</v>
      </c>
      <c r="N12" s="140"/>
      <c r="O12" s="141"/>
    </row>
    <row r="13" spans="1:22" ht="15.6" x14ac:dyDescent="0.3">
      <c r="A13" t="s">
        <v>76</v>
      </c>
      <c r="B13" s="16" t="s">
        <v>18</v>
      </c>
      <c r="C13" s="21"/>
      <c r="D13" s="17">
        <f>COUNTA('PROC E to E'!$C$83:$C$90)</f>
        <v>8</v>
      </c>
      <c r="E13" s="87" t="e">
        <f>COUNTIF('PROC E to E'!#REF!, "Not Started")</f>
        <v>#REF!</v>
      </c>
      <c r="F13" s="88" t="e">
        <f>COUNTIF('PROC E to E'!#REF!, "Pass")</f>
        <v>#REF!</v>
      </c>
      <c r="G13" s="89" t="e">
        <f>COUNTIF('PROC E to E'!#REF!, "Fail")</f>
        <v>#REF!</v>
      </c>
      <c r="H13" s="90" t="e">
        <f>COUNTIF('PROC E to E'!#REF!, "In Progress")</f>
        <v>#REF!</v>
      </c>
      <c r="I13" s="92" t="e">
        <f>COUNTIF('PROC E to E'!#REF!, "Blocked")</f>
        <v>#REF!</v>
      </c>
      <c r="J13" s="92" t="e">
        <f>COUNTIF('PROC E to E'!#REF!, "Not Available in Current Release")</f>
        <v>#REF!</v>
      </c>
      <c r="K13" s="89" t="e">
        <f>COUNTIF('PROC E to E'!#REF!, "Post Go Live")</f>
        <v>#REF!</v>
      </c>
      <c r="L13" s="19" t="e">
        <f t="shared" si="0"/>
        <v>#REF!</v>
      </c>
      <c r="N13" s="140"/>
      <c r="O13" s="141"/>
    </row>
    <row r="14" spans="1:22" ht="15.6" x14ac:dyDescent="0.3">
      <c r="A14" t="s">
        <v>77</v>
      </c>
      <c r="B14" s="16" t="s">
        <v>55</v>
      </c>
      <c r="C14" s="21"/>
      <c r="D14" s="17">
        <f>COUNTA('PROC E to E'!$C$92:$C$97)</f>
        <v>6</v>
      </c>
      <c r="E14" s="87" t="e">
        <f>COUNTIF('PROC E to E'!#REF!, "Not Started")</f>
        <v>#REF!</v>
      </c>
      <c r="F14" s="88" t="e">
        <f>COUNTIF('PROC E to E'!#REF!, "Pass")</f>
        <v>#REF!</v>
      </c>
      <c r="G14" s="89" t="e">
        <f>COUNTIF('PROC E to E'!#REF!, "Fail")</f>
        <v>#REF!</v>
      </c>
      <c r="H14" s="90" t="e">
        <f>COUNTIF('PROC E to E'!#REF!, "In Progress")</f>
        <v>#REF!</v>
      </c>
      <c r="I14" s="92" t="e">
        <f>COUNTIF('PROC E to E'!#REF!, "Blocked")</f>
        <v>#REF!</v>
      </c>
      <c r="J14" s="92" t="e">
        <f>COUNTIF('PROC E to E'!#REF!, "Not Available in Current Release")</f>
        <v>#REF!</v>
      </c>
      <c r="K14" s="89" t="e">
        <f>COUNTIF('PROC E to E'!#REF!, "Post Go Live")</f>
        <v>#REF!</v>
      </c>
      <c r="L14" s="19" t="e">
        <f t="shared" si="0"/>
        <v>#REF!</v>
      </c>
      <c r="N14" s="140"/>
      <c r="O14" s="141"/>
    </row>
    <row r="15" spans="1:22" ht="15.6" x14ac:dyDescent="0.3">
      <c r="A15" t="s">
        <v>78</v>
      </c>
      <c r="B15" s="16" t="s">
        <v>17</v>
      </c>
      <c r="C15" s="21"/>
      <c r="D15" s="17">
        <f>COUNTA('PROC E to E'!$C$105:$C$111)</f>
        <v>7</v>
      </c>
      <c r="E15" s="87" t="e">
        <f>COUNTIF('PROC E to E'!#REF!, "Not Started")</f>
        <v>#REF!</v>
      </c>
      <c r="F15" s="88" t="e">
        <f>COUNTIF('PROC E to E'!#REF!, "Pass")</f>
        <v>#REF!</v>
      </c>
      <c r="G15" s="89" t="e">
        <f>COUNTIF('PROC E to E'!#REF!, "Fail")</f>
        <v>#REF!</v>
      </c>
      <c r="H15" s="90" t="e">
        <f>COUNTIF('PROC E to E'!#REF!, "In Progress")</f>
        <v>#REF!</v>
      </c>
      <c r="I15" s="92" t="e">
        <f>COUNTIF('PROC E to E'!#REF!, "Blocked")</f>
        <v>#REF!</v>
      </c>
      <c r="J15" s="92" t="e">
        <f>COUNTIF('PROC E to E'!#REF!, "Not Available in Current Release")</f>
        <v>#REF!</v>
      </c>
      <c r="K15" s="89" t="e">
        <f>COUNTIF('PROC E to E'!#REF!, "Post Go Live")</f>
        <v>#REF!</v>
      </c>
      <c r="L15" s="19" t="e">
        <f t="shared" si="0"/>
        <v>#REF!</v>
      </c>
      <c r="N15" s="140"/>
      <c r="O15" s="141"/>
    </row>
    <row r="16" spans="1:22" ht="15.6" x14ac:dyDescent="0.3">
      <c r="A16" t="s">
        <v>79</v>
      </c>
      <c r="B16" s="223" t="s">
        <v>56</v>
      </c>
      <c r="C16" s="21"/>
      <c r="D16" s="17">
        <f>COUNTA('PROC E to E'!C113:C124)</f>
        <v>12</v>
      </c>
      <c r="E16" s="87" t="e">
        <f>COUNTIF('PROC E to E'!#REF!, "Not Started")</f>
        <v>#REF!</v>
      </c>
      <c r="F16" s="88" t="e">
        <f>COUNTIF('PROC E to E'!#REF!, "Pass")</f>
        <v>#REF!</v>
      </c>
      <c r="G16" s="89" t="e">
        <f>COUNTIF('PROC E to E'!#REF!, "Fail")</f>
        <v>#REF!</v>
      </c>
      <c r="H16" s="90" t="e">
        <f>COUNTIF('PROC E to E'!#REF!, "In Progress")</f>
        <v>#REF!</v>
      </c>
      <c r="I16" s="92" t="e">
        <f>COUNTIF('PROC E to E'!#REF!, "Blocked")</f>
        <v>#REF!</v>
      </c>
      <c r="J16" s="92" t="e">
        <f>COUNTIF('PROC E to E'!#REF!, "Not Available in Current Release")</f>
        <v>#REF!</v>
      </c>
      <c r="K16" s="89" t="e">
        <f>COUNTIF('PROC E to E'!#REF!, "Post Go Live")</f>
        <v>#REF!</v>
      </c>
      <c r="L16" s="19" t="e">
        <f t="shared" si="0"/>
        <v>#REF!</v>
      </c>
      <c r="N16" s="140"/>
      <c r="O16" s="141"/>
    </row>
    <row r="17" spans="1:15" ht="15.6" x14ac:dyDescent="0.3">
      <c r="A17" t="s">
        <v>80</v>
      </c>
      <c r="B17" s="16" t="s">
        <v>69</v>
      </c>
      <c r="C17" s="21"/>
      <c r="D17" s="17">
        <f>COUNTA('PROC E to E'!$C$126:$C$137)</f>
        <v>12</v>
      </c>
      <c r="E17" s="87" t="e">
        <f>COUNTIF('PROC E to E'!#REF!, "Not Started")</f>
        <v>#REF!</v>
      </c>
      <c r="F17" s="88" t="e">
        <f>COUNTIF('PROC E to E'!#REF!, "Pass")</f>
        <v>#REF!</v>
      </c>
      <c r="G17" s="89" t="e">
        <f>COUNTIF('PROC E to E'!#REF!, "Fail")</f>
        <v>#REF!</v>
      </c>
      <c r="H17" s="90" t="e">
        <f>COUNTIF('PROC E to E'!#REF!, "In Progress")</f>
        <v>#REF!</v>
      </c>
      <c r="I17" s="92" t="e">
        <f>COUNTIF('PROC E to E'!#REF!, "Blocked")</f>
        <v>#REF!</v>
      </c>
      <c r="J17" s="92" t="e">
        <f>COUNTIF('PROC E to E'!#REF!, "Not Available in Current Release")</f>
        <v>#REF!</v>
      </c>
      <c r="K17" s="89" t="e">
        <f>COUNTIF('PROC E to E'!#REF!, "Post Go Live")</f>
        <v>#REF!</v>
      </c>
      <c r="L17" s="19" t="e">
        <f t="shared" si="0"/>
        <v>#REF!</v>
      </c>
      <c r="N17" s="140"/>
      <c r="O17" s="141"/>
    </row>
    <row r="18" spans="1:15" ht="15.6" x14ac:dyDescent="0.3">
      <c r="A18" t="s">
        <v>133</v>
      </c>
      <c r="B18" s="16" t="s">
        <v>70</v>
      </c>
      <c r="C18" s="21"/>
      <c r="D18" s="17">
        <f>COUNTA('PROC E to E'!$C$139:$C$140)</f>
        <v>2</v>
      </c>
      <c r="E18" s="87" t="e">
        <f>COUNTIF('PROC E to E'!#REF!, "Not Started")</f>
        <v>#REF!</v>
      </c>
      <c r="F18" s="88" t="e">
        <f>COUNTIF('PROC E to E'!#REF!, "Pass")</f>
        <v>#REF!</v>
      </c>
      <c r="G18" s="89" t="e">
        <f>COUNTIF('PROC E to E'!#REF!, "Fail")</f>
        <v>#REF!</v>
      </c>
      <c r="H18" s="90" t="e">
        <f>COUNTIF('PROC E to E'!#REF!, "In Progress")</f>
        <v>#REF!</v>
      </c>
      <c r="I18" s="92" t="e">
        <f>COUNTIF('PROC E to E'!#REF!, "Blocked")</f>
        <v>#REF!</v>
      </c>
      <c r="J18" s="92" t="e">
        <f>COUNTIF('PROC E to E'!#REF!, "Not Available in Current Release")</f>
        <v>#REF!</v>
      </c>
      <c r="K18" s="89" t="e">
        <f>COUNTIF('PROC E to E'!#REF!, "Post Go Live")</f>
        <v>#REF!</v>
      </c>
      <c r="L18" s="19" t="e">
        <f t="shared" si="0"/>
        <v>#REF!</v>
      </c>
      <c r="N18" s="140"/>
      <c r="O18" s="141"/>
    </row>
    <row r="19" spans="1:15" ht="15.6" x14ac:dyDescent="0.3">
      <c r="A19" t="s">
        <v>170</v>
      </c>
      <c r="B19" s="16" t="s">
        <v>452</v>
      </c>
      <c r="C19" s="21"/>
      <c r="D19" s="17">
        <f>COUNTA('PROC E to E'!$C$142:$C$147)</f>
        <v>6</v>
      </c>
      <c r="E19" s="87" t="e">
        <f>COUNTIF('PROC E to E'!#REF!, "Not Started")</f>
        <v>#REF!</v>
      </c>
      <c r="F19" s="88" t="e">
        <f>COUNTIF('PROC E to E'!#REF!, "Pass")</f>
        <v>#REF!</v>
      </c>
      <c r="G19" s="89" t="e">
        <f>COUNTIF('PROC E to E'!#REF!, "Fail")</f>
        <v>#REF!</v>
      </c>
      <c r="H19" s="90" t="e">
        <f>COUNTIF('PROC E to E'!#REF!, "In Progress")</f>
        <v>#REF!</v>
      </c>
      <c r="I19" s="92" t="e">
        <f>COUNTIF('PROC E to E'!#REF!, "Blocked")</f>
        <v>#REF!</v>
      </c>
      <c r="J19" s="92" t="e">
        <f>COUNTIF('PROC E to E'!#REF!, "Not Available in Current Release")</f>
        <v>#REF!</v>
      </c>
      <c r="K19" s="89" t="e">
        <f>COUNTIF('PROC E to E'!#REF!, "Post Go Live")</f>
        <v>#REF!</v>
      </c>
      <c r="L19" s="19" t="e">
        <f t="shared" si="0"/>
        <v>#REF!</v>
      </c>
      <c r="N19" s="140"/>
      <c r="O19" s="141"/>
    </row>
    <row r="20" spans="1:15" ht="15.6" x14ac:dyDescent="0.3">
      <c r="A20" t="s">
        <v>177</v>
      </c>
      <c r="B20" s="16" t="s">
        <v>165</v>
      </c>
      <c r="C20" s="21"/>
      <c r="D20" s="17">
        <f>COUNTA('PROC E to E'!$C$149:$C$170)</f>
        <v>22</v>
      </c>
      <c r="E20" s="87" t="e">
        <f>COUNTIF('PROC E to E'!#REF!, "Not Started")</f>
        <v>#REF!</v>
      </c>
      <c r="F20" s="88" t="e">
        <f>COUNTIF('PROC E to E'!#REF!, "Pass")</f>
        <v>#REF!</v>
      </c>
      <c r="G20" s="89" t="e">
        <f>COUNTIF('PROC E to E'!#REF!, "Fail")</f>
        <v>#REF!</v>
      </c>
      <c r="H20" s="90" t="e">
        <f>COUNTIF('PROC E to E'!#REF!, "In Progress")</f>
        <v>#REF!</v>
      </c>
      <c r="I20" s="92" t="e">
        <f>COUNTIF('PROC E to E'!#REF!, "Blocked")</f>
        <v>#REF!</v>
      </c>
      <c r="J20" s="92" t="e">
        <f>COUNTIF('PROC E to E'!#REF!, "Not Available in Current Release")</f>
        <v>#REF!</v>
      </c>
      <c r="K20" s="89" t="e">
        <f>COUNTIF('PROC E to E'!#REF!, "Post Go Live")</f>
        <v>#REF!</v>
      </c>
      <c r="L20" s="19" t="e">
        <f t="shared" si="0"/>
        <v>#REF!</v>
      </c>
      <c r="N20" s="140"/>
      <c r="O20" s="141"/>
    </row>
    <row r="21" spans="1:15" ht="15.6" x14ac:dyDescent="0.3">
      <c r="A21" t="s">
        <v>185</v>
      </c>
      <c r="B21" s="16" t="s">
        <v>175</v>
      </c>
      <c r="C21" s="21"/>
      <c r="D21" s="17">
        <f>COUNTA('PROC E to E'!$C$173:$C$176)</f>
        <v>4</v>
      </c>
      <c r="E21" s="87" t="e">
        <f>COUNTIF('PROC E to E'!#REF!, "Not Started")</f>
        <v>#REF!</v>
      </c>
      <c r="F21" s="88" t="e">
        <f>COUNTIF('PROC E to E'!#REF!, "Pass")</f>
        <v>#REF!</v>
      </c>
      <c r="G21" s="89" t="e">
        <f>COUNTIF('PROC E to E'!#REF!, "Fail")</f>
        <v>#REF!</v>
      </c>
      <c r="H21" s="90" t="e">
        <f>COUNTIF('PROC E to E'!#REF!, "In Progress")</f>
        <v>#REF!</v>
      </c>
      <c r="I21" s="92" t="e">
        <f>COUNTIF('PROC E to E'!#REF!, "Blocked")</f>
        <v>#REF!</v>
      </c>
      <c r="J21" s="92" t="e">
        <f>COUNTIF('PROC E to E'!#REF!, "Not Available in Current Release")</f>
        <v>#REF!</v>
      </c>
      <c r="K21" s="89" t="e">
        <f>COUNTIF('PROC E to E'!#REF!, "Post Go Live")</f>
        <v>#REF!</v>
      </c>
      <c r="L21" s="19" t="e">
        <f t="shared" si="0"/>
        <v>#REF!</v>
      </c>
      <c r="N21" s="140"/>
      <c r="O21" s="141"/>
    </row>
    <row r="22" spans="1:15" ht="15.6" x14ac:dyDescent="0.3">
      <c r="A22" t="s">
        <v>227</v>
      </c>
      <c r="B22" s="16" t="s">
        <v>439</v>
      </c>
      <c r="C22" s="21"/>
      <c r="D22" s="17">
        <f>COUNTA('PROC E to E'!$C$178:$C$195)</f>
        <v>18</v>
      </c>
      <c r="E22" s="87" t="e">
        <f>COUNTIF('PROC E to E'!#REF!, "Not Started")</f>
        <v>#REF!</v>
      </c>
      <c r="F22" s="88" t="e">
        <f>COUNTIF('PROC E to E'!#REF!, "Pass")</f>
        <v>#REF!</v>
      </c>
      <c r="G22" s="89" t="e">
        <f>COUNTIF('PROC E to E'!#REF!, "Fail")</f>
        <v>#REF!</v>
      </c>
      <c r="H22" s="90" t="e">
        <f>COUNTIF('PROC E to E'!#REF!, "In Progress")</f>
        <v>#REF!</v>
      </c>
      <c r="I22" s="92" t="e">
        <f>COUNTIF('PROC E to E'!#REF!, "Blocked")</f>
        <v>#REF!</v>
      </c>
      <c r="J22" s="92" t="e">
        <f>COUNTIF('PROC E to E'!#REF!, "Not Available in Current Released")</f>
        <v>#REF!</v>
      </c>
      <c r="K22" s="89" t="e">
        <f>COUNTIF('PROC E to E'!#REF!, "Post Go Live")</f>
        <v>#REF!</v>
      </c>
      <c r="L22" s="19" t="e">
        <f t="shared" si="0"/>
        <v>#REF!</v>
      </c>
      <c r="N22" s="140"/>
      <c r="O22" s="141"/>
    </row>
    <row r="23" spans="1:15" ht="15.6" x14ac:dyDescent="0.3">
      <c r="A23" t="s">
        <v>229</v>
      </c>
      <c r="B23" s="16" t="s">
        <v>322</v>
      </c>
      <c r="C23" s="21"/>
      <c r="D23" s="17">
        <f>COUNTA('PROC E to E'!$C$197:$C$230)</f>
        <v>34</v>
      </c>
      <c r="E23" s="87" t="e">
        <f>COUNTIF('PROC E to E'!#REF!, "Not Started")</f>
        <v>#REF!</v>
      </c>
      <c r="F23" s="88" t="e">
        <f>COUNTIF('PROC E to E'!#REF!, "Pass")</f>
        <v>#REF!</v>
      </c>
      <c r="G23" s="89" t="e">
        <f>COUNTIF('PROC E to E'!#REF!, "Fail")</f>
        <v>#REF!</v>
      </c>
      <c r="H23" s="90" t="e">
        <f>COUNTIF('PROC E to E'!#REF!, "In Progress")</f>
        <v>#REF!</v>
      </c>
      <c r="I23" s="92" t="e">
        <f>COUNTIF('PROC E to E'!#REF!, "Blocked")</f>
        <v>#REF!</v>
      </c>
      <c r="J23" s="92" t="e">
        <f>COUNTIF('PROC E to E'!#REF!, "Not Available in Current Release")</f>
        <v>#REF!</v>
      </c>
      <c r="K23" s="89" t="e">
        <f>COUNTIF('PROC E to E'!#REF!, "Post Go Live")</f>
        <v>#REF!</v>
      </c>
      <c r="L23" s="19" t="e">
        <f t="shared" si="0"/>
        <v>#REF!</v>
      </c>
      <c r="N23" s="140"/>
      <c r="O23" s="141"/>
    </row>
    <row r="24" spans="1:15" ht="15.6" x14ac:dyDescent="0.3">
      <c r="A24" t="s">
        <v>231</v>
      </c>
      <c r="B24" s="16" t="s">
        <v>188</v>
      </c>
      <c r="C24" s="21"/>
      <c r="D24" s="17">
        <f>COUNTA('PROC E to E'!$C$232:$C$242)</f>
        <v>11</v>
      </c>
      <c r="E24" s="87" t="e">
        <f>COUNTIF('PROC E to E'!#REF!, "Not Started")</f>
        <v>#REF!</v>
      </c>
      <c r="F24" s="88" t="e">
        <f>COUNTIF('PROC E to E'!#REF!, "Pass")</f>
        <v>#REF!</v>
      </c>
      <c r="G24" s="89" t="e">
        <f>COUNTIF('PROC E to E'!#REF!, "Fail")</f>
        <v>#REF!</v>
      </c>
      <c r="H24" s="90" t="e">
        <f>COUNTIF('PROC E to E'!#REF!, "In Progress")</f>
        <v>#REF!</v>
      </c>
      <c r="I24" s="92" t="e">
        <f>COUNTIF('PROC E to E'!#REF!, "Blocked")</f>
        <v>#REF!</v>
      </c>
      <c r="J24" s="92" t="e">
        <f>COUNTIF('PROC E to E'!#REF!, "Not Available in Current Release")</f>
        <v>#REF!</v>
      </c>
      <c r="K24" s="89" t="e">
        <f>COUNTIF('PROC E to E'!#REF!, "Post Go Live")</f>
        <v>#REF!</v>
      </c>
      <c r="L24" s="19" t="e">
        <f t="shared" si="0"/>
        <v>#REF!</v>
      </c>
      <c r="N24" s="140"/>
      <c r="O24" s="141"/>
    </row>
    <row r="25" spans="1:15" ht="15.6" x14ac:dyDescent="0.3">
      <c r="A25" t="s">
        <v>233</v>
      </c>
      <c r="B25" s="16" t="s">
        <v>190</v>
      </c>
      <c r="C25" s="21"/>
      <c r="D25" s="17">
        <f>COUNTA('PROC E to E'!$C$244:$C$247)</f>
        <v>4</v>
      </c>
      <c r="E25" s="87" t="e">
        <f>COUNTIF('PROC E to E'!#REF!, "Not Started")</f>
        <v>#REF!</v>
      </c>
      <c r="F25" s="88" t="e">
        <f>COUNTIF('PROC E to E'!#REF!, "Pass")</f>
        <v>#REF!</v>
      </c>
      <c r="G25" s="89" t="e">
        <f>COUNTIF('PROC E to E'!#REF!, "Fail")</f>
        <v>#REF!</v>
      </c>
      <c r="H25" s="90" t="e">
        <f>COUNTIF('PROC E to E'!#REF!, "In Progress")</f>
        <v>#REF!</v>
      </c>
      <c r="I25" s="92" t="e">
        <f>COUNTIF('PROC E to E'!#REF!, "Blocked")</f>
        <v>#REF!</v>
      </c>
      <c r="J25" s="92" t="e">
        <f>COUNTIF('PROC E to E'!#REF!, "Not Available in Current Release")</f>
        <v>#REF!</v>
      </c>
      <c r="K25" s="89" t="e">
        <f>COUNTIF('PROC E to E'!#REF!, "Post Go Live")</f>
        <v>#REF!</v>
      </c>
      <c r="L25" s="19" t="e">
        <f t="shared" si="0"/>
        <v>#REF!</v>
      </c>
      <c r="N25" s="140"/>
      <c r="O25" s="141"/>
    </row>
    <row r="26" spans="1:15" ht="15.6" x14ac:dyDescent="0.3">
      <c r="A26" t="s">
        <v>236</v>
      </c>
      <c r="B26" s="16" t="s">
        <v>189</v>
      </c>
      <c r="C26" s="21"/>
      <c r="D26" s="17">
        <f>COUNTA('PROC E to E'!$C$249:$C$251)</f>
        <v>3</v>
      </c>
      <c r="E26" s="87" t="e">
        <f>COUNTIF('PROC E to E'!#REF!, "Not Started")</f>
        <v>#REF!</v>
      </c>
      <c r="F26" s="88" t="e">
        <f>COUNTIF('PROC E to E'!#REF!, "Pass")</f>
        <v>#REF!</v>
      </c>
      <c r="G26" s="89" t="e">
        <f>COUNTIF('PROC E to E'!#REF!, "Fail")</f>
        <v>#REF!</v>
      </c>
      <c r="H26" s="90" t="e">
        <f>COUNTIF('PROC E to E'!#REF!, "In Progress")</f>
        <v>#REF!</v>
      </c>
      <c r="I26" s="92" t="e">
        <f>COUNTIF('PROC E to E'!#REF!, "Blocked")</f>
        <v>#REF!</v>
      </c>
      <c r="J26" s="92" t="e">
        <f>COUNTIF('PROC E to E'!#REF!, "Not Available in Current Release")</f>
        <v>#REF!</v>
      </c>
      <c r="K26" s="89" t="e">
        <f>COUNTIF('PROC E to E'!#REF!, "Post Go Live")</f>
        <v>#REF!</v>
      </c>
      <c r="L26" s="19" t="e">
        <f t="shared" si="0"/>
        <v>#REF!</v>
      </c>
      <c r="N26" s="140"/>
      <c r="O26" s="141"/>
    </row>
    <row r="27" spans="1:15" ht="15.6" x14ac:dyDescent="0.3">
      <c r="A27" t="s">
        <v>346</v>
      </c>
      <c r="B27" s="16" t="s">
        <v>235</v>
      </c>
      <c r="C27" s="21"/>
      <c r="D27" s="17">
        <f>COUNTA('PROC E to E'!$C$253:$C$268)</f>
        <v>16</v>
      </c>
      <c r="E27" s="87" t="e">
        <f>COUNTIF('PROC E to E'!#REF!, "Not Started")</f>
        <v>#REF!</v>
      </c>
      <c r="F27" s="88" t="e">
        <f>COUNTIF('PROC E to E'!#REF!, "Pass")</f>
        <v>#REF!</v>
      </c>
      <c r="G27" s="89" t="e">
        <f>COUNTIF('PROC E to E'!#REF!, "Fail")</f>
        <v>#REF!</v>
      </c>
      <c r="H27" s="90" t="e">
        <f>COUNTIF('PROC E to E'!#REF!, "In Progress")</f>
        <v>#REF!</v>
      </c>
      <c r="I27" s="92" t="e">
        <f>COUNTIF('PROC E to E'!#REF!, "Blocked")</f>
        <v>#REF!</v>
      </c>
      <c r="J27" s="92" t="e">
        <f>COUNTIF('PROC E to E'!#REF!, "Not Available in Current Release")</f>
        <v>#REF!</v>
      </c>
      <c r="K27" s="89" t="e">
        <f>COUNTIF('PROC E to E'!#REF!, "Post Go Live")</f>
        <v>#REF!</v>
      </c>
      <c r="L27" s="19" t="e">
        <f t="shared" si="0"/>
        <v>#REF!</v>
      </c>
      <c r="N27" s="140"/>
      <c r="O27" s="141"/>
    </row>
    <row r="28" spans="1:15" ht="15.6" x14ac:dyDescent="0.3">
      <c r="A28" t="s">
        <v>374</v>
      </c>
      <c r="B28" s="16" t="s">
        <v>345</v>
      </c>
      <c r="C28" s="21"/>
      <c r="D28" s="17">
        <f>COUNTA('PROC E to E'!$C$272:$C$286)</f>
        <v>15</v>
      </c>
      <c r="E28" s="87" t="e">
        <f>COUNTIF('PROC E to E'!#REF!, "Not Started")</f>
        <v>#REF!</v>
      </c>
      <c r="F28" s="88" t="e">
        <f>COUNTIF('PROC E to E'!#REF!, "Pass")</f>
        <v>#REF!</v>
      </c>
      <c r="G28" s="89" t="e">
        <f>COUNTIF('PROC E to E'!#REF!, "Fail")</f>
        <v>#REF!</v>
      </c>
      <c r="H28" s="90" t="e">
        <f>COUNTIF('PROC E to E'!#REF!, "In Progress")</f>
        <v>#REF!</v>
      </c>
      <c r="I28" s="92" t="e">
        <f>COUNTIF('PROC E to E'!#REF!, "Blocked")</f>
        <v>#REF!</v>
      </c>
      <c r="J28" s="92" t="e">
        <f>COUNTIF('PROC E to E'!#REF!, "Not Available in Current Release")</f>
        <v>#REF!</v>
      </c>
      <c r="K28" s="89" t="e">
        <f>COUNTIF('PROC E to E'!#REF!, "Post Go Live")</f>
        <v>#REF!</v>
      </c>
      <c r="L28" s="19" t="e">
        <f t="shared" si="0"/>
        <v>#REF!</v>
      </c>
      <c r="N28" s="140"/>
      <c r="O28" s="141"/>
    </row>
    <row r="29" spans="1:15" ht="15.6" x14ac:dyDescent="0.3">
      <c r="A29" t="s">
        <v>423</v>
      </c>
      <c r="B29" s="16" t="s">
        <v>163</v>
      </c>
      <c r="C29" s="21"/>
      <c r="D29" s="17">
        <f>COUNTA('PROC E to E'!$C$288:$C$289)</f>
        <v>2</v>
      </c>
      <c r="E29" s="87" t="e">
        <f>COUNTIF('PROC E to E'!#REF!, "Not Started")</f>
        <v>#REF!</v>
      </c>
      <c r="F29" s="88" t="e">
        <f>COUNTIF('PROC E to E'!#REF!, "Pass")</f>
        <v>#REF!</v>
      </c>
      <c r="G29" s="89" t="e">
        <f>COUNTIF('PROC E to E'!#REF!, "Fail")</f>
        <v>#REF!</v>
      </c>
      <c r="H29" s="90" t="e">
        <f>COUNTIF('PROC E to E'!#REF!, "In Progress")</f>
        <v>#REF!</v>
      </c>
      <c r="I29" s="92" t="e">
        <f>COUNTIF('PROC E to E'!#REF!, "Blocked")</f>
        <v>#REF!</v>
      </c>
      <c r="J29" s="92" t="e">
        <f>COUNTIF('PROC E to E'!#REF!, "Not Available in Current Release")</f>
        <v>#REF!</v>
      </c>
      <c r="K29" s="89" t="e">
        <f>COUNTIF('PROC E to E'!#REF!, "Post Go Live")</f>
        <v>#REF!</v>
      </c>
      <c r="L29" s="19" t="e">
        <f t="shared" si="0"/>
        <v>#REF!</v>
      </c>
      <c r="N29" s="140"/>
      <c r="O29" s="141"/>
    </row>
    <row r="30" spans="1:15" ht="15.6" x14ac:dyDescent="0.3">
      <c r="A30" t="s">
        <v>505</v>
      </c>
      <c r="B30" s="223" t="s">
        <v>506</v>
      </c>
      <c r="C30" s="21"/>
      <c r="D30" s="17">
        <f>COUNTA('PROC E to E'!$C$291:$C$308)</f>
        <v>18</v>
      </c>
      <c r="E30" s="87" t="e">
        <f>COUNTIF('PROC E to E'!#REF!, "Not Started")</f>
        <v>#REF!</v>
      </c>
      <c r="F30" s="88" t="e">
        <f>COUNTIF('PROC E to E'!#REF!, "Pass")</f>
        <v>#REF!</v>
      </c>
      <c r="G30" s="89" t="e">
        <f>COUNTIF('PROC E to E'!#REF!, "Fail")</f>
        <v>#REF!</v>
      </c>
      <c r="H30" s="90" t="e">
        <f>COUNTIF('PROC E to E'!#REF!, "In Progress")</f>
        <v>#REF!</v>
      </c>
      <c r="I30" s="92" t="e">
        <f>COUNTIF('PROC E to E'!#REF!, "Blocked")</f>
        <v>#REF!</v>
      </c>
      <c r="J30" s="92" t="e">
        <f>COUNTIF('PROC E to E'!#REF!, "Not Available in Current Release")</f>
        <v>#REF!</v>
      </c>
      <c r="K30" s="89" t="e">
        <f>COUNTIF('PROC E to E'!#REF!, "Post Go Live")</f>
        <v>#REF!</v>
      </c>
      <c r="L30" s="19" t="e">
        <f t="shared" si="0"/>
        <v>#REF!</v>
      </c>
      <c r="N30" s="140"/>
      <c r="O30" s="141"/>
    </row>
    <row r="31" spans="1:15" ht="15.6" x14ac:dyDescent="0.3">
      <c r="A31" t="s">
        <v>523</v>
      </c>
      <c r="B31" s="16" t="s">
        <v>524</v>
      </c>
      <c r="C31" s="21"/>
      <c r="D31" s="17">
        <f>COUNTA('PROC E to E'!$C$310:$C$313)</f>
        <v>4</v>
      </c>
      <c r="E31" s="87" t="e">
        <f>COUNTIF('PROC E to E'!#REF!, "Not Started")</f>
        <v>#REF!</v>
      </c>
      <c r="F31" s="88" t="e">
        <f>COUNTIF('PROC E to E'!#REF!, "Pass")</f>
        <v>#REF!</v>
      </c>
      <c r="G31" s="89" t="e">
        <f>COUNTIF('PROC E to E'!#REF!, "Fail")</f>
        <v>#REF!</v>
      </c>
      <c r="H31" s="90" t="e">
        <f>COUNTIF('PROC E to E'!#REF!, "In Progress")</f>
        <v>#REF!</v>
      </c>
      <c r="I31" s="92" t="e">
        <f>COUNTIF('PROC E to E'!#REF!, "Blocked")</f>
        <v>#REF!</v>
      </c>
      <c r="J31" s="92" t="e">
        <f>COUNTIF('PROC E to E'!#REF!, "Not Available in Current Release")</f>
        <v>#REF!</v>
      </c>
      <c r="K31" s="89" t="e">
        <f>COUNTIF('PROC E to E'!#REF!, "Post Go Live")</f>
        <v>#REF!</v>
      </c>
      <c r="L31" s="19" t="e">
        <f t="shared" si="0"/>
        <v>#REF!</v>
      </c>
      <c r="N31" s="140"/>
      <c r="O31" s="141"/>
    </row>
    <row r="32" spans="1:15" ht="15.6" x14ac:dyDescent="0.3">
      <c r="A32" s="207" t="s">
        <v>562</v>
      </c>
      <c r="B32" s="91" t="s">
        <v>561</v>
      </c>
      <c r="C32" s="21"/>
      <c r="D32" s="17">
        <f>COUNTA('PROC E to E'!$C$315:$C$315)</f>
        <v>1</v>
      </c>
      <c r="E32" s="87" t="e">
        <f>COUNTIF('PROC E to E'!#REF!, "Not Started")</f>
        <v>#REF!</v>
      </c>
      <c r="F32" s="88" t="e">
        <f>COUNTIF('PROC E to E'!#REF!, "Pass")</f>
        <v>#REF!</v>
      </c>
      <c r="G32" s="89" t="e">
        <f>COUNTIF('PROC E to E'!#REF!, "Fail")</f>
        <v>#REF!</v>
      </c>
      <c r="H32" s="90" t="e">
        <f>COUNTIF('PROC E to E'!#REF!, "In Progress")</f>
        <v>#REF!</v>
      </c>
      <c r="I32" s="92" t="e">
        <f>COUNTIF('PROC E to E'!#REF!, "Blocked")</f>
        <v>#REF!</v>
      </c>
      <c r="J32" s="92" t="e">
        <f>COUNTIF('PROC E to E'!#REF!, "Not Available in Current Release")</f>
        <v>#REF!</v>
      </c>
      <c r="K32" s="89" t="e">
        <f>COUNTIF('PROC E to E'!#REF!, "Post Go Live")</f>
        <v>#REF!</v>
      </c>
      <c r="L32" s="19" t="e">
        <f t="shared" si="0"/>
        <v>#REF!</v>
      </c>
      <c r="N32" s="140"/>
      <c r="O32" s="141"/>
    </row>
    <row r="33" spans="1:22" ht="15.6" x14ac:dyDescent="0.3">
      <c r="A33" s="216" t="s">
        <v>833</v>
      </c>
      <c r="B33" s="91" t="s">
        <v>1104</v>
      </c>
      <c r="C33" s="21"/>
      <c r="D33" s="17">
        <f>COUNTA('PROC E to E'!$C$317:$C$327)</f>
        <v>11</v>
      </c>
      <c r="E33" s="87" t="e">
        <f>COUNTIF('PROC E to E'!#REF!, "Not Started")</f>
        <v>#REF!</v>
      </c>
      <c r="F33" s="88" t="e">
        <f>COUNTIF('PROC E to E'!#REF!, "Pass")</f>
        <v>#REF!</v>
      </c>
      <c r="G33" s="89" t="e">
        <f>COUNTIF('PROC E to E'!#REF!, "Fail")</f>
        <v>#REF!</v>
      </c>
      <c r="H33" s="90" t="e">
        <f>COUNTIF('PROC E to E'!#REF!, "In Progress")</f>
        <v>#REF!</v>
      </c>
      <c r="I33" s="92" t="e">
        <f>COUNTIF('PROC E to E'!#REF!, "Blocked")</f>
        <v>#REF!</v>
      </c>
      <c r="J33" s="92" t="e">
        <f>COUNTIF('PROC E to E'!#REF!, "Not Available in Current Release")</f>
        <v>#REF!</v>
      </c>
      <c r="K33" s="89" t="e">
        <f>COUNTIF('PROC E to E'!#REF!, "Post Go Live")</f>
        <v>#REF!</v>
      </c>
      <c r="L33" s="19" t="e">
        <f t="shared" si="0"/>
        <v>#REF!</v>
      </c>
      <c r="N33" s="140"/>
      <c r="O33" s="141"/>
    </row>
    <row r="34" spans="1:22" ht="15.6" x14ac:dyDescent="0.3">
      <c r="A34" s="217" t="s">
        <v>1108</v>
      </c>
      <c r="B34" s="91" t="s">
        <v>1107</v>
      </c>
      <c r="C34" s="21"/>
      <c r="D34" s="17">
        <f>COUNTA('PROC E to E'!$C$329:$C$333)</f>
        <v>5</v>
      </c>
      <c r="E34" s="87" t="e">
        <f>COUNTIF('PROC E to E'!#REF!, "Not Started")</f>
        <v>#REF!</v>
      </c>
      <c r="F34" s="88" t="e">
        <f>COUNTIF('PROC E to E'!#REF!, "Pass")</f>
        <v>#REF!</v>
      </c>
      <c r="G34" s="89" t="e">
        <f>COUNTIF('PROC E to E'!#REF!, "Fail")</f>
        <v>#REF!</v>
      </c>
      <c r="H34" s="90" t="e">
        <f>COUNTIF('PROC E to E'!#REF!, "In Progress")</f>
        <v>#REF!</v>
      </c>
      <c r="I34" s="92" t="e">
        <f>COUNTIF('PROC E to E'!#REF!, "Blocked")</f>
        <v>#REF!</v>
      </c>
      <c r="J34" s="92" t="e">
        <f>COUNTIF('PROC E to E'!#REF!, "Not Available in Current Release")</f>
        <v>#REF!</v>
      </c>
      <c r="K34" s="89" t="e">
        <f>COUNTIF('PROC E to E'!#REF!, "Post Go Live")</f>
        <v>#REF!</v>
      </c>
      <c r="L34" s="19" t="e">
        <f t="shared" si="0"/>
        <v>#REF!</v>
      </c>
      <c r="N34" s="140"/>
      <c r="O34" s="141"/>
    </row>
    <row r="35" spans="1:22" ht="15.6" x14ac:dyDescent="0.3">
      <c r="A35" s="218" t="s">
        <v>1123</v>
      </c>
      <c r="B35" s="212" t="s">
        <v>1138</v>
      </c>
      <c r="C35" s="21"/>
      <c r="D35" s="17">
        <f>COUNTA('PROC E to E'!$C$335:$C$344)</f>
        <v>10</v>
      </c>
      <c r="E35" s="87" t="e">
        <f>COUNTIF('PROC E to E'!#REF!, "Not Started")</f>
        <v>#REF!</v>
      </c>
      <c r="F35" s="88" t="e">
        <f>COUNTIF('PROC E to E'!#REF!, "Pass")</f>
        <v>#REF!</v>
      </c>
      <c r="G35" s="89" t="e">
        <f>COUNTIF('PROC E to E'!#REF!, "Fail")</f>
        <v>#REF!</v>
      </c>
      <c r="H35" s="90" t="e">
        <f>COUNTIF('PROC E to E'!#REF!, "In Progress")</f>
        <v>#REF!</v>
      </c>
      <c r="I35" s="92" t="e">
        <f>COUNTIF('PROC E to E'!#REF!, "Blocked")</f>
        <v>#REF!</v>
      </c>
      <c r="J35" s="92" t="e">
        <f>COUNTIF('PROC E to E'!#REF!, "Not Available in Current Release")</f>
        <v>#REF!</v>
      </c>
      <c r="K35" s="89" t="e">
        <f>COUNTIF('PROC E to E'!#REF!, "Post Go Live")</f>
        <v>#REF!</v>
      </c>
      <c r="L35" s="19" t="e">
        <f t="shared" si="0"/>
        <v>#REF!</v>
      </c>
      <c r="N35" s="140"/>
      <c r="O35" s="141"/>
    </row>
    <row r="36" spans="1:22" ht="15.6" x14ac:dyDescent="0.3">
      <c r="A36" s="218" t="s">
        <v>1145</v>
      </c>
      <c r="B36" s="212" t="s">
        <v>1144</v>
      </c>
      <c r="C36" s="21"/>
      <c r="D36" s="17">
        <f>COUNTA('PROC E to E'!$C$346:$C$369)</f>
        <v>24</v>
      </c>
      <c r="E36" s="87" t="e">
        <f>COUNTIF('PROC E to E'!#REF!, "Not Started")</f>
        <v>#REF!</v>
      </c>
      <c r="F36" s="88" t="e">
        <f>COUNTIF('PROC E to E'!#REF!, "Pass")</f>
        <v>#REF!</v>
      </c>
      <c r="G36" s="89" t="e">
        <f>COUNTIF('PROC E to E'!#REF!, "Fail")</f>
        <v>#REF!</v>
      </c>
      <c r="H36" s="90" t="e">
        <f>COUNTIF('PROC E to E'!#REF!, "In Progress")</f>
        <v>#REF!</v>
      </c>
      <c r="I36" s="92" t="e">
        <f>COUNTIF('PROC E to E'!#REF!, "Blocked")</f>
        <v>#REF!</v>
      </c>
      <c r="J36" s="92" t="e">
        <f>COUNTIF('PROC E to E'!#REF!, "Not Available in Current Release")</f>
        <v>#REF!</v>
      </c>
      <c r="K36" s="89" t="e">
        <f>COUNTIF('PROC E to E'!#REF!, "Post Go Live")</f>
        <v>#REF!</v>
      </c>
      <c r="L36" s="19" t="e">
        <f t="shared" si="0"/>
        <v>#REF!</v>
      </c>
      <c r="N36" s="219"/>
      <c r="O36" s="141"/>
    </row>
    <row r="37" spans="1:22" ht="15.6" x14ac:dyDescent="0.3">
      <c r="A37" s="218" t="s">
        <v>1212</v>
      </c>
      <c r="B37" s="224" t="s">
        <v>1213</v>
      </c>
      <c r="C37" s="21"/>
      <c r="D37" s="17">
        <f>COUNTA('PROC E to E'!$C$371:$C$381)</f>
        <v>11</v>
      </c>
      <c r="E37" s="87" t="e">
        <f>COUNTIF('PROC E to E'!#REF!, "Not Started")</f>
        <v>#REF!</v>
      </c>
      <c r="F37" s="88" t="e">
        <f>COUNTIF('PROC E to E'!#REF!, "Pass")</f>
        <v>#REF!</v>
      </c>
      <c r="G37" s="89" t="e">
        <f>COUNTIF('PROC E to E'!#REF!, "Fail")</f>
        <v>#REF!</v>
      </c>
      <c r="H37" s="90" t="e">
        <f>COUNTIF('PROC E to E'!#REF!, "In Progress")</f>
        <v>#REF!</v>
      </c>
      <c r="I37" s="92" t="e">
        <f>COUNTIF('PROC E to E'!#REF!, "Blocked")</f>
        <v>#REF!</v>
      </c>
      <c r="J37" s="92" t="e">
        <f>COUNTIF('PROC E to E'!#REF!, "Not Available in Current Release")</f>
        <v>#REF!</v>
      </c>
      <c r="K37" s="89" t="e">
        <f>COUNTIF('PROC E to E'!#REF!, "Post Go Live")</f>
        <v>#REF!</v>
      </c>
      <c r="L37" s="19" t="e">
        <f t="shared" si="0"/>
        <v>#REF!</v>
      </c>
      <c r="N37" s="219"/>
      <c r="O37" s="141"/>
    </row>
    <row r="38" spans="1:22" ht="16.2" thickBot="1" x14ac:dyDescent="0.35">
      <c r="B38" s="22" t="s">
        <v>49</v>
      </c>
      <c r="C38" s="24"/>
      <c r="D38" s="23">
        <f t="shared" ref="D38:I38" si="1">SUM(D8:D37)</f>
        <v>329</v>
      </c>
      <c r="E38" s="23" t="e">
        <f t="shared" si="1"/>
        <v>#REF!</v>
      </c>
      <c r="F38" s="23" t="e">
        <f t="shared" si="1"/>
        <v>#REF!</v>
      </c>
      <c r="G38" s="214" t="e">
        <f t="shared" si="1"/>
        <v>#REF!</v>
      </c>
      <c r="H38" s="213" t="e">
        <f t="shared" si="1"/>
        <v>#REF!</v>
      </c>
      <c r="I38" s="213" t="e">
        <f t="shared" si="1"/>
        <v>#REF!</v>
      </c>
      <c r="J38" s="222" t="e">
        <f>SUM(J8:J37)</f>
        <v>#REF!</v>
      </c>
      <c r="K38" s="214" t="e">
        <f>SUM(K8:K37)</f>
        <v>#REF!</v>
      </c>
      <c r="L38" s="215" t="e">
        <f>AVERAGE(L8:L37)</f>
        <v>#REF!</v>
      </c>
      <c r="N38" s="142"/>
      <c r="O38" s="143"/>
    </row>
    <row r="41" spans="1:22" ht="15" thickBot="1" x14ac:dyDescent="0.35"/>
    <row r="42" spans="1:22" s="231" customFormat="1" ht="15.6" x14ac:dyDescent="0.3">
      <c r="A42" s="236"/>
      <c r="B42" s="237" t="s">
        <v>41</v>
      </c>
      <c r="C42" s="238"/>
      <c r="D42" s="239" t="s">
        <v>42</v>
      </c>
      <c r="E42" s="240"/>
      <c r="F42" s="241"/>
      <c r="G42" s="241"/>
      <c r="H42" s="232"/>
      <c r="I42" s="232"/>
      <c r="J42" s="232"/>
      <c r="K42" s="232"/>
      <c r="L42" s="232"/>
      <c r="M42" s="232"/>
    </row>
    <row r="43" spans="1:22" s="231" customFormat="1" ht="31.2" x14ac:dyDescent="0.3">
      <c r="A43" s="236"/>
      <c r="B43" s="242" t="s">
        <v>1243</v>
      </c>
      <c r="C43" s="243"/>
      <c r="D43" s="244" t="s">
        <v>1242</v>
      </c>
      <c r="E43" s="245"/>
      <c r="F43" s="246"/>
      <c r="G43" s="246"/>
      <c r="H43" s="233"/>
      <c r="I43" s="233"/>
      <c r="J43" s="233"/>
      <c r="K43" s="233"/>
      <c r="L43" s="233"/>
      <c r="M43" s="233"/>
    </row>
    <row r="44" spans="1:22" s="231" customFormat="1" ht="15.6" x14ac:dyDescent="0.3">
      <c r="A44" s="236"/>
      <c r="B44" s="242" t="s">
        <v>45</v>
      </c>
      <c r="C44" s="243"/>
      <c r="D44" s="247">
        <v>44168</v>
      </c>
      <c r="E44" s="248"/>
      <c r="F44" s="249"/>
      <c r="G44" s="249"/>
      <c r="H44" s="234"/>
      <c r="I44" s="234"/>
      <c r="J44" s="234"/>
      <c r="K44" s="234"/>
      <c r="L44" s="234"/>
      <c r="M44" s="143"/>
      <c r="O44" s="2"/>
      <c r="P44" s="2"/>
      <c r="Q44" s="2"/>
      <c r="R44" s="2"/>
      <c r="S44" s="2"/>
      <c r="T44" s="2"/>
      <c r="U44" s="2"/>
      <c r="V44" s="2"/>
    </row>
    <row r="45" spans="1:22" s="231" customFormat="1" ht="15" thickBot="1" x14ac:dyDescent="0.35">
      <c r="A45" s="236"/>
      <c r="B45" s="250" t="s">
        <v>1244</v>
      </c>
      <c r="C45" s="250"/>
      <c r="D45" s="250"/>
      <c r="E45" s="250"/>
      <c r="F45" s="250"/>
      <c r="G45" s="250"/>
      <c r="M45" s="139"/>
      <c r="N45" s="139"/>
      <c r="O45" s="139"/>
      <c r="P45" s="139"/>
      <c r="Q45" s="139"/>
      <c r="R45" s="139"/>
      <c r="S45" s="139"/>
      <c r="T45" s="139"/>
      <c r="U45" s="139"/>
      <c r="V45" s="139"/>
    </row>
    <row r="46" spans="1:22" s="231" customFormat="1" ht="15" thickBot="1" x14ac:dyDescent="0.35">
      <c r="A46" s="236"/>
      <c r="B46" s="251" t="s">
        <v>46</v>
      </c>
      <c r="C46" s="252"/>
      <c r="D46" s="253" t="s">
        <v>47</v>
      </c>
      <c r="E46" s="254" t="s">
        <v>24</v>
      </c>
      <c r="F46" s="254" t="s">
        <v>1241</v>
      </c>
      <c r="G46" s="255" t="s">
        <v>48</v>
      </c>
      <c r="N46" s="139"/>
      <c r="O46" s="139"/>
    </row>
    <row r="47" spans="1:22" s="231" customFormat="1" ht="15.6" x14ac:dyDescent="0.3">
      <c r="A47" s="236" t="s">
        <v>71</v>
      </c>
      <c r="B47" s="256" t="s">
        <v>13</v>
      </c>
      <c r="C47" s="252"/>
      <c r="D47" s="257">
        <f>COUNTA('PROC E to E'!#REF!)</f>
        <v>1</v>
      </c>
      <c r="E47" s="258" t="e">
        <f>COUNTIF('PROC E to E'!#REF!, "Not Started")</f>
        <v>#REF!</v>
      </c>
      <c r="F47" s="258" t="e">
        <f>SUM(COUNTIFS('PROC E to E'!#REF!, {"Completed";"Not Applicable"}))</f>
        <v>#REF!</v>
      </c>
      <c r="G47" s="259" t="e">
        <f>(F47)/D47</f>
        <v>#REF!</v>
      </c>
      <c r="N47" s="142"/>
      <c r="O47" s="143"/>
    </row>
    <row r="48" spans="1:22" s="231" customFormat="1" ht="15.6" x14ac:dyDescent="0.3">
      <c r="A48" s="236" t="s">
        <v>72</v>
      </c>
      <c r="B48" s="256" t="s">
        <v>219</v>
      </c>
      <c r="C48" s="260"/>
      <c r="D48" s="257">
        <f>COUNTA('PROC E to E'!$C$16:$C$26)</f>
        <v>11</v>
      </c>
      <c r="E48" s="258" t="e">
        <f>COUNTIF('PROC E to E'!#REF!, "Not Started")</f>
        <v>#REF!</v>
      </c>
      <c r="F48" s="258" t="e">
        <f>COUNTIF('PROC E to E'!#REF!, "Completed")</f>
        <v>#REF!</v>
      </c>
      <c r="G48" s="259" t="e">
        <f t="shared" ref="G48:G76" si="2">(F48)/D48</f>
        <v>#REF!</v>
      </c>
      <c r="N48" s="142"/>
      <c r="O48" s="143"/>
    </row>
    <row r="49" spans="1:15" s="231" customFormat="1" ht="15.6" x14ac:dyDescent="0.3">
      <c r="A49" s="236" t="s">
        <v>73</v>
      </c>
      <c r="B49" s="256" t="s">
        <v>15</v>
      </c>
      <c r="C49" s="260"/>
      <c r="D49" s="257">
        <f>COUNTA('PROC E to E'!$C$28:$C$32)</f>
        <v>5</v>
      </c>
      <c r="E49" s="258" t="e">
        <f>COUNTIF('PROC E to E'!#REF!, "Not Started")</f>
        <v>#REF!</v>
      </c>
      <c r="F49" s="258" t="e">
        <f>SUM(COUNTIFS('PROC E to E'!#REF!,{"Completed";"Not Applicable"}))</f>
        <v>#REF!</v>
      </c>
      <c r="G49" s="259" t="e">
        <f t="shared" si="2"/>
        <v>#REF!</v>
      </c>
      <c r="N49" s="142"/>
      <c r="O49" s="143"/>
    </row>
    <row r="50" spans="1:15" s="231" customFormat="1" ht="15.6" x14ac:dyDescent="0.3">
      <c r="A50" s="236" t="s">
        <v>74</v>
      </c>
      <c r="B50" s="256" t="s">
        <v>9</v>
      </c>
      <c r="C50" s="261"/>
      <c r="D50" s="262">
        <f>COUNTA('PROC E to E'!$C$34:$C$47)</f>
        <v>14</v>
      </c>
      <c r="E50" s="258" t="e">
        <f>COUNTIF('PROC E to E'!#REF!, "Not Started")</f>
        <v>#REF!</v>
      </c>
      <c r="F50" s="258" t="e">
        <f>SUM(COUNTIFS('PROC E to E'!#REF!, {"Completed";"Not Applicable"}))</f>
        <v>#REF!</v>
      </c>
      <c r="G50" s="259" t="e">
        <f t="shared" si="2"/>
        <v>#REF!</v>
      </c>
      <c r="N50" s="142"/>
      <c r="O50" s="143"/>
    </row>
    <row r="51" spans="1:15" s="231" customFormat="1" ht="15.6" x14ac:dyDescent="0.3">
      <c r="A51" s="236" t="s">
        <v>75</v>
      </c>
      <c r="B51" s="256" t="s">
        <v>16</v>
      </c>
      <c r="C51" s="261"/>
      <c r="D51" s="262">
        <f>COUNTA('PROC E to E'!$C$50:$C$81)</f>
        <v>32</v>
      </c>
      <c r="E51" s="258" t="e">
        <f>COUNTIF('PROC E to E'!#REF!, "Not Started")</f>
        <v>#REF!</v>
      </c>
      <c r="F51" s="258" t="e">
        <f>SUM(COUNTIF('PROC E to E'!#REF!, {"Completed";"Not Applicable"}))</f>
        <v>#REF!</v>
      </c>
      <c r="G51" s="259" t="e">
        <f t="shared" si="2"/>
        <v>#REF!</v>
      </c>
      <c r="N51" s="142"/>
      <c r="O51" s="143"/>
    </row>
    <row r="52" spans="1:15" s="231" customFormat="1" ht="15.6" x14ac:dyDescent="0.3">
      <c r="A52" s="236" t="s">
        <v>76</v>
      </c>
      <c r="B52" s="256" t="s">
        <v>18</v>
      </c>
      <c r="C52" s="261"/>
      <c r="D52" s="262">
        <f>COUNTA('PROC E to E'!$C$83:$C$90)</f>
        <v>8</v>
      </c>
      <c r="E52" s="258" t="e">
        <f>COUNTIF('PROC E to E'!#REF!, "Not Started")</f>
        <v>#REF!</v>
      </c>
      <c r="F52" s="258" t="e">
        <f>SUM(COUNTIF('PROC E to E'!#REF!,{"Completed";"Not Applicable"}))</f>
        <v>#REF!</v>
      </c>
      <c r="G52" s="259" t="e">
        <f t="shared" si="2"/>
        <v>#REF!</v>
      </c>
      <c r="N52" s="142"/>
      <c r="O52" s="143"/>
    </row>
    <row r="53" spans="1:15" s="231" customFormat="1" ht="15.6" x14ac:dyDescent="0.3">
      <c r="A53" s="236" t="s">
        <v>77</v>
      </c>
      <c r="B53" s="256" t="s">
        <v>55</v>
      </c>
      <c r="C53" s="261"/>
      <c r="D53" s="262">
        <f>COUNTA('PROC E to E'!$C$92:$C$97)</f>
        <v>6</v>
      </c>
      <c r="E53" s="258" t="e">
        <f>COUNTIF('PROC E to E'!#REF!, "Not Started")</f>
        <v>#REF!</v>
      </c>
      <c r="F53" s="258" t="e">
        <f>COUNTIF('PROC E to E'!#REF!, "Completed")</f>
        <v>#REF!</v>
      </c>
      <c r="G53" s="259" t="e">
        <f t="shared" si="2"/>
        <v>#REF!</v>
      </c>
      <c r="N53" s="142"/>
      <c r="O53" s="143"/>
    </row>
    <row r="54" spans="1:15" s="231" customFormat="1" ht="15.6" x14ac:dyDescent="0.3">
      <c r="A54" s="236" t="s">
        <v>78</v>
      </c>
      <c r="B54" s="256" t="s">
        <v>17</v>
      </c>
      <c r="C54" s="261"/>
      <c r="D54" s="262">
        <f>COUNTA('PROC E to E'!$C$105:$C$111)</f>
        <v>7</v>
      </c>
      <c r="E54" s="258" t="e">
        <f>COUNTIF('PROC E to E'!#REF!, "Not Started")</f>
        <v>#REF!</v>
      </c>
      <c r="F54" s="258" t="e">
        <f>COUNTIF('PROC E to E'!#REF!, "Completed")</f>
        <v>#REF!</v>
      </c>
      <c r="G54" s="259" t="e">
        <f t="shared" si="2"/>
        <v>#REF!</v>
      </c>
      <c r="N54" s="142"/>
      <c r="O54" s="143"/>
    </row>
    <row r="55" spans="1:15" s="231" customFormat="1" ht="15.6" x14ac:dyDescent="0.3">
      <c r="A55" s="236" t="s">
        <v>79</v>
      </c>
      <c r="B55" s="256" t="s">
        <v>56</v>
      </c>
      <c r="C55" s="261"/>
      <c r="D55" s="262">
        <f>COUNTA('PROC E to E'!C153:C178)</f>
        <v>24</v>
      </c>
      <c r="E55" s="258" t="e">
        <f>COUNTIF('PROC E to E'!#REF!, "Not Started")</f>
        <v>#REF!</v>
      </c>
      <c r="F55" s="258" t="e">
        <f>COUNTIF('PROC E to E'!#REF!, "Completed")</f>
        <v>#REF!</v>
      </c>
      <c r="G55" s="259" t="e">
        <f t="shared" si="2"/>
        <v>#REF!</v>
      </c>
      <c r="N55" s="142"/>
      <c r="O55" s="143"/>
    </row>
    <row r="56" spans="1:15" s="231" customFormat="1" ht="15.6" x14ac:dyDescent="0.3">
      <c r="A56" s="236" t="s">
        <v>80</v>
      </c>
      <c r="B56" s="256" t="s">
        <v>69</v>
      </c>
      <c r="C56" s="261"/>
      <c r="D56" s="262">
        <f>COUNTA('PROC E to E'!$C$126:$C$137)</f>
        <v>12</v>
      </c>
      <c r="E56" s="258" t="e">
        <f>COUNTIF('PROC E to E'!#REF!, "Not Started")</f>
        <v>#REF!</v>
      </c>
      <c r="F56" s="258" t="e">
        <f>SUM(COUNTIF('PROC E to E'!#REF!,{"Completed";"Not Applicable"}))</f>
        <v>#REF!</v>
      </c>
      <c r="G56" s="259" t="e">
        <f t="shared" si="2"/>
        <v>#REF!</v>
      </c>
      <c r="N56" s="142"/>
      <c r="O56" s="143"/>
    </row>
    <row r="57" spans="1:15" s="231" customFormat="1" ht="15.6" x14ac:dyDescent="0.3">
      <c r="A57" s="236" t="s">
        <v>133</v>
      </c>
      <c r="B57" s="256" t="s">
        <v>70</v>
      </c>
      <c r="C57" s="261"/>
      <c r="D57" s="262">
        <f>COUNTA('PROC E to E'!$C$139:$C$140)</f>
        <v>2</v>
      </c>
      <c r="E57" s="258" t="e">
        <f>COUNTIF('PROC E to E'!#REF!, "Not Started")</f>
        <v>#REF!</v>
      </c>
      <c r="F57" s="258" t="e">
        <f>SUM(COUNTIFS('PROC E to E'!#REF!,{"Completed";"Not Applicable"}))</f>
        <v>#REF!</v>
      </c>
      <c r="G57" s="259" t="e">
        <f t="shared" si="2"/>
        <v>#REF!</v>
      </c>
      <c r="N57" s="142"/>
      <c r="O57" s="143"/>
    </row>
    <row r="58" spans="1:15" s="231" customFormat="1" ht="15.6" x14ac:dyDescent="0.3">
      <c r="A58" s="236" t="s">
        <v>170</v>
      </c>
      <c r="B58" s="256" t="s">
        <v>452</v>
      </c>
      <c r="C58" s="261"/>
      <c r="D58" s="262">
        <f>COUNTA('PROC E to E'!$C$142:$C$147)</f>
        <v>6</v>
      </c>
      <c r="E58" s="258" t="e">
        <f>COUNTIF('PROC E to E'!#REF!, "Not Started")</f>
        <v>#REF!</v>
      </c>
      <c r="F58" s="258" t="e">
        <f>COUNTIF('PROC E to E'!#REF!, "Completed")</f>
        <v>#REF!</v>
      </c>
      <c r="G58" s="259" t="e">
        <f t="shared" si="2"/>
        <v>#REF!</v>
      </c>
      <c r="N58" s="142"/>
      <c r="O58" s="143"/>
    </row>
    <row r="59" spans="1:15" s="231" customFormat="1" ht="15.6" x14ac:dyDescent="0.3">
      <c r="A59" s="236" t="s">
        <v>177</v>
      </c>
      <c r="B59" s="256" t="s">
        <v>165</v>
      </c>
      <c r="C59" s="261"/>
      <c r="D59" s="262">
        <f>COUNTA('PROC E to E'!$C$149:$C$170)</f>
        <v>22</v>
      </c>
      <c r="E59" s="258" t="e">
        <f>COUNTIF('PROC E to E'!#REF!, "Not Started")</f>
        <v>#REF!</v>
      </c>
      <c r="F59" s="258" t="e">
        <f>SUM(COUNTIF('PROC E to E'!#REF!, {"Completed";"Not Applicable"}))</f>
        <v>#REF!</v>
      </c>
      <c r="G59" s="259" t="e">
        <f t="shared" si="2"/>
        <v>#REF!</v>
      </c>
      <c r="N59" s="142"/>
      <c r="O59" s="143"/>
    </row>
    <row r="60" spans="1:15" s="231" customFormat="1" ht="15.6" x14ac:dyDescent="0.3">
      <c r="A60" s="236" t="s">
        <v>185</v>
      </c>
      <c r="B60" s="256" t="s">
        <v>175</v>
      </c>
      <c r="C60" s="261"/>
      <c r="D60" s="262">
        <f>COUNTA('PROC E to E'!$C$173:$C$176)</f>
        <v>4</v>
      </c>
      <c r="E60" s="258" t="e">
        <f>COUNTIF('PROC E to E'!#REF!, "Not Started")</f>
        <v>#REF!</v>
      </c>
      <c r="F60" s="258" t="e">
        <f>COUNTIF('PROC E to E'!#REF!, "Completed")</f>
        <v>#REF!</v>
      </c>
      <c r="G60" s="259" t="e">
        <f t="shared" si="2"/>
        <v>#REF!</v>
      </c>
      <c r="N60" s="142"/>
      <c r="O60" s="143"/>
    </row>
    <row r="61" spans="1:15" s="231" customFormat="1" ht="15.6" x14ac:dyDescent="0.3">
      <c r="A61" s="236" t="s">
        <v>227</v>
      </c>
      <c r="B61" s="256" t="s">
        <v>439</v>
      </c>
      <c r="C61" s="261"/>
      <c r="D61" s="262">
        <f>COUNTA('PROC E to E'!$C$178:$C$195)</f>
        <v>18</v>
      </c>
      <c r="E61" s="258" t="e">
        <f>COUNTIF('PROC E to E'!#REF!, "Not Started")</f>
        <v>#REF!</v>
      </c>
      <c r="F61" s="258" t="e">
        <f>SUM(COUNTIF('PROC E to E'!#REF!,{"Completed";"Not Applicable"}))</f>
        <v>#REF!</v>
      </c>
      <c r="G61" s="259" t="e">
        <f t="shared" si="2"/>
        <v>#REF!</v>
      </c>
      <c r="N61" s="142"/>
      <c r="O61" s="143"/>
    </row>
    <row r="62" spans="1:15" s="231" customFormat="1" ht="15.6" x14ac:dyDescent="0.3">
      <c r="A62" s="236" t="s">
        <v>229</v>
      </c>
      <c r="B62" s="256" t="s">
        <v>322</v>
      </c>
      <c r="C62" s="261"/>
      <c r="D62" s="262">
        <f>COUNTA('PROC E to E'!$C$197:$C$230)</f>
        <v>34</v>
      </c>
      <c r="E62" s="258" t="e">
        <f>COUNTIF('PROC E to E'!#REF!, "Not Started")</f>
        <v>#REF!</v>
      </c>
      <c r="F62" s="258" t="e">
        <f>SUM(COUNTIF('PROC E to E'!#REF!,{"Completed";"Not Applicable"}))</f>
        <v>#REF!</v>
      </c>
      <c r="G62" s="259" t="e">
        <f t="shared" si="2"/>
        <v>#REF!</v>
      </c>
      <c r="N62" s="142"/>
      <c r="O62" s="143"/>
    </row>
    <row r="63" spans="1:15" s="231" customFormat="1" ht="15.6" x14ac:dyDescent="0.3">
      <c r="A63" s="236" t="s">
        <v>231</v>
      </c>
      <c r="B63" s="256" t="s">
        <v>188</v>
      </c>
      <c r="C63" s="261"/>
      <c r="D63" s="262">
        <f>COUNTA('PROC E to E'!$C$232:$C$242)</f>
        <v>11</v>
      </c>
      <c r="E63" s="258" t="e">
        <f>COUNTIF('PROC E to E'!#REF!, "Not Started")</f>
        <v>#REF!</v>
      </c>
      <c r="F63" s="258" t="e">
        <f>COUNTIF('PROC E to E'!#REF!, "Completed")</f>
        <v>#REF!</v>
      </c>
      <c r="G63" s="259" t="e">
        <f t="shared" si="2"/>
        <v>#REF!</v>
      </c>
      <c r="N63" s="142"/>
      <c r="O63" s="143"/>
    </row>
    <row r="64" spans="1:15" s="231" customFormat="1" ht="15.6" x14ac:dyDescent="0.3">
      <c r="A64" s="236" t="s">
        <v>233</v>
      </c>
      <c r="B64" s="256" t="s">
        <v>190</v>
      </c>
      <c r="C64" s="261"/>
      <c r="D64" s="262">
        <f>COUNTA('PROC E to E'!$C$244:$C$247)</f>
        <v>4</v>
      </c>
      <c r="E64" s="258" t="e">
        <f>COUNTIF('PROC E to E'!#REF!, "Not Started")</f>
        <v>#REF!</v>
      </c>
      <c r="F64" s="258" t="e">
        <f>SUM(COUNTIFS('PROC E to E'!#REF!,{"Completed";"Not Applicable"}))</f>
        <v>#REF!</v>
      </c>
      <c r="G64" s="259" t="e">
        <f t="shared" si="2"/>
        <v>#REF!</v>
      </c>
      <c r="N64" s="142"/>
      <c r="O64" s="143"/>
    </row>
    <row r="65" spans="1:15" s="231" customFormat="1" ht="15.6" x14ac:dyDescent="0.3">
      <c r="A65" s="236" t="s">
        <v>236</v>
      </c>
      <c r="B65" s="256" t="s">
        <v>189</v>
      </c>
      <c r="C65" s="261"/>
      <c r="D65" s="262">
        <f>COUNTA('PROC E to E'!$C$249:$C$251)</f>
        <v>3</v>
      </c>
      <c r="E65" s="258" t="e">
        <f>COUNTIF('PROC E to E'!#REF!, "Not Started")</f>
        <v>#REF!</v>
      </c>
      <c r="F65" s="258" t="e">
        <f>SUM(COUNTIF('PROC E to E'!#REF!, {"Completed";"Not Applicable"}))</f>
        <v>#REF!</v>
      </c>
      <c r="G65" s="259" t="e">
        <f t="shared" si="2"/>
        <v>#REF!</v>
      </c>
      <c r="N65" s="142"/>
      <c r="O65" s="143"/>
    </row>
    <row r="66" spans="1:15" s="231" customFormat="1" ht="15.6" x14ac:dyDescent="0.3">
      <c r="A66" s="236" t="s">
        <v>346</v>
      </c>
      <c r="B66" s="256" t="s">
        <v>235</v>
      </c>
      <c r="C66" s="261"/>
      <c r="D66" s="262">
        <f>COUNTA('PROC E to E'!$C$253:$C$268)</f>
        <v>16</v>
      </c>
      <c r="E66" s="258" t="e">
        <f>COUNTIF('PROC E to E'!#REF!, "Not Started")</f>
        <v>#REF!</v>
      </c>
      <c r="F66" s="258" t="e">
        <f>SUM(COUNTIFS('PROC E to E'!#REF!,{"Completed";"Not Applicable"}))</f>
        <v>#REF!</v>
      </c>
      <c r="G66" s="259" t="e">
        <f t="shared" si="2"/>
        <v>#REF!</v>
      </c>
      <c r="N66" s="142"/>
      <c r="O66" s="143"/>
    </row>
    <row r="67" spans="1:15" s="231" customFormat="1" ht="15.6" x14ac:dyDescent="0.3">
      <c r="A67" s="236" t="s">
        <v>374</v>
      </c>
      <c r="B67" s="256" t="s">
        <v>345</v>
      </c>
      <c r="C67" s="261"/>
      <c r="D67" s="262">
        <f>COUNTA('PROC E to E'!$C$272:$C$286)</f>
        <v>15</v>
      </c>
      <c r="E67" s="258" t="e">
        <f>COUNTIF('PROC E to E'!#REF!, "Not Started")</f>
        <v>#REF!</v>
      </c>
      <c r="F67" s="258" t="e">
        <f>SUM(COUNTIFS('PROC E to E'!#REF!,{"Completed";"Not Applicable"}))</f>
        <v>#REF!</v>
      </c>
      <c r="G67" s="259" t="e">
        <f t="shared" si="2"/>
        <v>#REF!</v>
      </c>
      <c r="N67" s="142"/>
      <c r="O67" s="143"/>
    </row>
    <row r="68" spans="1:15" s="231" customFormat="1" ht="15.6" x14ac:dyDescent="0.3">
      <c r="A68" s="236" t="s">
        <v>423</v>
      </c>
      <c r="B68" s="256" t="s">
        <v>163</v>
      </c>
      <c r="C68" s="261"/>
      <c r="D68" s="262">
        <f>COUNTA('PROC E to E'!$C$288:$C$289)</f>
        <v>2</v>
      </c>
      <c r="E68" s="258" t="e">
        <f>COUNTIF('PROC E to E'!#REF!, "Not Started")</f>
        <v>#REF!</v>
      </c>
      <c r="F68" s="258" t="e">
        <f>SUM(COUNTIFS('PROC E to E'!#REF!,{"Completed";"Not Applicable"}))</f>
        <v>#REF!</v>
      </c>
      <c r="G68" s="259" t="e">
        <f t="shared" si="2"/>
        <v>#REF!</v>
      </c>
      <c r="N68" s="142"/>
      <c r="O68" s="143"/>
    </row>
    <row r="69" spans="1:15" s="231" customFormat="1" ht="15.6" x14ac:dyDescent="0.3">
      <c r="A69" s="236" t="s">
        <v>505</v>
      </c>
      <c r="B69" s="256" t="s">
        <v>506</v>
      </c>
      <c r="C69" s="261"/>
      <c r="D69" s="262">
        <f>COUNTA('PROC E to E'!$C$291:$C$308)</f>
        <v>18</v>
      </c>
      <c r="E69" s="258" t="e">
        <f>COUNTIF('PROC E to E'!#REF!, "Not Started")</f>
        <v>#REF!</v>
      </c>
      <c r="F69" s="258" t="e">
        <f>SUM(COUNTIFS('PROC E to E'!#REF!, {"Completed";"Not Applicable"}))</f>
        <v>#REF!</v>
      </c>
      <c r="G69" s="259" t="e">
        <f t="shared" si="2"/>
        <v>#REF!</v>
      </c>
      <c r="N69" s="142"/>
      <c r="O69" s="143"/>
    </row>
    <row r="70" spans="1:15" s="231" customFormat="1" ht="15.6" x14ac:dyDescent="0.3">
      <c r="A70" s="236" t="s">
        <v>523</v>
      </c>
      <c r="B70" s="256" t="s">
        <v>524</v>
      </c>
      <c r="C70" s="261"/>
      <c r="D70" s="262">
        <f>COUNTA('PROC E to E'!$C$310:$C$312)</f>
        <v>3</v>
      </c>
      <c r="E70" s="258" t="e">
        <f>COUNTIF('PROC E to E'!#REF!, "Not Started")</f>
        <v>#REF!</v>
      </c>
      <c r="F70" s="258" t="e">
        <f>SUM(COUNTIFS('PROC E to E'!#REF!,{"Completed";"Not Applicable"}))</f>
        <v>#REF!</v>
      </c>
      <c r="G70" s="259" t="e">
        <f t="shared" si="2"/>
        <v>#REF!</v>
      </c>
      <c r="N70" s="142"/>
      <c r="O70" s="143"/>
    </row>
    <row r="71" spans="1:15" s="231" customFormat="1" ht="15.6" x14ac:dyDescent="0.3">
      <c r="A71" s="263" t="s">
        <v>562</v>
      </c>
      <c r="B71" s="256" t="s">
        <v>561</v>
      </c>
      <c r="C71" s="261"/>
      <c r="D71" s="262">
        <f>COUNTA('PROC E to E'!$C$315:$C$315)</f>
        <v>1</v>
      </c>
      <c r="E71" s="258" t="e">
        <f>COUNTIF('PROC E to E'!#REF!, "Not Started")</f>
        <v>#REF!</v>
      </c>
      <c r="F71" s="258" t="e">
        <f>SUM(COUNTIFS('PROC E to E'!#REF!, {"Completed";"Not Applicable"}))</f>
        <v>#REF!</v>
      </c>
      <c r="G71" s="259" t="e">
        <f t="shared" si="2"/>
        <v>#REF!</v>
      </c>
      <c r="N71" s="142"/>
      <c r="O71" s="143"/>
    </row>
    <row r="72" spans="1:15" s="231" customFormat="1" ht="15.6" x14ac:dyDescent="0.3">
      <c r="A72" s="264" t="s">
        <v>833</v>
      </c>
      <c r="B72" s="256" t="s">
        <v>1104</v>
      </c>
      <c r="C72" s="261"/>
      <c r="D72" s="262">
        <f>COUNTA('PROC E to E'!$C$317:$C$327)</f>
        <v>11</v>
      </c>
      <c r="E72" s="258" t="e">
        <f>COUNTIF('PROC E to E'!#REF!, "Not Started")</f>
        <v>#REF!</v>
      </c>
      <c r="F72" s="258" t="e">
        <f>SUM(COUNTIFS('PROC E to E'!#REF!, {"Completed";"Not Applicable"}))</f>
        <v>#REF!</v>
      </c>
      <c r="G72" s="259" t="e">
        <f t="shared" si="2"/>
        <v>#REF!</v>
      </c>
      <c r="N72" s="142"/>
      <c r="O72" s="143"/>
    </row>
    <row r="73" spans="1:15" s="231" customFormat="1" ht="15.6" x14ac:dyDescent="0.3">
      <c r="A73" s="265" t="s">
        <v>1108</v>
      </c>
      <c r="B73" s="256" t="s">
        <v>1107</v>
      </c>
      <c r="C73" s="261"/>
      <c r="D73" s="262">
        <f>COUNTA('PROC E to E'!$C$329:$C$333)</f>
        <v>5</v>
      </c>
      <c r="E73" s="258" t="e">
        <f>COUNTIF('PROC E to E'!#REF!, "Not Started")</f>
        <v>#REF!</v>
      </c>
      <c r="F73" s="258" t="e">
        <f>SUM(COUNTIFS('PROC E to E'!#REF!, {"Completed";"Not Applicable"}))</f>
        <v>#REF!</v>
      </c>
      <c r="G73" s="259" t="e">
        <f t="shared" si="2"/>
        <v>#REF!</v>
      </c>
      <c r="N73" s="142"/>
      <c r="O73" s="143"/>
    </row>
    <row r="74" spans="1:15" s="231" customFormat="1" ht="15.6" x14ac:dyDescent="0.3">
      <c r="A74" s="266" t="s">
        <v>1123</v>
      </c>
      <c r="B74" s="267" t="s">
        <v>1138</v>
      </c>
      <c r="C74" s="261"/>
      <c r="D74" s="262">
        <f>COUNTA('PROC E to E'!$C$335:$C$344)</f>
        <v>10</v>
      </c>
      <c r="E74" s="258" t="e">
        <f>COUNTIF('PROC E to E'!#REF!, "Not Started")</f>
        <v>#REF!</v>
      </c>
      <c r="F74" s="258" t="e">
        <f>SUM(COUNTIFS('PROC E to E'!#REF!, {"Completed";"Not Applicable"}))</f>
        <v>#REF!</v>
      </c>
      <c r="G74" s="259" t="e">
        <f t="shared" si="2"/>
        <v>#REF!</v>
      </c>
      <c r="N74" s="142"/>
      <c r="O74" s="143"/>
    </row>
    <row r="75" spans="1:15" s="231" customFormat="1" ht="15.6" x14ac:dyDescent="0.3">
      <c r="A75" s="266" t="s">
        <v>1145</v>
      </c>
      <c r="B75" s="267" t="s">
        <v>1144</v>
      </c>
      <c r="C75" s="261"/>
      <c r="D75" s="262">
        <f>COUNTA('PROC E to E'!$C$346:$C$369)</f>
        <v>24</v>
      </c>
      <c r="E75" s="258" t="e">
        <f>COUNTIF('PROC E to E'!#REF!, "Not Started")</f>
        <v>#REF!</v>
      </c>
      <c r="F75" s="258" t="e">
        <f>SUM(COUNTIFS('PROC E to E'!#REF!, {"Completed";"Not Applicable"}))</f>
        <v>#REF!</v>
      </c>
      <c r="G75" s="259" t="e">
        <f t="shared" si="2"/>
        <v>#REF!</v>
      </c>
      <c r="N75" s="235"/>
      <c r="O75" s="143"/>
    </row>
    <row r="76" spans="1:15" s="231" customFormat="1" ht="15.6" x14ac:dyDescent="0.3">
      <c r="A76" s="266" t="s">
        <v>1212</v>
      </c>
      <c r="B76" s="268" t="s">
        <v>1213</v>
      </c>
      <c r="C76" s="261"/>
      <c r="D76" s="262">
        <f>COUNTA('PROC E to E'!$C$371:$C$381)</f>
        <v>11</v>
      </c>
      <c r="E76" s="258" t="e">
        <f>COUNTIF('PROC E to E'!#REF!, "Not Started")</f>
        <v>#REF!</v>
      </c>
      <c r="F76" s="258" t="e">
        <f>SUM(COUNTIFS('PROC E to E'!#REF!, {"Completed";"Not Applicable"}))</f>
        <v>#REF!</v>
      </c>
      <c r="G76" s="259" t="e">
        <f t="shared" si="2"/>
        <v>#REF!</v>
      </c>
      <c r="N76" s="235"/>
      <c r="O76" s="143"/>
    </row>
    <row r="77" spans="1:15" s="231" customFormat="1" ht="16.2" thickBot="1" x14ac:dyDescent="0.35">
      <c r="A77" s="236"/>
      <c r="B77" s="269" t="s">
        <v>49</v>
      </c>
      <c r="C77" s="270"/>
      <c r="D77" s="271">
        <f t="shared" ref="D77:F77" si="3">SUM(D47:D76)</f>
        <v>340</v>
      </c>
      <c r="E77" s="271" t="e">
        <f t="shared" si="3"/>
        <v>#REF!</v>
      </c>
      <c r="F77" s="271" t="e">
        <f t="shared" si="3"/>
        <v>#REF!</v>
      </c>
      <c r="G77" s="272" t="e">
        <f>AVERAGE(G47:G76)</f>
        <v>#REF!</v>
      </c>
      <c r="N77" s="142"/>
      <c r="O77" s="143"/>
    </row>
  </sheetData>
  <customSheetViews>
    <customSheetView guid="{CEF496A0-6F14-4B60-8881-C01394CA06A6}">
      <selection activeCell="G8" sqref="G8"/>
      <pageMargins left="0.7" right="0.7" top="0.75" bottom="0.75" header="0.3" footer="0.3"/>
      <pageSetup orientation="portrait" r:id="rId1"/>
    </customSheetView>
    <customSheetView guid="{79F75307-9AC5-435A-B976-4C8D59E08B5B}" hiddenColumns="1">
      <selection activeCell="D32" sqref="D32"/>
      <pageMargins left="0.7" right="0.7" top="0.75" bottom="0.75" header="0.3" footer="0.3"/>
      <pageSetup orientation="portrait" r:id="rId2"/>
    </customSheetView>
    <customSheetView guid="{01D295AF-E7C4-44BC-B931-6FB7BD509A50}" hiddenColumns="1" topLeftCell="A4">
      <selection activeCell="N7" sqref="N7"/>
      <pageMargins left="0.7" right="0.7" top="0.75" bottom="0.75" header="0.3" footer="0.3"/>
      <pageSetup orientation="portrait" r:id="rId3"/>
    </customSheetView>
    <customSheetView guid="{94E13F2A-9A81-41DE-A52E-569C369CD0A1}" hiddenColumns="1">
      <selection activeCell="D32" sqref="D32"/>
      <pageMargins left="0.7" right="0.7" top="0.75" bottom="0.75" header="0.3" footer="0.3"/>
      <pageSetup orientation="portrait" r:id="rId4"/>
    </customSheetView>
    <customSheetView guid="{0F717160-3B4E-4F69-B5D2-25AF0992EDFA}" hiddenColumns="1" topLeftCell="A10">
      <selection activeCell="D32" sqref="D32"/>
      <pageMargins left="0.7" right="0.7" top="0.75" bottom="0.75" header="0.3" footer="0.3"/>
      <pageSetup orientation="portrait" r:id="rId5"/>
    </customSheetView>
    <customSheetView guid="{0B6B0A62-2E94-4121-B1D4-E1B39461561B}">
      <selection activeCell="N20" sqref="N20"/>
      <pageMargins left="0.7" right="0.7" top="0.75" bottom="0.75" header="0.3" footer="0.3"/>
      <pageSetup orientation="portrait" r:id="rId6"/>
    </customSheetView>
    <customSheetView guid="{02F1DCA0-C356-49E7-A3FC-1BC0A4E710CB}" scale="90" topLeftCell="A43">
      <selection activeCell="B51" sqref="B51"/>
      <pageMargins left="0.7" right="0.7" top="0.75" bottom="0.75" header="0.3" footer="0.3"/>
      <pageSetup orientation="portrait" r:id="rId7"/>
    </customSheetView>
    <customSheetView guid="{D6EB1334-DC98-4657-9EAA-21970B29091F}" hiddenColumns="1" topLeftCell="A163">
      <selection activeCell="A173" sqref="A173"/>
      <pageMargins left="0.7" right="0.7" top="0.75" bottom="0.75" header="0.3" footer="0.3"/>
      <pageSetup orientation="portrait" r:id="rId8"/>
    </customSheetView>
    <customSheetView guid="{F5F241CF-4A3E-4FE9-A644-77C3CBF3BE38}">
      <selection activeCell="G8" sqref="G8"/>
      <pageMargins left="0.7" right="0.7" top="0.75" bottom="0.75" header="0.3" footer="0.3"/>
      <pageSetup orientation="portrait" r:id="rId9"/>
    </customSheetView>
    <customSheetView guid="{BAA648AC-56B1-489E-8189-CBF76C9134BC}">
      <selection activeCell="G8" sqref="G8"/>
      <pageMargins left="0.7" right="0.7" top="0.75" bottom="0.75" header="0.3" footer="0.3"/>
      <pageSetup orientation="portrait" r:id="rId10"/>
    </customSheetView>
    <customSheetView guid="{56D17783-CFB7-4892-B20E-C9D7BF4B61FD}">
      <selection activeCell="G8" sqref="G8"/>
      <pageMargins left="0.7" right="0.7" top="0.75" bottom="0.75" header="0.3" footer="0.3"/>
      <pageSetup orientation="portrait" r:id="rId11"/>
    </customSheetView>
    <customSheetView guid="{009AB0FD-D685-4BD2-905D-894644B94BC3}">
      <selection activeCell="G8" sqref="G8"/>
      <pageMargins left="0.7" right="0.7" top="0.75" bottom="0.75" header="0.3" footer="0.3"/>
      <pageSetup orientation="portrait" r:id="rId12"/>
    </customSheetView>
    <customSheetView guid="{2E6632C8-2E91-440E-80F5-7B95AB8037F5}" hiddenColumns="1">
      <selection activeCell="D25" sqref="D25"/>
      <pageMargins left="0.7" right="0.7" top="0.75" bottom="0.75" header="0.3" footer="0.3"/>
      <pageSetup orientation="portrait" r:id="rId13"/>
    </customSheetView>
    <customSheetView guid="{C8CBBAB8-31BB-4568-82CC-E8EA988FDCC8}" hiddenColumns="1" topLeftCell="A7">
      <selection activeCell="S30" sqref="S30"/>
      <pageMargins left="0.7" right="0.7" top="0.75" bottom="0.75" header="0.3" footer="0.3"/>
      <pageSetup orientation="portrait" r:id="rId14"/>
    </customSheetView>
    <customSheetView guid="{D7EF8DBE-C867-4E82-ABFE-ED0D914BC085}" hiddenColumns="1" topLeftCell="A7">
      <selection activeCell="S30" sqref="S30"/>
      <pageMargins left="0.7" right="0.7" top="0.75" bottom="0.75" header="0.3" footer="0.3"/>
      <pageSetup orientation="portrait" r:id="rId15"/>
    </customSheetView>
    <customSheetView guid="{D97FF768-193E-4E4A-8E13-0460191F6DA0}" hiddenColumns="1" topLeftCell="A7">
      <selection activeCell="S30" sqref="S30"/>
      <pageMargins left="0.7" right="0.7" top="0.75" bottom="0.75" header="0.3" footer="0.3"/>
      <pageSetup orientation="portrait" r:id="rId16"/>
    </customSheetView>
    <customSheetView guid="{ABFAAFE0-6146-4C45-9E69-36008DCCF455}" scale="80" topLeftCell="A123">
      <selection activeCell="B90" sqref="B90"/>
      <pageMargins left="0.7" right="0.7" top="0.75" bottom="0.75" header="0.3" footer="0.3"/>
      <pageSetup orientation="portrait" r:id="rId17"/>
    </customSheetView>
    <customSheetView guid="{8197CF74-ABEB-4061-AF52-E8C84C96F76C}" scale="90" topLeftCell="A163">
      <selection activeCell="A187" sqref="A187"/>
      <pageMargins left="0.7" right="0.7" top="0.75" bottom="0.75" header="0.3" footer="0.3"/>
      <pageSetup orientation="portrait" r:id="rId18"/>
    </customSheetView>
    <customSheetView guid="{9172CE8C-EB5C-49AA-8A85-986A9524A36A}" hiddenColumns="1" topLeftCell="A7">
      <selection activeCell="S30" sqref="S30"/>
      <pageMargins left="0.7" right="0.7" top="0.75" bottom="0.75" header="0.3" footer="0.3"/>
      <pageSetup orientation="portrait" r:id="rId19"/>
    </customSheetView>
    <customSheetView guid="{F9C549F8-858B-424C-A00B-E89F584F456D}" hiddenColumns="1" topLeftCell="A7">
      <selection activeCell="A193" sqref="A193:XFD193"/>
      <pageMargins left="0.7" right="0.7" top="0.75" bottom="0.75" header="0.3" footer="0.3"/>
      <pageSetup orientation="portrait" r:id="rId20"/>
    </customSheetView>
    <customSheetView guid="{D8FF018B-2675-473C-8F23-BC10D35CD6B5}" hiddenColumns="1" topLeftCell="A187">
      <selection activeCell="A193" sqref="A193:XFD193"/>
      <pageMargins left="0.7" right="0.7" top="0.75" bottom="0.75" header="0.3" footer="0.3"/>
      <pageSetup orientation="portrait" r:id="rId21"/>
    </customSheetView>
    <customSheetView guid="{7CF0C155-7F9D-4CDA-8F98-B3D50A9FFAC9}" hiddenColumns="1" topLeftCell="A136">
      <selection activeCell="S30" sqref="S30"/>
      <pageMargins left="0.7" right="0.7" top="0.75" bottom="0.75" header="0.3" footer="0.3"/>
      <pageSetup orientation="portrait" r:id="rId22"/>
    </customSheetView>
    <customSheetView guid="{371DCA25-3BEB-475B-ACED-45DCA1917255}" hiddenColumns="1" topLeftCell="A163">
      <selection activeCell="J1" sqref="J1:J1048576"/>
      <pageMargins left="0.7" right="0.7" top="0.75" bottom="0.75" header="0.3" footer="0.3"/>
      <pageSetup orientation="portrait" r:id="rId23"/>
    </customSheetView>
    <customSheetView guid="{41B5E1E6-D81D-4418-90CF-068605595801}" showPageBreaks="1" hiddenColumns="1" topLeftCell="A13">
      <selection activeCell="D32" sqref="D32"/>
      <pageMargins left="0.7" right="0.7" top="0.75" bottom="0.75" header="0.3" footer="0.3"/>
      <pageSetup orientation="portrait" r:id="rId24"/>
    </customSheetView>
    <customSheetView guid="{6122F9E8-11B0-4BF2-A2A6-55C97AE65390}" scale="90" topLeftCell="A40">
      <selection activeCell="D38" sqref="D38"/>
      <pageMargins left="0.7" right="0.7" top="0.75" bottom="0.75" header="0.3" footer="0.3"/>
      <pageSetup orientation="portrait" r:id="rId25"/>
    </customSheetView>
    <customSheetView guid="{02588389-1E3C-4641-BBEA-3AA628600622}">
      <selection activeCell="N20" sqref="N20"/>
      <pageMargins left="0.7" right="0.7" top="0.75" bottom="0.75" header="0.3" footer="0.3"/>
      <pageSetup orientation="portrait" r:id="rId26"/>
    </customSheetView>
    <customSheetView guid="{6C72B4CB-F3BD-46FE-93BB-45C8CCCF0ADE}" scale="90">
      <selection activeCell="G187" sqref="G187"/>
      <pageMargins left="0.7" right="0.7" top="0.75" bottom="0.75" header="0.3" footer="0.3"/>
      <pageSetup orientation="portrait" r:id="rId27"/>
    </customSheetView>
    <customSheetView guid="{C4052D5B-36C7-40A8-85BC-D948C47FBE39}" scale="90" topLeftCell="A170">
      <selection activeCell="G187" sqref="G187"/>
      <pageMargins left="0.7" right="0.7" top="0.75" bottom="0.75" header="0.3" footer="0.3"/>
      <pageSetup orientation="portrait" r:id="rId28"/>
    </customSheetView>
  </customSheetView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177-28BC-4FED-A31E-EAA56E2ACD97}">
  <dimension ref="B5:N27"/>
  <sheetViews>
    <sheetView workbookViewId="0">
      <selection activeCell="F29" sqref="F29"/>
    </sheetView>
  </sheetViews>
  <sheetFormatPr defaultRowHeight="14.4" x14ac:dyDescent="0.3"/>
  <cols>
    <col min="2" max="2" width="31.109375" bestFit="1" customWidth="1"/>
    <col min="3" max="3" width="5.6640625" bestFit="1" customWidth="1"/>
    <col min="4" max="4" width="7.44140625" bestFit="1" customWidth="1"/>
    <col min="6" max="6" width="22.109375" bestFit="1" customWidth="1"/>
    <col min="10" max="10" width="18.6640625" bestFit="1" customWidth="1"/>
  </cols>
  <sheetData>
    <row r="5" spans="2:14" ht="15" thickBot="1" x14ac:dyDescent="0.35">
      <c r="B5" s="310" t="s">
        <v>1286</v>
      </c>
      <c r="C5" s="310" t="s">
        <v>1289</v>
      </c>
      <c r="D5" s="310" t="s">
        <v>1290</v>
      </c>
    </row>
    <row r="6" spans="2:14" ht="15" thickTop="1" x14ac:dyDescent="0.3">
      <c r="B6" s="311" t="s">
        <v>24</v>
      </c>
      <c r="C6" s="314">
        <f>SUM(COUNTIFS('PROC E to E'!F:F,{"Not Started"}))</f>
        <v>76</v>
      </c>
      <c r="D6" s="317">
        <f>SUM(C6/C12)*100</f>
        <v>23.312883435582819</v>
      </c>
      <c r="F6" t="s">
        <v>1302</v>
      </c>
    </row>
    <row r="7" spans="2:14" x14ac:dyDescent="0.3">
      <c r="B7" s="312" t="s">
        <v>25</v>
      </c>
      <c r="C7" s="207">
        <f>SUM(COUNTIFS('PROC E to E'!F:F,{"In Progress"}))</f>
        <v>18</v>
      </c>
      <c r="D7" s="317">
        <f>SUM(C7/C12)*100</f>
        <v>5.5214723926380369</v>
      </c>
      <c r="F7" s="325">
        <f>SUM(D6:D7)</f>
        <v>28.834355828220858</v>
      </c>
    </row>
    <row r="8" spans="2:14" x14ac:dyDescent="0.3">
      <c r="B8" s="312" t="s">
        <v>1287</v>
      </c>
      <c r="C8" s="207">
        <f>SUM(COUNTIFS('PROC E to E'!F:F,{"Pass"}))</f>
        <v>191</v>
      </c>
      <c r="D8" s="317">
        <f>SUM(C8/C12)*100</f>
        <v>58.588957055214721</v>
      </c>
    </row>
    <row r="9" spans="2:14" x14ac:dyDescent="0.3">
      <c r="B9" s="312" t="s">
        <v>1288</v>
      </c>
      <c r="C9" s="207">
        <f>SUM(COUNTIFS('PROC E to E'!F:F,{"Fail"}))</f>
        <v>41</v>
      </c>
      <c r="D9" s="317">
        <f>SUM(C9/C12)*100</f>
        <v>12.576687116564417</v>
      </c>
      <c r="F9" t="s">
        <v>1241</v>
      </c>
    </row>
    <row r="10" spans="2:14" x14ac:dyDescent="0.3">
      <c r="B10" s="312" t="s">
        <v>5</v>
      </c>
      <c r="C10" s="207">
        <f>SUM(COUNTIFS('PROC E to E'!F:F,{"Not Applicable"}))</f>
        <v>0</v>
      </c>
      <c r="D10" s="317">
        <f>SUM(C10/C12)*100</f>
        <v>0</v>
      </c>
      <c r="F10" s="325">
        <f>SUM(D8:D11)</f>
        <v>71.165644171779135</v>
      </c>
    </row>
    <row r="11" spans="2:14" ht="15" thickBot="1" x14ac:dyDescent="0.35">
      <c r="B11" s="313" t="s">
        <v>460</v>
      </c>
      <c r="C11" s="315">
        <f>SUM(COUNTIFS('PROC E to E'!F:F,{"Blocked"}))</f>
        <v>0</v>
      </c>
      <c r="D11" s="318">
        <f>SUM(C11/C12)*100</f>
        <v>0</v>
      </c>
    </row>
    <row r="12" spans="2:14" ht="15" thickTop="1" x14ac:dyDescent="0.3">
      <c r="B12" s="311" t="s">
        <v>1285</v>
      </c>
      <c r="C12" s="314">
        <f>SUM(C6:C11)</f>
        <v>326</v>
      </c>
      <c r="D12" s="316">
        <f>SUM(D6:D11)</f>
        <v>100</v>
      </c>
    </row>
    <row r="16" spans="2:14" x14ac:dyDescent="0.3">
      <c r="B16" s="331"/>
      <c r="C16" s="296"/>
      <c r="D16" s="296"/>
      <c r="E16" s="309"/>
      <c r="F16" s="332"/>
      <c r="G16" s="309"/>
      <c r="H16" s="309"/>
      <c r="I16" s="309"/>
      <c r="J16" s="332"/>
      <c r="K16" s="309"/>
      <c r="L16" s="309"/>
      <c r="M16" s="309"/>
      <c r="N16" s="309"/>
    </row>
    <row r="17" spans="2:14" x14ac:dyDescent="0.3">
      <c r="B17" s="309"/>
      <c r="C17" s="309"/>
      <c r="D17" s="333"/>
      <c r="E17" s="309"/>
      <c r="F17" s="309"/>
      <c r="G17" s="309"/>
      <c r="H17" s="309"/>
      <c r="I17" s="309"/>
      <c r="J17" s="309"/>
      <c r="K17" s="309"/>
      <c r="L17" s="334"/>
      <c r="M17" s="309"/>
      <c r="N17" s="309"/>
    </row>
    <row r="18" spans="2:14" x14ac:dyDescent="0.3">
      <c r="B18" s="309"/>
      <c r="C18" s="309"/>
      <c r="D18" s="334"/>
      <c r="E18" s="309"/>
      <c r="F18" s="309"/>
      <c r="G18" s="309"/>
      <c r="H18" s="309"/>
      <c r="I18" s="309"/>
      <c r="J18" s="309"/>
      <c r="K18" s="309"/>
      <c r="L18" s="334"/>
      <c r="M18" s="309"/>
      <c r="N18" s="309"/>
    </row>
    <row r="19" spans="2:14" x14ac:dyDescent="0.3">
      <c r="B19" s="309"/>
      <c r="C19" s="309"/>
      <c r="D19" s="334"/>
      <c r="E19" s="309"/>
      <c r="F19" s="309"/>
      <c r="G19" s="309"/>
      <c r="H19" s="309"/>
      <c r="I19" s="309"/>
      <c r="J19" s="309"/>
      <c r="K19" s="309"/>
      <c r="L19" s="334"/>
      <c r="M19" s="309"/>
      <c r="N19" s="309"/>
    </row>
    <row r="20" spans="2:14" x14ac:dyDescent="0.3">
      <c r="B20" s="309"/>
      <c r="C20" s="309"/>
      <c r="D20" s="334"/>
      <c r="E20" s="309"/>
      <c r="F20" s="309"/>
      <c r="G20" s="309"/>
      <c r="H20" s="309"/>
      <c r="I20" s="309"/>
      <c r="J20" s="309"/>
      <c r="K20" s="309"/>
      <c r="L20" s="334"/>
      <c r="M20" s="309"/>
      <c r="N20" s="309"/>
    </row>
    <row r="21" spans="2:14" x14ac:dyDescent="0.3">
      <c r="B21" s="309"/>
      <c r="C21" s="309"/>
      <c r="D21" s="334"/>
      <c r="E21" s="309"/>
      <c r="F21" s="309"/>
      <c r="G21" s="309"/>
      <c r="H21" s="309"/>
      <c r="I21" s="309"/>
      <c r="J21" s="309"/>
      <c r="K21" s="309"/>
      <c r="L21" s="334"/>
      <c r="M21" s="309"/>
      <c r="N21" s="309"/>
    </row>
    <row r="22" spans="2:14" x14ac:dyDescent="0.3">
      <c r="B22" s="309"/>
      <c r="C22" s="309"/>
      <c r="D22" s="334"/>
      <c r="E22" s="309"/>
      <c r="F22" s="309"/>
      <c r="G22" s="309"/>
      <c r="H22" s="309"/>
      <c r="I22" s="309"/>
      <c r="J22" s="309"/>
      <c r="K22" s="309"/>
      <c r="L22" s="334"/>
      <c r="M22" s="309"/>
      <c r="N22" s="309"/>
    </row>
    <row r="23" spans="2:14" x14ac:dyDescent="0.3">
      <c r="B23" s="309"/>
      <c r="C23" s="309"/>
      <c r="D23" s="334"/>
      <c r="E23" s="309"/>
      <c r="F23" s="309"/>
      <c r="G23" s="309"/>
      <c r="H23" s="309"/>
      <c r="I23" s="309"/>
      <c r="J23" s="309"/>
      <c r="K23" s="309"/>
      <c r="L23" s="334"/>
      <c r="M23" s="309"/>
      <c r="N23" s="309"/>
    </row>
    <row r="24" spans="2:14" x14ac:dyDescent="0.3">
      <c r="B24" s="309"/>
      <c r="C24" s="309"/>
      <c r="D24" s="333"/>
      <c r="E24" s="309"/>
      <c r="F24" s="309"/>
      <c r="G24" s="309"/>
      <c r="H24" s="309"/>
      <c r="I24" s="309"/>
      <c r="J24" s="309"/>
      <c r="K24" s="309"/>
      <c r="L24" s="334"/>
      <c r="M24" s="309"/>
      <c r="N24" s="309"/>
    </row>
    <row r="25" spans="2:14" x14ac:dyDescent="0.3"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</row>
    <row r="26" spans="2:14" x14ac:dyDescent="0.3">
      <c r="B26" s="309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</row>
    <row r="27" spans="2:14" x14ac:dyDescent="0.3">
      <c r="B27" s="309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</row>
  </sheetData>
  <customSheetViews>
    <customSheetView guid="{CEF496A0-6F14-4B60-8881-C01394CA06A6}">
      <selection activeCell="F29" sqref="F29"/>
      <pageMargins left="0.7" right="0.7" top="0.75" bottom="0.75" header="0.3" footer="0.3"/>
    </customSheetView>
    <customSheetView guid="{79F75307-9AC5-435A-B976-4C8D59E08B5B}">
      <selection activeCell="F16" sqref="F16"/>
      <pageMargins left="0.7" right="0.7" top="0.75" bottom="0.75" header="0.3" footer="0.3"/>
      <pageSetup orientation="portrait" r:id="rId1"/>
    </customSheetView>
    <customSheetView guid="{01D295AF-E7C4-44BC-B931-6FB7BD509A50}">
      <selection activeCell="D22" sqref="D22"/>
      <pageMargins left="0.7" right="0.7" top="0.75" bottom="0.75" header="0.3" footer="0.3"/>
    </customSheetView>
    <customSheetView guid="{94E13F2A-9A81-41DE-A52E-569C369CD0A1}">
      <selection activeCell="F11" sqref="F11"/>
      <pageMargins left="0.7" right="0.7" top="0.75" bottom="0.75" header="0.3" footer="0.3"/>
      <pageSetup orientation="portrait" r:id="rId2"/>
    </customSheetView>
    <customSheetView guid="{0F717160-3B4E-4F69-B5D2-25AF0992EDFA}">
      <selection activeCell="N35" sqref="N35"/>
      <pageMargins left="0.7" right="0.7" top="0.75" bottom="0.75" header="0.3" footer="0.3"/>
      <pageSetup orientation="portrait" r:id="rId3"/>
    </customSheetView>
    <customSheetView guid="{0B6B0A62-2E94-4121-B1D4-E1B39461561B}">
      <selection activeCell="Q26" sqref="Q26"/>
      <pageMargins left="0.7" right="0.7" top="0.75" bottom="0.75" header="0.3" footer="0.3"/>
      <pageSetup orientation="portrait" r:id="rId4"/>
    </customSheetView>
    <customSheetView guid="{41B5E1E6-D81D-4418-90CF-068605595801}">
      <selection activeCell="A10" sqref="A10:XFD10"/>
      <pageMargins left="0.7" right="0.7" top="0.75" bottom="0.75" header="0.3" footer="0.3"/>
    </customSheetView>
    <customSheetView guid="{6122F9E8-11B0-4BF2-A2A6-55C97AE65390}" hiddenRows="1">
      <selection activeCell="B14" sqref="B14"/>
      <pageMargins left="0.7" right="0.7" top="0.75" bottom="0.75" header="0.3" footer="0.3"/>
      <pageSetup orientation="portrait" r:id="rId5"/>
    </customSheetView>
    <customSheetView guid="{02588389-1E3C-4641-BBEA-3AA628600622}">
      <selection activeCell="D12" sqref="D12"/>
      <pageMargins left="0.7" right="0.7" top="0.75" bottom="0.75" header="0.3" footer="0.3"/>
      <pageSetup orientation="portrait" r:id="rId6"/>
    </customSheetView>
    <customSheetView guid="{6C72B4CB-F3BD-46FE-93BB-45C8CCCF0ADE}">
      <selection activeCell="D14" sqref="D14"/>
      <pageMargins left="0.7" right="0.7" top="0.75" bottom="0.75" header="0.3" footer="0.3"/>
      <pageSetup orientation="portrait" r:id="rId7"/>
    </customSheetView>
    <customSheetView guid="{C4052D5B-36C7-40A8-85BC-D948C47FBE39}">
      <selection activeCell="C7" sqref="C7"/>
      <pageMargins left="0.7" right="0.7" top="0.75" bottom="0.75" header="0.3" footer="0.3"/>
      <pageSetup orientation="portrait" r:id="rId8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6"/>
  <sheetViews>
    <sheetView tabSelected="1" topLeftCell="B1" zoomScaleNormal="100" workbookViewId="0">
      <selection activeCell="M382" sqref="M382"/>
    </sheetView>
  </sheetViews>
  <sheetFormatPr defaultColWidth="9.109375" defaultRowHeight="14.4" x14ac:dyDescent="0.3"/>
  <cols>
    <col min="1" max="1" width="23.21875" style="125" customWidth="1"/>
    <col min="2" max="2" width="4.88671875" style="309" customWidth="1"/>
    <col min="3" max="3" width="8.88671875" style="292" bestFit="1" customWidth="1"/>
    <col min="4" max="4" width="66.5546875" style="292" customWidth="1"/>
    <col min="5" max="5" width="2.33203125" style="358" customWidth="1"/>
    <col min="6" max="6" width="12" style="416" bestFit="1" customWidth="1"/>
    <col min="7" max="7" width="9.6640625" style="231" bestFit="1" customWidth="1"/>
    <col min="8" max="8" width="7.44140625" style="343" bestFit="1" customWidth="1"/>
    <col min="9" max="9" width="11" style="282" bestFit="1" customWidth="1"/>
    <col min="10" max="10" width="51.33203125" style="424" bestFit="1" customWidth="1"/>
    <col min="11" max="11" width="6.5546875" style="395" bestFit="1" customWidth="1"/>
    <col min="12" max="12" width="7.33203125" style="395" bestFit="1" customWidth="1"/>
    <col min="13" max="13" width="40.109375" style="395" bestFit="1" customWidth="1"/>
    <col min="14" max="14" width="32.44140625" style="386" bestFit="1" customWidth="1"/>
    <col min="15" max="15" width="11.33203125" style="276" bestFit="1" customWidth="1"/>
    <col min="16" max="16" width="10.6640625" style="276" bestFit="1" customWidth="1"/>
    <col min="17" max="17" width="13.6640625" style="276" bestFit="1" customWidth="1"/>
    <col min="18" max="18" width="9.109375" style="276"/>
    <col min="19" max="19" width="19.88671875" style="276" bestFit="1" customWidth="1"/>
    <col min="20" max="20" width="9.109375" style="276"/>
    <col min="21" max="21" width="12.33203125" style="276" bestFit="1" customWidth="1"/>
    <col min="22" max="16384" width="9.109375" style="276"/>
  </cols>
  <sheetData>
    <row r="1" spans="1:14" s="47" customFormat="1" ht="144" x14ac:dyDescent="0.3">
      <c r="A1" s="432"/>
      <c r="B1" s="433"/>
      <c r="C1" s="434"/>
      <c r="D1" s="434"/>
      <c r="E1" s="63"/>
      <c r="F1" s="361" t="s">
        <v>28</v>
      </c>
      <c r="G1" s="359" t="s">
        <v>1438</v>
      </c>
      <c r="H1" s="362" t="s">
        <v>1436</v>
      </c>
      <c r="I1" s="365" t="s">
        <v>1437</v>
      </c>
      <c r="J1" s="382" t="s">
        <v>31</v>
      </c>
      <c r="K1" s="394" t="s">
        <v>1493</v>
      </c>
      <c r="L1" s="394" t="s">
        <v>1492</v>
      </c>
      <c r="M1" s="394" t="s">
        <v>1491</v>
      </c>
      <c r="N1" s="364"/>
    </row>
    <row r="2" spans="1:14" ht="28.8" x14ac:dyDescent="0.3">
      <c r="A2" s="293" t="s">
        <v>10</v>
      </c>
      <c r="B2" s="294" t="s">
        <v>11</v>
      </c>
      <c r="C2" s="66" t="s">
        <v>470</v>
      </c>
      <c r="D2" s="65" t="s">
        <v>12</v>
      </c>
      <c r="E2" s="63"/>
      <c r="F2" s="341"/>
      <c r="H2" s="363"/>
      <c r="I2" s="366"/>
      <c r="J2" s="417"/>
      <c r="K2" s="409"/>
    </row>
    <row r="3" spans="1:14" s="209" customFormat="1" ht="129.6" x14ac:dyDescent="0.3">
      <c r="A3" s="274" t="s">
        <v>13</v>
      </c>
      <c r="B3" s="274" t="s">
        <v>71</v>
      </c>
      <c r="C3" s="33" t="s">
        <v>81</v>
      </c>
      <c r="D3" s="33" t="s">
        <v>14</v>
      </c>
      <c r="E3" s="349"/>
      <c r="F3" s="341" t="s">
        <v>8</v>
      </c>
      <c r="G3" s="45" t="s">
        <v>1439</v>
      </c>
      <c r="H3" s="363" t="s">
        <v>1444</v>
      </c>
      <c r="I3" s="367">
        <v>44980</v>
      </c>
      <c r="J3" s="417" t="s">
        <v>1445</v>
      </c>
      <c r="K3" s="409" t="s">
        <v>1453</v>
      </c>
      <c r="L3" s="395" t="s">
        <v>1448</v>
      </c>
      <c r="M3" s="408" t="s">
        <v>1494</v>
      </c>
      <c r="N3" s="387"/>
    </row>
    <row r="4" spans="1:14" s="209" customFormat="1" ht="28.8" x14ac:dyDescent="0.3">
      <c r="A4" s="230"/>
      <c r="B4" s="230"/>
      <c r="C4" s="33" t="s">
        <v>82</v>
      </c>
      <c r="D4" s="33" t="s">
        <v>458</v>
      </c>
      <c r="E4" s="349"/>
      <c r="F4" s="341" t="s">
        <v>8</v>
      </c>
      <c r="G4" s="45" t="s">
        <v>1439</v>
      </c>
      <c r="H4" s="363" t="s">
        <v>1444</v>
      </c>
      <c r="I4" s="367">
        <v>44980</v>
      </c>
      <c r="J4" s="417" t="s">
        <v>1445</v>
      </c>
      <c r="K4" s="409" t="s">
        <v>1453</v>
      </c>
      <c r="L4" s="395" t="s">
        <v>1448</v>
      </c>
      <c r="M4" s="395"/>
      <c r="N4" s="387"/>
    </row>
    <row r="5" spans="1:14" s="209" customFormat="1" ht="28.8" x14ac:dyDescent="0.3">
      <c r="A5" s="230"/>
      <c r="B5" s="230"/>
      <c r="C5" s="33" t="s">
        <v>83</v>
      </c>
      <c r="D5" s="33" t="s">
        <v>123</v>
      </c>
      <c r="E5" s="349"/>
      <c r="F5" s="341" t="s">
        <v>8</v>
      </c>
      <c r="G5" s="45" t="s">
        <v>1439</v>
      </c>
      <c r="H5" s="363" t="s">
        <v>1444</v>
      </c>
      <c r="I5" s="367">
        <v>44980</v>
      </c>
      <c r="J5" s="417" t="s">
        <v>1446</v>
      </c>
      <c r="K5" s="409" t="s">
        <v>1453</v>
      </c>
      <c r="L5" s="395" t="s">
        <v>1448</v>
      </c>
      <c r="M5" s="395"/>
      <c r="N5" s="387"/>
    </row>
    <row r="6" spans="1:14" s="209" customFormat="1" ht="28.8" x14ac:dyDescent="0.3">
      <c r="A6" s="230"/>
      <c r="B6" s="230"/>
      <c r="C6" s="33" t="s">
        <v>84</v>
      </c>
      <c r="D6" s="33" t="s">
        <v>124</v>
      </c>
      <c r="E6" s="349"/>
      <c r="F6" s="341" t="s">
        <v>8</v>
      </c>
      <c r="G6" s="45" t="s">
        <v>1439</v>
      </c>
      <c r="H6" s="363" t="s">
        <v>1444</v>
      </c>
      <c r="I6" s="367">
        <v>44980</v>
      </c>
      <c r="J6" s="417" t="s">
        <v>1446</v>
      </c>
      <c r="K6" s="409" t="s">
        <v>1453</v>
      </c>
      <c r="L6" s="395" t="s">
        <v>1448</v>
      </c>
      <c r="M6" s="395"/>
      <c r="N6" s="387"/>
    </row>
    <row r="7" spans="1:14" s="209" customFormat="1" ht="28.8" x14ac:dyDescent="0.3">
      <c r="A7" s="230"/>
      <c r="B7" s="230"/>
      <c r="C7" s="33" t="s">
        <v>85</v>
      </c>
      <c r="D7" s="33" t="s">
        <v>125</v>
      </c>
      <c r="E7" s="349"/>
      <c r="F7" s="341" t="s">
        <v>8</v>
      </c>
      <c r="G7" s="45" t="s">
        <v>1439</v>
      </c>
      <c r="H7" s="363" t="s">
        <v>1444</v>
      </c>
      <c r="I7" s="367">
        <v>44980</v>
      </c>
      <c r="J7" s="417" t="s">
        <v>1446</v>
      </c>
      <c r="K7" s="409" t="s">
        <v>1453</v>
      </c>
      <c r="L7" s="395" t="s">
        <v>1448</v>
      </c>
      <c r="M7" s="395"/>
      <c r="N7" s="387"/>
    </row>
    <row r="8" spans="1:14" s="209" customFormat="1" ht="28.8" x14ac:dyDescent="0.3">
      <c r="A8" s="230"/>
      <c r="B8" s="230"/>
      <c r="C8" s="33" t="s">
        <v>117</v>
      </c>
      <c r="D8" s="33" t="s">
        <v>126</v>
      </c>
      <c r="E8" s="349"/>
      <c r="F8" s="341" t="s">
        <v>8</v>
      </c>
      <c r="G8" s="45" t="s">
        <v>1439</v>
      </c>
      <c r="H8" s="363" t="s">
        <v>1444</v>
      </c>
      <c r="I8" s="367">
        <v>44980</v>
      </c>
      <c r="J8" s="417" t="s">
        <v>1446</v>
      </c>
      <c r="K8" s="409" t="s">
        <v>1453</v>
      </c>
      <c r="L8" s="395" t="s">
        <v>1448</v>
      </c>
      <c r="M8" s="395"/>
      <c r="N8" s="387"/>
    </row>
    <row r="9" spans="1:14" s="209" customFormat="1" ht="28.8" x14ac:dyDescent="0.3">
      <c r="A9" s="230"/>
      <c r="B9" s="230"/>
      <c r="C9" s="33" t="s">
        <v>118</v>
      </c>
      <c r="D9" s="33" t="s">
        <v>127</v>
      </c>
      <c r="E9" s="349"/>
      <c r="F9" s="341" t="s">
        <v>8</v>
      </c>
      <c r="G9" s="45" t="s">
        <v>1439</v>
      </c>
      <c r="H9" s="363" t="s">
        <v>1444</v>
      </c>
      <c r="I9" s="367">
        <v>44980</v>
      </c>
      <c r="J9" s="417" t="s">
        <v>1445</v>
      </c>
      <c r="K9" s="409" t="s">
        <v>1453</v>
      </c>
      <c r="L9" s="395" t="s">
        <v>1448</v>
      </c>
      <c r="M9" s="395"/>
      <c r="N9" s="387"/>
    </row>
    <row r="10" spans="1:14" s="209" customFormat="1" ht="28.8" x14ac:dyDescent="0.3">
      <c r="A10" s="230"/>
      <c r="B10" s="230"/>
      <c r="C10" s="33" t="s">
        <v>119</v>
      </c>
      <c r="D10" s="33" t="s">
        <v>128</v>
      </c>
      <c r="E10" s="349"/>
      <c r="F10" s="341" t="s">
        <v>8</v>
      </c>
      <c r="G10" s="45" t="s">
        <v>1439</v>
      </c>
      <c r="H10" s="363" t="s">
        <v>1444</v>
      </c>
      <c r="I10" s="367">
        <v>44980</v>
      </c>
      <c r="J10" s="417" t="s">
        <v>1445</v>
      </c>
      <c r="K10" s="409" t="s">
        <v>1453</v>
      </c>
      <c r="L10" s="395" t="s">
        <v>1448</v>
      </c>
      <c r="M10" s="395"/>
      <c r="N10" s="387"/>
    </row>
    <row r="11" spans="1:14" s="209" customFormat="1" ht="28.8" x14ac:dyDescent="0.3">
      <c r="A11" s="230"/>
      <c r="B11" s="230"/>
      <c r="C11" s="33" t="s">
        <v>120</v>
      </c>
      <c r="D11" s="33" t="s">
        <v>129</v>
      </c>
      <c r="E11" s="349"/>
      <c r="F11" s="341" t="s">
        <v>8</v>
      </c>
      <c r="G11" s="45" t="s">
        <v>1439</v>
      </c>
      <c r="H11" s="363" t="s">
        <v>1444</v>
      </c>
      <c r="I11" s="367">
        <v>44981</v>
      </c>
      <c r="J11" s="417" t="s">
        <v>1445</v>
      </c>
      <c r="K11" s="409" t="s">
        <v>1453</v>
      </c>
      <c r="L11" s="395" t="s">
        <v>1448</v>
      </c>
      <c r="M11" s="395"/>
      <c r="N11" s="387"/>
    </row>
    <row r="12" spans="1:14" s="209" customFormat="1" ht="28.8" x14ac:dyDescent="0.3">
      <c r="A12" s="230"/>
      <c r="B12" s="230"/>
      <c r="C12" s="33" t="s">
        <v>121</v>
      </c>
      <c r="D12" s="33" t="s">
        <v>130</v>
      </c>
      <c r="E12" s="349"/>
      <c r="F12" s="341" t="s">
        <v>8</v>
      </c>
      <c r="G12" s="45" t="s">
        <v>1439</v>
      </c>
      <c r="H12" s="363" t="s">
        <v>1444</v>
      </c>
      <c r="I12" s="367">
        <v>44981</v>
      </c>
      <c r="J12" s="417" t="s">
        <v>1445</v>
      </c>
      <c r="K12" s="409" t="s">
        <v>1453</v>
      </c>
      <c r="L12" s="395" t="s">
        <v>1448</v>
      </c>
      <c r="M12" s="395"/>
      <c r="N12" s="387"/>
    </row>
    <row r="13" spans="1:14" s="209" customFormat="1" ht="28.8" x14ac:dyDescent="0.3">
      <c r="A13" s="230"/>
      <c r="B13" s="230"/>
      <c r="C13" s="33" t="s">
        <v>122</v>
      </c>
      <c r="D13" s="33" t="s">
        <v>148</v>
      </c>
      <c r="E13" s="349"/>
      <c r="F13" s="341" t="s">
        <v>8</v>
      </c>
      <c r="G13" s="45" t="s">
        <v>1439</v>
      </c>
      <c r="H13" s="363" t="s">
        <v>1444</v>
      </c>
      <c r="I13" s="367">
        <v>44981</v>
      </c>
      <c r="J13" s="417" t="s">
        <v>1446</v>
      </c>
      <c r="K13" s="409" t="s">
        <v>1453</v>
      </c>
      <c r="L13" s="395" t="s">
        <v>1448</v>
      </c>
      <c r="M13" s="395"/>
      <c r="N13" s="387"/>
    </row>
    <row r="14" spans="1:14" s="209" customFormat="1" ht="28.8" x14ac:dyDescent="0.3">
      <c r="A14" s="230"/>
      <c r="B14" s="230"/>
      <c r="C14" s="33" t="s">
        <v>147</v>
      </c>
      <c r="D14" s="33" t="s">
        <v>131</v>
      </c>
      <c r="E14" s="349"/>
      <c r="F14" s="341" t="s">
        <v>8</v>
      </c>
      <c r="G14" s="45" t="s">
        <v>1439</v>
      </c>
      <c r="H14" s="363" t="s">
        <v>1444</v>
      </c>
      <c r="I14" s="367">
        <v>44981</v>
      </c>
      <c r="J14" s="417" t="s">
        <v>1445</v>
      </c>
      <c r="K14" s="409" t="s">
        <v>1453</v>
      </c>
      <c r="L14" s="395" t="s">
        <v>1448</v>
      </c>
      <c r="M14" s="395"/>
      <c r="N14" s="387"/>
    </row>
    <row r="15" spans="1:14" s="278" customFormat="1" x14ac:dyDescent="0.3">
      <c r="A15" s="221" t="s">
        <v>219</v>
      </c>
      <c r="B15" s="274" t="s">
        <v>72</v>
      </c>
      <c r="C15" s="277"/>
      <c r="D15" s="277"/>
      <c r="E15" s="350"/>
      <c r="F15" s="341"/>
      <c r="G15" s="45"/>
      <c r="H15" s="363"/>
      <c r="I15" s="366"/>
      <c r="J15" s="417"/>
      <c r="K15" s="395"/>
      <c r="L15" s="395"/>
      <c r="M15" s="395"/>
      <c r="N15" s="388"/>
    </row>
    <row r="16" spans="1:14" s="278" customFormat="1" ht="28.8" x14ac:dyDescent="0.3">
      <c r="A16" s="295"/>
      <c r="B16" s="225"/>
      <c r="C16" s="33" t="s">
        <v>86</v>
      </c>
      <c r="D16" s="166" t="s">
        <v>216</v>
      </c>
      <c r="E16" s="63"/>
      <c r="F16" s="341" t="s">
        <v>8</v>
      </c>
      <c r="G16" s="30"/>
      <c r="H16" s="363" t="s">
        <v>1444</v>
      </c>
      <c r="I16" s="367">
        <v>44980</v>
      </c>
      <c r="J16" s="417" t="s">
        <v>1445</v>
      </c>
      <c r="K16" s="409" t="s">
        <v>1453</v>
      </c>
      <c r="L16" s="395" t="s">
        <v>4</v>
      </c>
      <c r="M16" s="395" t="s">
        <v>1496</v>
      </c>
      <c r="N16" s="388"/>
    </row>
    <row r="17" spans="1:14" s="278" customFormat="1" ht="28.8" x14ac:dyDescent="0.3">
      <c r="A17" s="225"/>
      <c r="B17" s="225"/>
      <c r="C17" s="33" t="s">
        <v>87</v>
      </c>
      <c r="D17" s="166" t="s">
        <v>375</v>
      </c>
      <c r="E17" s="63"/>
      <c r="F17" s="341" t="s">
        <v>8</v>
      </c>
      <c r="G17" s="344" t="s">
        <v>1440</v>
      </c>
      <c r="H17" s="363" t="s">
        <v>1444</v>
      </c>
      <c r="I17" s="367">
        <v>44980</v>
      </c>
      <c r="J17" s="417" t="s">
        <v>1445</v>
      </c>
      <c r="K17" s="409" t="s">
        <v>1453</v>
      </c>
      <c r="L17" s="395" t="s">
        <v>4</v>
      </c>
      <c r="M17" s="395" t="s">
        <v>1496</v>
      </c>
      <c r="N17" s="388"/>
    </row>
    <row r="18" spans="1:14" s="279" customFormat="1" ht="28.8" x14ac:dyDescent="0.3">
      <c r="A18" s="225"/>
      <c r="B18" s="225"/>
      <c r="C18" s="33" t="s">
        <v>88</v>
      </c>
      <c r="D18" s="166" t="s">
        <v>217</v>
      </c>
      <c r="E18" s="63"/>
      <c r="F18" s="341" t="s">
        <v>8</v>
      </c>
      <c r="G18" s="344" t="s">
        <v>1440</v>
      </c>
      <c r="H18" s="363" t="s">
        <v>1444</v>
      </c>
      <c r="I18" s="367">
        <v>44980</v>
      </c>
      <c r="J18" s="417" t="s">
        <v>1445</v>
      </c>
      <c r="K18" s="409" t="s">
        <v>1453</v>
      </c>
      <c r="L18" s="395" t="s">
        <v>4</v>
      </c>
      <c r="M18" s="395" t="s">
        <v>1496</v>
      </c>
      <c r="N18" s="389"/>
    </row>
    <row r="19" spans="1:14" s="279" customFormat="1" ht="28.8" x14ac:dyDescent="0.3">
      <c r="A19" s="225"/>
      <c r="B19" s="225"/>
      <c r="C19" s="33" t="s">
        <v>89</v>
      </c>
      <c r="D19" s="166" t="s">
        <v>218</v>
      </c>
      <c r="E19" s="63"/>
      <c r="F19" s="341" t="s">
        <v>8</v>
      </c>
      <c r="G19" s="344" t="s">
        <v>1440</v>
      </c>
      <c r="H19" s="363" t="s">
        <v>1444</v>
      </c>
      <c r="I19" s="367">
        <v>44980</v>
      </c>
      <c r="J19" s="417" t="s">
        <v>1445</v>
      </c>
      <c r="K19" s="409" t="s">
        <v>1453</v>
      </c>
      <c r="L19" s="395" t="s">
        <v>4</v>
      </c>
      <c r="M19" s="395" t="s">
        <v>1496</v>
      </c>
      <c r="N19" s="389"/>
    </row>
    <row r="20" spans="1:14" s="279" customFormat="1" x14ac:dyDescent="0.3">
      <c r="A20" s="225"/>
      <c r="B20" s="225"/>
      <c r="C20" s="33" t="s">
        <v>161</v>
      </c>
      <c r="D20" s="166" t="s">
        <v>222</v>
      </c>
      <c r="E20" s="63"/>
      <c r="F20" s="341" t="s">
        <v>4</v>
      </c>
      <c r="G20" s="344" t="s">
        <v>1440</v>
      </c>
      <c r="H20" s="363" t="s">
        <v>1444</v>
      </c>
      <c r="I20" s="367">
        <v>44981</v>
      </c>
      <c r="J20" s="417"/>
      <c r="K20" s="409" t="s">
        <v>1453</v>
      </c>
      <c r="L20" s="395" t="s">
        <v>4</v>
      </c>
      <c r="M20" s="395" t="s">
        <v>1497</v>
      </c>
      <c r="N20" s="389"/>
    </row>
    <row r="21" spans="1:14" s="279" customFormat="1" x14ac:dyDescent="0.3">
      <c r="A21" s="225"/>
      <c r="B21" s="225"/>
      <c r="C21" s="33" t="s">
        <v>220</v>
      </c>
      <c r="D21" s="166" t="s">
        <v>223</v>
      </c>
      <c r="E21" s="63"/>
      <c r="F21" s="341" t="s">
        <v>4</v>
      </c>
      <c r="G21" s="344" t="s">
        <v>1439</v>
      </c>
      <c r="H21" s="363" t="s">
        <v>1444</v>
      </c>
      <c r="I21" s="367">
        <v>44981</v>
      </c>
      <c r="J21" s="417"/>
      <c r="K21" s="409" t="s">
        <v>1453</v>
      </c>
      <c r="L21" s="395" t="s">
        <v>4</v>
      </c>
      <c r="M21" s="395" t="s">
        <v>1498</v>
      </c>
      <c r="N21" s="389"/>
    </row>
    <row r="22" spans="1:14" s="279" customFormat="1" x14ac:dyDescent="0.3">
      <c r="A22" s="225"/>
      <c r="B22" s="225"/>
      <c r="C22" s="33" t="s">
        <v>221</v>
      </c>
      <c r="D22" s="166" t="s">
        <v>224</v>
      </c>
      <c r="E22" s="63"/>
      <c r="F22" s="341" t="s">
        <v>4</v>
      </c>
      <c r="G22" s="344" t="s">
        <v>1439</v>
      </c>
      <c r="H22" s="363" t="s">
        <v>1444</v>
      </c>
      <c r="I22" s="367">
        <v>44981</v>
      </c>
      <c r="J22" s="417" t="s">
        <v>1447</v>
      </c>
      <c r="K22" s="409" t="s">
        <v>1453</v>
      </c>
      <c r="L22" s="395" t="s">
        <v>4</v>
      </c>
      <c r="M22" s="395" t="s">
        <v>1499</v>
      </c>
      <c r="N22" s="389"/>
    </row>
    <row r="23" spans="1:14" s="279" customFormat="1" x14ac:dyDescent="0.3">
      <c r="A23" s="225"/>
      <c r="B23" s="225"/>
      <c r="C23" s="33" t="s">
        <v>226</v>
      </c>
      <c r="D23" s="166" t="s">
        <v>225</v>
      </c>
      <c r="E23" s="63"/>
      <c r="F23" s="341" t="s">
        <v>4</v>
      </c>
      <c r="G23" s="344" t="s">
        <v>1439</v>
      </c>
      <c r="H23" s="363" t="s">
        <v>1444</v>
      </c>
      <c r="I23" s="367">
        <v>44981</v>
      </c>
      <c r="J23" s="417" t="s">
        <v>1447</v>
      </c>
      <c r="K23" s="409" t="s">
        <v>1453</v>
      </c>
      <c r="L23" s="395" t="s">
        <v>1448</v>
      </c>
      <c r="M23" s="395" t="s">
        <v>1495</v>
      </c>
      <c r="N23" s="389"/>
    </row>
    <row r="24" spans="1:14" s="279" customFormat="1" x14ac:dyDescent="0.3">
      <c r="A24" s="225"/>
      <c r="B24" s="225"/>
      <c r="C24" s="33" t="s">
        <v>1250</v>
      </c>
      <c r="D24" s="166" t="s">
        <v>1253</v>
      </c>
      <c r="E24" s="63"/>
      <c r="F24" s="341" t="s">
        <v>1448</v>
      </c>
      <c r="G24" s="344" t="s">
        <v>1439</v>
      </c>
      <c r="H24" s="363" t="s">
        <v>1444</v>
      </c>
      <c r="I24" s="367">
        <v>44981</v>
      </c>
      <c r="J24" s="417" t="s">
        <v>1462</v>
      </c>
      <c r="K24" s="409" t="s">
        <v>1453</v>
      </c>
      <c r="L24" s="395" t="s">
        <v>1448</v>
      </c>
      <c r="M24" s="395" t="s">
        <v>1495</v>
      </c>
      <c r="N24" s="389"/>
    </row>
    <row r="25" spans="1:14" s="279" customFormat="1" x14ac:dyDescent="0.3">
      <c r="A25" s="225"/>
      <c r="B25" s="225"/>
      <c r="C25" s="33" t="s">
        <v>1251</v>
      </c>
      <c r="D25" s="166" t="s">
        <v>1254</v>
      </c>
      <c r="E25" s="63"/>
      <c r="F25" s="341" t="s">
        <v>1448</v>
      </c>
      <c r="G25" s="30"/>
      <c r="H25" s="363" t="s">
        <v>1444</v>
      </c>
      <c r="I25" s="367">
        <v>44981</v>
      </c>
      <c r="J25" s="417" t="s">
        <v>1462</v>
      </c>
      <c r="K25" s="409" t="s">
        <v>1453</v>
      </c>
      <c r="L25" s="395" t="s">
        <v>1448</v>
      </c>
      <c r="M25" s="395" t="s">
        <v>1495</v>
      </c>
      <c r="N25" s="389"/>
    </row>
    <row r="26" spans="1:14" s="279" customFormat="1" x14ac:dyDescent="0.3">
      <c r="A26" s="225"/>
      <c r="B26" s="225"/>
      <c r="C26" s="33" t="s">
        <v>1252</v>
      </c>
      <c r="D26" s="280" t="s">
        <v>1255</v>
      </c>
      <c r="E26" s="63"/>
      <c r="F26" s="341" t="s">
        <v>1448</v>
      </c>
      <c r="G26" s="360" t="s">
        <v>1440</v>
      </c>
      <c r="H26" s="363" t="s">
        <v>1444</v>
      </c>
      <c r="I26" s="367">
        <v>44981</v>
      </c>
      <c r="J26" s="417" t="s">
        <v>1462</v>
      </c>
      <c r="K26" s="409" t="s">
        <v>1453</v>
      </c>
      <c r="L26" s="395" t="s">
        <v>1448</v>
      </c>
      <c r="M26" s="395" t="s">
        <v>1495</v>
      </c>
      <c r="N26" s="389"/>
    </row>
    <row r="27" spans="1:14" x14ac:dyDescent="0.3">
      <c r="A27" s="296" t="s">
        <v>15</v>
      </c>
      <c r="B27" s="296" t="s">
        <v>73</v>
      </c>
      <c r="C27" s="277"/>
      <c r="D27" s="277"/>
      <c r="E27" s="350"/>
      <c r="F27" s="341"/>
      <c r="G27" s="360" t="s">
        <v>1440</v>
      </c>
      <c r="H27" s="342"/>
      <c r="I27" s="366"/>
      <c r="J27" s="417"/>
    </row>
    <row r="28" spans="1:14" s="278" customFormat="1" x14ac:dyDescent="0.3">
      <c r="A28" s="295"/>
      <c r="B28" s="297"/>
      <c r="C28" s="33" t="s">
        <v>90</v>
      </c>
      <c r="D28" s="33" t="s">
        <v>36</v>
      </c>
      <c r="E28" s="63"/>
      <c r="F28" s="341" t="s">
        <v>4</v>
      </c>
      <c r="G28" s="360" t="s">
        <v>1440</v>
      </c>
      <c r="H28" s="342" t="s">
        <v>1444</v>
      </c>
      <c r="I28" s="366">
        <v>44985</v>
      </c>
      <c r="J28" s="418"/>
      <c r="K28" s="409" t="s">
        <v>1453</v>
      </c>
      <c r="L28" s="395" t="s">
        <v>4</v>
      </c>
      <c r="M28" s="395" t="s">
        <v>1500</v>
      </c>
      <c r="N28" s="388"/>
    </row>
    <row r="29" spans="1:14" s="278" customFormat="1" x14ac:dyDescent="0.3">
      <c r="A29" s="297"/>
      <c r="B29" s="297"/>
      <c r="C29" s="33" t="s">
        <v>91</v>
      </c>
      <c r="D29" s="278" t="s">
        <v>40</v>
      </c>
      <c r="E29" s="63"/>
      <c r="F29" s="341" t="s">
        <v>4</v>
      </c>
      <c r="G29" s="360" t="s">
        <v>1440</v>
      </c>
      <c r="H29" s="342" t="s">
        <v>1444</v>
      </c>
      <c r="I29" s="366">
        <v>44995</v>
      </c>
      <c r="J29" s="418"/>
      <c r="K29" s="409" t="s">
        <v>1453</v>
      </c>
      <c r="L29" s="395" t="s">
        <v>4</v>
      </c>
      <c r="M29" s="395" t="s">
        <v>1501</v>
      </c>
      <c r="N29" s="388"/>
    </row>
    <row r="30" spans="1:14" s="278" customFormat="1" x14ac:dyDescent="0.3">
      <c r="A30" s="297"/>
      <c r="B30" s="297"/>
      <c r="C30" s="33" t="s">
        <v>92</v>
      </c>
      <c r="D30" s="26" t="s">
        <v>37</v>
      </c>
      <c r="E30" s="63"/>
      <c r="F30" s="341" t="s">
        <v>4</v>
      </c>
      <c r="G30" s="360" t="s">
        <v>1440</v>
      </c>
      <c r="H30" s="342" t="s">
        <v>1444</v>
      </c>
      <c r="I30" s="366">
        <v>44995</v>
      </c>
      <c r="J30" s="418"/>
      <c r="K30" s="409" t="s">
        <v>1453</v>
      </c>
      <c r="L30" s="395" t="s">
        <v>4</v>
      </c>
      <c r="M30" s="395" t="s">
        <v>1501</v>
      </c>
      <c r="N30" s="388"/>
    </row>
    <row r="31" spans="1:14" s="278" customFormat="1" x14ac:dyDescent="0.3">
      <c r="A31" s="297"/>
      <c r="B31" s="297"/>
      <c r="C31" s="33" t="s">
        <v>93</v>
      </c>
      <c r="D31" s="26" t="s">
        <v>38</v>
      </c>
      <c r="E31" s="63"/>
      <c r="F31" s="341" t="s">
        <v>4</v>
      </c>
      <c r="G31" s="30"/>
      <c r="H31" s="342" t="s">
        <v>1444</v>
      </c>
      <c r="I31" s="366">
        <v>44995</v>
      </c>
      <c r="J31" s="418"/>
      <c r="K31" s="409" t="s">
        <v>1453</v>
      </c>
      <c r="L31" s="395" t="s">
        <v>4</v>
      </c>
      <c r="M31" s="395" t="s">
        <v>1501</v>
      </c>
      <c r="N31" s="388"/>
    </row>
    <row r="32" spans="1:14" s="278" customFormat="1" x14ac:dyDescent="0.3">
      <c r="A32" s="297"/>
      <c r="B32" s="297"/>
      <c r="C32" s="33" t="s">
        <v>94</v>
      </c>
      <c r="D32" s="26" t="s">
        <v>471</v>
      </c>
      <c r="E32" s="63"/>
      <c r="F32" s="341" t="s">
        <v>4</v>
      </c>
      <c r="G32" s="345" t="s">
        <v>1439</v>
      </c>
      <c r="H32" s="342" t="s">
        <v>1444</v>
      </c>
      <c r="I32" s="366">
        <v>44995</v>
      </c>
      <c r="J32" s="418"/>
      <c r="K32" s="409" t="s">
        <v>1453</v>
      </c>
      <c r="L32" s="395" t="s">
        <v>4</v>
      </c>
      <c r="M32" s="395" t="s">
        <v>1502</v>
      </c>
      <c r="N32" s="388"/>
    </row>
    <row r="33" spans="1:14" s="278" customFormat="1" x14ac:dyDescent="0.3">
      <c r="A33" s="296" t="s">
        <v>9</v>
      </c>
      <c r="B33" s="296" t="s">
        <v>74</v>
      </c>
      <c r="C33" s="277"/>
      <c r="D33" s="277"/>
      <c r="E33" s="350"/>
      <c r="F33" s="341"/>
      <c r="G33" s="345" t="s">
        <v>1439</v>
      </c>
      <c r="H33" s="342"/>
      <c r="I33" s="366"/>
      <c r="J33" s="418"/>
      <c r="K33" s="395"/>
      <c r="L33" s="395"/>
      <c r="M33" s="395"/>
      <c r="N33" s="388"/>
    </row>
    <row r="34" spans="1:14" s="278" customFormat="1" x14ac:dyDescent="0.3">
      <c r="A34" s="297"/>
      <c r="B34" s="297"/>
      <c r="C34" s="33" t="s">
        <v>95</v>
      </c>
      <c r="D34" s="26" t="s">
        <v>50</v>
      </c>
      <c r="E34" s="63"/>
      <c r="F34" s="341" t="s">
        <v>4</v>
      </c>
      <c r="G34" s="345" t="s">
        <v>1439</v>
      </c>
      <c r="H34" s="342" t="s">
        <v>1444</v>
      </c>
      <c r="I34" s="366">
        <v>44995</v>
      </c>
      <c r="J34" s="418"/>
      <c r="K34" s="409" t="s">
        <v>1453</v>
      </c>
      <c r="L34" s="395" t="s">
        <v>4</v>
      </c>
      <c r="M34" s="395" t="s">
        <v>1587</v>
      </c>
      <c r="N34" s="388"/>
    </row>
    <row r="35" spans="1:14" s="278" customFormat="1" x14ac:dyDescent="0.3">
      <c r="A35" s="297"/>
      <c r="B35" s="297"/>
      <c r="C35" s="33" t="s">
        <v>96</v>
      </c>
      <c r="D35" s="26" t="s">
        <v>51</v>
      </c>
      <c r="E35" s="63"/>
      <c r="F35" s="341" t="s">
        <v>4</v>
      </c>
      <c r="G35" s="345" t="s">
        <v>1439</v>
      </c>
      <c r="H35" s="342" t="s">
        <v>1444</v>
      </c>
      <c r="I35" s="366">
        <v>44995</v>
      </c>
      <c r="J35" s="418"/>
      <c r="K35" s="409" t="s">
        <v>1453</v>
      </c>
      <c r="L35" s="395" t="s">
        <v>4</v>
      </c>
      <c r="M35" s="395" t="s">
        <v>1587</v>
      </c>
      <c r="N35" s="388"/>
    </row>
    <row r="36" spans="1:14" s="278" customFormat="1" x14ac:dyDescent="0.3">
      <c r="A36" s="297"/>
      <c r="B36" s="297"/>
      <c r="C36" s="33" t="s">
        <v>97</v>
      </c>
      <c r="D36" s="26" t="s">
        <v>52</v>
      </c>
      <c r="E36" s="63"/>
      <c r="F36" s="341" t="s">
        <v>4</v>
      </c>
      <c r="G36" s="345" t="s">
        <v>1439</v>
      </c>
      <c r="H36" s="342" t="s">
        <v>1444</v>
      </c>
      <c r="I36" s="366">
        <v>44995</v>
      </c>
      <c r="J36" s="418"/>
      <c r="K36" s="409" t="s">
        <v>1453</v>
      </c>
      <c r="L36" s="395" t="s">
        <v>4</v>
      </c>
      <c r="M36" s="395" t="s">
        <v>1588</v>
      </c>
      <c r="N36" s="388"/>
    </row>
    <row r="37" spans="1:14" s="278" customFormat="1" x14ac:dyDescent="0.3">
      <c r="A37" s="297"/>
      <c r="B37" s="297"/>
      <c r="C37" s="33" t="s">
        <v>149</v>
      </c>
      <c r="D37" s="26" t="s">
        <v>53</v>
      </c>
      <c r="E37" s="63"/>
      <c r="F37" s="341" t="s">
        <v>4</v>
      </c>
      <c r="G37" s="345" t="s">
        <v>1439</v>
      </c>
      <c r="H37" s="342" t="s">
        <v>1444</v>
      </c>
      <c r="I37" s="366">
        <v>44998</v>
      </c>
      <c r="J37" s="418"/>
      <c r="K37" s="409" t="s">
        <v>1453</v>
      </c>
      <c r="L37" s="395" t="s">
        <v>4</v>
      </c>
      <c r="M37" s="395" t="s">
        <v>1588</v>
      </c>
      <c r="N37" s="388"/>
    </row>
    <row r="38" spans="1:14" s="278" customFormat="1" x14ac:dyDescent="0.3">
      <c r="A38" s="297"/>
      <c r="B38" s="297"/>
      <c r="C38" s="33" t="s">
        <v>191</v>
      </c>
      <c r="D38" s="26" t="s">
        <v>382</v>
      </c>
      <c r="E38" s="63"/>
      <c r="F38" s="341" t="s">
        <v>4</v>
      </c>
      <c r="G38" s="345" t="s">
        <v>1439</v>
      </c>
      <c r="H38" s="342" t="s">
        <v>1444</v>
      </c>
      <c r="I38" s="366">
        <v>44998</v>
      </c>
      <c r="J38" s="418"/>
      <c r="K38" s="409" t="s">
        <v>1453</v>
      </c>
      <c r="L38" s="395" t="s">
        <v>4</v>
      </c>
      <c r="M38" s="395" t="s">
        <v>1589</v>
      </c>
      <c r="N38" s="388"/>
    </row>
    <row r="39" spans="1:14" s="278" customFormat="1" x14ac:dyDescent="0.3">
      <c r="A39" s="297"/>
      <c r="B39" s="297"/>
      <c r="C39" s="33" t="s">
        <v>192</v>
      </c>
      <c r="D39" s="26" t="s">
        <v>383</v>
      </c>
      <c r="E39" s="63"/>
      <c r="F39" s="341" t="s">
        <v>4</v>
      </c>
      <c r="G39" s="345" t="s">
        <v>1439</v>
      </c>
      <c r="H39" s="342" t="s">
        <v>1444</v>
      </c>
      <c r="I39" s="366">
        <v>44998</v>
      </c>
      <c r="J39" s="418"/>
      <c r="K39" s="409" t="s">
        <v>1453</v>
      </c>
      <c r="L39" s="395" t="s">
        <v>4</v>
      </c>
      <c r="M39" s="395" t="s">
        <v>1589</v>
      </c>
      <c r="N39" s="388"/>
    </row>
    <row r="40" spans="1:14" s="278" customFormat="1" x14ac:dyDescent="0.3">
      <c r="A40" s="297"/>
      <c r="B40" s="297"/>
      <c r="C40" s="33" t="s">
        <v>263</v>
      </c>
      <c r="D40" s="26" t="s">
        <v>269</v>
      </c>
      <c r="E40" s="63"/>
      <c r="F40" s="341" t="s">
        <v>4</v>
      </c>
      <c r="G40" s="345" t="s">
        <v>1439</v>
      </c>
      <c r="H40" s="342" t="s">
        <v>1444</v>
      </c>
      <c r="I40" s="366">
        <v>44995</v>
      </c>
      <c r="J40" s="418"/>
      <c r="K40" s="409" t="s">
        <v>1453</v>
      </c>
      <c r="L40" s="395" t="s">
        <v>4</v>
      </c>
      <c r="M40" s="395" t="s">
        <v>1590</v>
      </c>
      <c r="N40" s="388"/>
    </row>
    <row r="41" spans="1:14" s="278" customFormat="1" x14ac:dyDescent="0.3">
      <c r="A41" s="297"/>
      <c r="B41" s="297"/>
      <c r="C41" s="33" t="s">
        <v>264</v>
      </c>
      <c r="D41" s="26" t="s">
        <v>380</v>
      </c>
      <c r="E41" s="63"/>
      <c r="F41" s="341" t="s">
        <v>4</v>
      </c>
      <c r="G41" s="345" t="s">
        <v>1439</v>
      </c>
      <c r="H41" s="342" t="s">
        <v>1444</v>
      </c>
      <c r="I41" s="366">
        <v>44998</v>
      </c>
      <c r="J41" s="418"/>
      <c r="K41" s="409" t="s">
        <v>1453</v>
      </c>
      <c r="L41" s="395" t="s">
        <v>4</v>
      </c>
      <c r="M41" s="395" t="s">
        <v>1590</v>
      </c>
      <c r="N41" s="388"/>
    </row>
    <row r="42" spans="1:14" s="278" customFormat="1" x14ac:dyDescent="0.3">
      <c r="A42" s="297"/>
      <c r="B42" s="297"/>
      <c r="C42" s="33" t="s">
        <v>265</v>
      </c>
      <c r="D42" s="26" t="s">
        <v>379</v>
      </c>
      <c r="E42" s="63"/>
      <c r="F42" s="341" t="s">
        <v>4</v>
      </c>
      <c r="G42" s="345" t="s">
        <v>1439</v>
      </c>
      <c r="H42" s="342" t="s">
        <v>1444</v>
      </c>
      <c r="I42" s="366">
        <v>44998</v>
      </c>
      <c r="J42" s="418"/>
      <c r="K42" s="409" t="s">
        <v>1453</v>
      </c>
      <c r="L42" s="395" t="s">
        <v>4</v>
      </c>
      <c r="M42" s="395" t="s">
        <v>1591</v>
      </c>
      <c r="N42" s="388"/>
    </row>
    <row r="43" spans="1:14" s="278" customFormat="1" x14ac:dyDescent="0.3">
      <c r="A43" s="297"/>
      <c r="B43" s="297"/>
      <c r="C43" s="33" t="s">
        <v>266</v>
      </c>
      <c r="D43" s="26" t="s">
        <v>268</v>
      </c>
      <c r="E43" s="63"/>
      <c r="F43" s="341" t="s">
        <v>4</v>
      </c>
      <c r="G43" s="345" t="s">
        <v>1439</v>
      </c>
      <c r="H43" s="342" t="s">
        <v>1444</v>
      </c>
      <c r="I43" s="366">
        <v>44998</v>
      </c>
      <c r="J43" s="418"/>
      <c r="K43" s="409" t="s">
        <v>1453</v>
      </c>
      <c r="L43" s="395" t="s">
        <v>4</v>
      </c>
      <c r="M43" s="395" t="s">
        <v>1592</v>
      </c>
      <c r="N43" s="388"/>
    </row>
    <row r="44" spans="1:14" s="278" customFormat="1" x14ac:dyDescent="0.3">
      <c r="A44" s="297"/>
      <c r="B44" s="297"/>
      <c r="C44" s="33" t="s">
        <v>267</v>
      </c>
      <c r="D44" s="26" t="s">
        <v>381</v>
      </c>
      <c r="E44" s="63"/>
      <c r="F44" s="341" t="s">
        <v>4</v>
      </c>
      <c r="G44" s="345" t="s">
        <v>1439</v>
      </c>
      <c r="H44" s="342" t="s">
        <v>1444</v>
      </c>
      <c r="I44" s="366">
        <v>44998</v>
      </c>
      <c r="J44" s="418"/>
      <c r="K44" s="409" t="s">
        <v>1453</v>
      </c>
      <c r="L44" s="395" t="s">
        <v>4</v>
      </c>
      <c r="M44" s="395" t="s">
        <v>1592</v>
      </c>
      <c r="N44" s="388"/>
    </row>
    <row r="45" spans="1:14" s="278" customFormat="1" x14ac:dyDescent="0.3">
      <c r="A45" s="297"/>
      <c r="B45" s="297"/>
      <c r="C45" s="33" t="s">
        <v>270</v>
      </c>
      <c r="D45" s="26" t="s">
        <v>54</v>
      </c>
      <c r="E45" s="63"/>
      <c r="F45" s="341" t="s">
        <v>4</v>
      </c>
      <c r="G45" s="345" t="s">
        <v>1439</v>
      </c>
      <c r="H45" s="342" t="s">
        <v>1444</v>
      </c>
      <c r="I45" s="366">
        <v>44998</v>
      </c>
      <c r="J45" s="418"/>
      <c r="K45" s="409" t="s">
        <v>1453</v>
      </c>
      <c r="L45" s="395" t="s">
        <v>4</v>
      </c>
      <c r="M45" s="395" t="s">
        <v>1593</v>
      </c>
      <c r="N45" s="388"/>
    </row>
    <row r="46" spans="1:14" s="278" customFormat="1" ht="28.8" x14ac:dyDescent="0.3">
      <c r="A46" s="297"/>
      <c r="B46" s="297"/>
      <c r="C46" s="33" t="s">
        <v>378</v>
      </c>
      <c r="D46" s="26" t="s">
        <v>427</v>
      </c>
      <c r="E46" s="63"/>
      <c r="F46" s="341" t="s">
        <v>8</v>
      </c>
      <c r="G46" s="348"/>
      <c r="H46" s="363" t="s">
        <v>1444</v>
      </c>
      <c r="I46" s="366">
        <v>44998</v>
      </c>
      <c r="J46" s="418" t="s">
        <v>1452</v>
      </c>
      <c r="K46" s="409" t="s">
        <v>1453</v>
      </c>
      <c r="L46" s="395" t="s">
        <v>4</v>
      </c>
      <c r="M46" s="395" t="s">
        <v>1593</v>
      </c>
      <c r="N46" s="388"/>
    </row>
    <row r="47" spans="1:14" s="278" customFormat="1" x14ac:dyDescent="0.3">
      <c r="A47" s="297"/>
      <c r="B47" s="297"/>
      <c r="C47" s="33" t="s">
        <v>426</v>
      </c>
      <c r="D47" s="26" t="s">
        <v>146</v>
      </c>
      <c r="E47" s="63"/>
      <c r="F47" s="341" t="s">
        <v>4</v>
      </c>
      <c r="G47" s="360" t="s">
        <v>1440</v>
      </c>
      <c r="H47" s="363" t="s">
        <v>1444</v>
      </c>
      <c r="I47" s="366">
        <v>44998</v>
      </c>
      <c r="J47" s="418"/>
      <c r="K47" s="409" t="s">
        <v>1453</v>
      </c>
      <c r="L47" s="395" t="s">
        <v>4</v>
      </c>
      <c r="M47" s="395" t="s">
        <v>1496</v>
      </c>
      <c r="N47" s="388"/>
    </row>
    <row r="48" spans="1:14" s="278" customFormat="1" x14ac:dyDescent="0.3">
      <c r="A48" s="297"/>
      <c r="B48" s="297"/>
      <c r="C48" s="37" t="s">
        <v>1312</v>
      </c>
      <c r="D48" s="278" t="s">
        <v>1313</v>
      </c>
      <c r="E48" s="351"/>
      <c r="F48" s="341" t="s">
        <v>4</v>
      </c>
      <c r="G48" s="360" t="s">
        <v>1440</v>
      </c>
      <c r="H48" s="363" t="s">
        <v>1444</v>
      </c>
      <c r="I48" s="366">
        <v>44998</v>
      </c>
      <c r="J48" s="418"/>
      <c r="K48" s="409" t="s">
        <v>1453</v>
      </c>
      <c r="L48" s="395" t="s">
        <v>4</v>
      </c>
      <c r="M48" s="395" t="s">
        <v>1594</v>
      </c>
      <c r="N48" s="388"/>
    </row>
    <row r="49" spans="1:14" s="278" customFormat="1" x14ac:dyDescent="0.3">
      <c r="A49" s="296" t="s">
        <v>16</v>
      </c>
      <c r="B49" s="296" t="s">
        <v>75</v>
      </c>
      <c r="C49" s="277"/>
      <c r="D49" s="281"/>
      <c r="E49" s="350"/>
      <c r="F49" s="341"/>
      <c r="G49" s="360"/>
      <c r="H49" s="342"/>
      <c r="I49" s="366"/>
      <c r="J49" s="418"/>
      <c r="K49" s="395"/>
      <c r="L49" s="395"/>
      <c r="M49" s="395"/>
      <c r="N49" s="388"/>
    </row>
    <row r="50" spans="1:14" s="278" customFormat="1" x14ac:dyDescent="0.3">
      <c r="A50" s="298" t="s">
        <v>1247</v>
      </c>
      <c r="B50" s="297"/>
      <c r="C50" s="33" t="s">
        <v>98</v>
      </c>
      <c r="D50" s="33" t="s">
        <v>292</v>
      </c>
      <c r="E50" s="63"/>
      <c r="F50" s="341" t="s">
        <v>4</v>
      </c>
      <c r="G50" s="360" t="s">
        <v>1440</v>
      </c>
      <c r="H50" s="363" t="s">
        <v>1444</v>
      </c>
      <c r="I50" s="366">
        <v>44998</v>
      </c>
      <c r="J50" s="418" t="s">
        <v>1450</v>
      </c>
      <c r="K50" s="409" t="s">
        <v>1453</v>
      </c>
      <c r="L50" s="395" t="s">
        <v>4</v>
      </c>
      <c r="M50" s="395" t="s">
        <v>1545</v>
      </c>
      <c r="N50" s="388"/>
    </row>
    <row r="51" spans="1:14" s="278" customFormat="1" x14ac:dyDescent="0.3">
      <c r="A51" s="297"/>
      <c r="B51" s="297"/>
      <c r="C51" s="33" t="s">
        <v>99</v>
      </c>
      <c r="D51" s="33" t="s">
        <v>293</v>
      </c>
      <c r="E51" s="63"/>
      <c r="F51" s="341" t="s">
        <v>4</v>
      </c>
      <c r="G51" s="360" t="s">
        <v>1440</v>
      </c>
      <c r="H51" s="363" t="s">
        <v>1444</v>
      </c>
      <c r="I51" s="366">
        <v>44998</v>
      </c>
      <c r="J51" s="418" t="s">
        <v>1450</v>
      </c>
      <c r="K51" s="409" t="s">
        <v>1453</v>
      </c>
      <c r="L51" s="395" t="s">
        <v>4</v>
      </c>
      <c r="M51" s="395" t="s">
        <v>1546</v>
      </c>
      <c r="N51" s="388"/>
    </row>
    <row r="52" spans="1:14" s="278" customFormat="1" x14ac:dyDescent="0.3">
      <c r="A52" s="297"/>
      <c r="B52" s="297"/>
      <c r="C52" s="33" t="s">
        <v>100</v>
      </c>
      <c r="D52" s="26" t="s">
        <v>39</v>
      </c>
      <c r="E52" s="63"/>
      <c r="F52" s="341" t="s">
        <v>4</v>
      </c>
      <c r="G52" s="360" t="s">
        <v>1440</v>
      </c>
      <c r="H52" s="363" t="s">
        <v>1444</v>
      </c>
      <c r="I52" s="366">
        <v>44998</v>
      </c>
      <c r="J52" s="419"/>
      <c r="K52" s="409" t="s">
        <v>1453</v>
      </c>
      <c r="L52" s="395" t="s">
        <v>4</v>
      </c>
      <c r="M52" s="395" t="s">
        <v>1547</v>
      </c>
      <c r="N52" s="388"/>
    </row>
    <row r="53" spans="1:14" s="278" customFormat="1" ht="72" x14ac:dyDescent="0.3">
      <c r="A53" s="297"/>
      <c r="B53" s="297"/>
      <c r="C53" s="33" t="s">
        <v>101</v>
      </c>
      <c r="D53" s="26" t="s">
        <v>160</v>
      </c>
      <c r="E53" s="350"/>
      <c r="F53" s="341" t="s">
        <v>4</v>
      </c>
      <c r="G53" s="360" t="s">
        <v>1440</v>
      </c>
      <c r="H53" s="363" t="s">
        <v>1444</v>
      </c>
      <c r="I53" s="366">
        <v>44998</v>
      </c>
      <c r="J53" s="417" t="s">
        <v>1451</v>
      </c>
      <c r="K53" s="409" t="s">
        <v>1453</v>
      </c>
      <c r="L53" s="395" t="s">
        <v>4</v>
      </c>
      <c r="M53" s="395" t="s">
        <v>1548</v>
      </c>
      <c r="N53" s="388"/>
    </row>
    <row r="54" spans="1:14" s="278" customFormat="1" x14ac:dyDescent="0.3">
      <c r="A54" s="297"/>
      <c r="B54" s="297"/>
      <c r="C54" s="320" t="s">
        <v>271</v>
      </c>
      <c r="D54" s="319" t="s">
        <v>290</v>
      </c>
      <c r="E54" s="63"/>
      <c r="F54" s="341" t="s">
        <v>4</v>
      </c>
      <c r="G54" s="360" t="s">
        <v>1440</v>
      </c>
      <c r="H54" s="363" t="s">
        <v>1444</v>
      </c>
      <c r="I54" s="366">
        <v>44998</v>
      </c>
      <c r="J54" s="418" t="s">
        <v>1450</v>
      </c>
      <c r="K54" s="409" t="s">
        <v>1453</v>
      </c>
      <c r="L54" s="395" t="s">
        <v>4</v>
      </c>
      <c r="M54" s="395" t="s">
        <v>1549</v>
      </c>
      <c r="N54" s="388"/>
    </row>
    <row r="55" spans="1:14" s="278" customFormat="1" x14ac:dyDescent="0.3">
      <c r="A55" s="297"/>
      <c r="B55" s="297"/>
      <c r="C55" s="33" t="s">
        <v>272</v>
      </c>
      <c r="D55" s="26" t="s">
        <v>291</v>
      </c>
      <c r="E55" s="63"/>
      <c r="F55" s="341" t="s">
        <v>4</v>
      </c>
      <c r="G55" s="360" t="s">
        <v>1440</v>
      </c>
      <c r="H55" s="363" t="s">
        <v>1444</v>
      </c>
      <c r="I55" s="366">
        <v>44998</v>
      </c>
      <c r="J55" s="418" t="s">
        <v>1450</v>
      </c>
      <c r="K55" s="409" t="s">
        <v>1453</v>
      </c>
      <c r="L55" s="395" t="s">
        <v>4</v>
      </c>
      <c r="M55" s="395" t="s">
        <v>1550</v>
      </c>
      <c r="N55" s="388"/>
    </row>
    <row r="56" spans="1:14" s="278" customFormat="1" ht="28.8" x14ac:dyDescent="0.3">
      <c r="A56" s="297"/>
      <c r="B56" s="297"/>
      <c r="C56" s="33" t="s">
        <v>273</v>
      </c>
      <c r="D56" s="324" t="s">
        <v>1298</v>
      </c>
      <c r="E56" s="352"/>
      <c r="F56" s="341" t="s">
        <v>4</v>
      </c>
      <c r="G56" s="360" t="s">
        <v>1440</v>
      </c>
      <c r="H56" s="363" t="s">
        <v>1444</v>
      </c>
      <c r="I56" s="366">
        <v>44999</v>
      </c>
      <c r="J56" s="418" t="s">
        <v>1450</v>
      </c>
      <c r="K56" s="409" t="s">
        <v>1453</v>
      </c>
      <c r="L56" s="395" t="s">
        <v>4</v>
      </c>
      <c r="M56" s="395" t="s">
        <v>1551</v>
      </c>
      <c r="N56" s="388"/>
    </row>
    <row r="57" spans="1:14" s="278" customFormat="1" ht="28.8" x14ac:dyDescent="0.3">
      <c r="A57" s="297"/>
      <c r="B57" s="297"/>
      <c r="C57" s="33" t="s">
        <v>274</v>
      </c>
      <c r="D57" s="37" t="s">
        <v>1299</v>
      </c>
      <c r="E57" s="352"/>
      <c r="F57" s="341" t="s">
        <v>4</v>
      </c>
      <c r="G57" s="360" t="s">
        <v>1440</v>
      </c>
      <c r="H57" s="363" t="s">
        <v>1444</v>
      </c>
      <c r="I57" s="366">
        <v>44999</v>
      </c>
      <c r="J57" s="418" t="s">
        <v>1450</v>
      </c>
      <c r="K57" s="409" t="s">
        <v>1453</v>
      </c>
      <c r="L57" s="395" t="s">
        <v>4</v>
      </c>
      <c r="M57" s="395" t="s">
        <v>1552</v>
      </c>
      <c r="N57" s="388"/>
    </row>
    <row r="58" spans="1:14" s="278" customFormat="1" x14ac:dyDescent="0.3">
      <c r="A58" s="297"/>
      <c r="B58" s="297"/>
      <c r="C58" s="33" t="s">
        <v>275</v>
      </c>
      <c r="D58" s="319" t="s">
        <v>294</v>
      </c>
      <c r="E58" s="63"/>
      <c r="F58" s="341" t="s">
        <v>4</v>
      </c>
      <c r="G58" s="360" t="s">
        <v>1440</v>
      </c>
      <c r="H58" s="363" t="s">
        <v>1444</v>
      </c>
      <c r="I58" s="366">
        <v>44999</v>
      </c>
      <c r="J58" s="418" t="s">
        <v>1450</v>
      </c>
      <c r="K58" s="409" t="s">
        <v>1453</v>
      </c>
      <c r="L58" s="395" t="s">
        <v>4</v>
      </c>
      <c r="M58" s="395" t="s">
        <v>1553</v>
      </c>
      <c r="N58" s="388"/>
    </row>
    <row r="59" spans="1:14" s="278" customFormat="1" x14ac:dyDescent="0.3">
      <c r="A59" s="297"/>
      <c r="B59" s="297"/>
      <c r="C59" s="33" t="s">
        <v>276</v>
      </c>
      <c r="D59" s="26" t="s">
        <v>295</v>
      </c>
      <c r="E59" s="63"/>
      <c r="F59" s="341" t="s">
        <v>4</v>
      </c>
      <c r="G59" s="360" t="s">
        <v>1440</v>
      </c>
      <c r="H59" s="363" t="s">
        <v>1444</v>
      </c>
      <c r="I59" s="366">
        <v>44999</v>
      </c>
      <c r="J59" s="418" t="s">
        <v>1450</v>
      </c>
      <c r="K59" s="409" t="s">
        <v>1453</v>
      </c>
      <c r="L59" s="395" t="s">
        <v>4</v>
      </c>
      <c r="M59" s="395" t="s">
        <v>1554</v>
      </c>
      <c r="N59" s="388"/>
    </row>
    <row r="60" spans="1:14" s="278" customFormat="1" x14ac:dyDescent="0.3">
      <c r="A60" s="297"/>
      <c r="B60" s="297"/>
      <c r="C60" s="33" t="s">
        <v>277</v>
      </c>
      <c r="D60" s="26" t="s">
        <v>296</v>
      </c>
      <c r="E60" s="63"/>
      <c r="F60" s="341" t="s">
        <v>4</v>
      </c>
      <c r="G60" s="360" t="s">
        <v>1440</v>
      </c>
      <c r="H60" s="363" t="s">
        <v>1444</v>
      </c>
      <c r="I60" s="366">
        <v>44999</v>
      </c>
      <c r="J60" s="418" t="s">
        <v>1450</v>
      </c>
      <c r="K60" s="409" t="s">
        <v>1453</v>
      </c>
      <c r="L60" s="395" t="s">
        <v>4</v>
      </c>
      <c r="M60" s="395" t="s">
        <v>1555</v>
      </c>
      <c r="N60" s="388"/>
    </row>
    <row r="61" spans="1:14" s="278" customFormat="1" x14ac:dyDescent="0.3">
      <c r="A61" s="297"/>
      <c r="B61" s="297"/>
      <c r="C61" s="33" t="s">
        <v>278</v>
      </c>
      <c r="D61" s="319" t="s">
        <v>297</v>
      </c>
      <c r="E61" s="63"/>
      <c r="F61" s="341" t="s">
        <v>4</v>
      </c>
      <c r="G61" s="360" t="s">
        <v>1440</v>
      </c>
      <c r="H61" s="363" t="s">
        <v>1444</v>
      </c>
      <c r="I61" s="366">
        <v>44999</v>
      </c>
      <c r="J61" s="418" t="s">
        <v>1450</v>
      </c>
      <c r="K61" s="409" t="s">
        <v>1453</v>
      </c>
      <c r="L61" s="395" t="s">
        <v>4</v>
      </c>
      <c r="M61" s="395" t="s">
        <v>1556</v>
      </c>
      <c r="N61" s="388"/>
    </row>
    <row r="62" spans="1:14" s="278" customFormat="1" ht="28.8" x14ac:dyDescent="0.3">
      <c r="A62" s="297"/>
      <c r="B62" s="297"/>
      <c r="C62" s="33" t="s">
        <v>279</v>
      </c>
      <c r="D62" s="26" t="s">
        <v>298</v>
      </c>
      <c r="E62" s="63"/>
      <c r="F62" s="341" t="s">
        <v>4</v>
      </c>
      <c r="G62" s="360" t="s">
        <v>1440</v>
      </c>
      <c r="H62" s="363" t="s">
        <v>1444</v>
      </c>
      <c r="I62" s="366">
        <v>44999</v>
      </c>
      <c r="J62" s="418" t="s">
        <v>1450</v>
      </c>
      <c r="K62" s="409" t="s">
        <v>1453</v>
      </c>
      <c r="L62" s="395" t="s">
        <v>4</v>
      </c>
      <c r="M62" s="395" t="s">
        <v>1557</v>
      </c>
      <c r="N62" s="388"/>
    </row>
    <row r="63" spans="1:14" s="278" customFormat="1" x14ac:dyDescent="0.3">
      <c r="A63" s="297"/>
      <c r="B63" s="297"/>
      <c r="C63" s="33" t="s">
        <v>280</v>
      </c>
      <c r="D63" s="26" t="s">
        <v>299</v>
      </c>
      <c r="E63" s="63"/>
      <c r="F63" s="341" t="s">
        <v>4</v>
      </c>
      <c r="G63" s="360" t="s">
        <v>1440</v>
      </c>
      <c r="H63" s="363" t="s">
        <v>1444</v>
      </c>
      <c r="I63" s="366">
        <v>44999</v>
      </c>
      <c r="J63" s="418" t="s">
        <v>1450</v>
      </c>
      <c r="K63" s="409" t="s">
        <v>1453</v>
      </c>
      <c r="L63" s="395" t="s">
        <v>4</v>
      </c>
      <c r="M63" s="395" t="s">
        <v>1558</v>
      </c>
      <c r="N63" s="388"/>
    </row>
    <row r="64" spans="1:14" s="278" customFormat="1" ht="28.8" x14ac:dyDescent="0.3">
      <c r="A64" s="297"/>
      <c r="B64" s="297"/>
      <c r="C64" s="33" t="s">
        <v>281</v>
      </c>
      <c r="D64" s="26" t="s">
        <v>300</v>
      </c>
      <c r="E64" s="63"/>
      <c r="F64" s="341" t="s">
        <v>4</v>
      </c>
      <c r="G64" s="360" t="s">
        <v>1440</v>
      </c>
      <c r="H64" s="363" t="s">
        <v>1444</v>
      </c>
      <c r="I64" s="366">
        <v>44999</v>
      </c>
      <c r="J64" s="418" t="s">
        <v>1450</v>
      </c>
      <c r="K64" s="409" t="s">
        <v>1453</v>
      </c>
      <c r="L64" s="395" t="s">
        <v>4</v>
      </c>
      <c r="M64" s="395" t="s">
        <v>1559</v>
      </c>
      <c r="N64" s="388"/>
    </row>
    <row r="65" spans="1:14" s="278" customFormat="1" ht="28.8" x14ac:dyDescent="0.3">
      <c r="A65" s="297"/>
      <c r="B65" s="297"/>
      <c r="C65" s="33" t="s">
        <v>282</v>
      </c>
      <c r="D65" s="26" t="s">
        <v>301</v>
      </c>
      <c r="E65" s="63"/>
      <c r="F65" s="341" t="s">
        <v>4</v>
      </c>
      <c r="G65" s="360" t="s">
        <v>1440</v>
      </c>
      <c r="H65" s="363" t="s">
        <v>1444</v>
      </c>
      <c r="I65" s="366">
        <v>44999</v>
      </c>
      <c r="J65" s="418" t="s">
        <v>1450</v>
      </c>
      <c r="K65" s="409" t="s">
        <v>1453</v>
      </c>
      <c r="L65" s="395" t="s">
        <v>4</v>
      </c>
      <c r="M65" s="395" t="s">
        <v>1560</v>
      </c>
      <c r="N65" s="388"/>
    </row>
    <row r="66" spans="1:14" s="278" customFormat="1" ht="28.8" x14ac:dyDescent="0.3">
      <c r="A66" s="297"/>
      <c r="B66" s="297"/>
      <c r="C66" s="33" t="s">
        <v>283</v>
      </c>
      <c r="D66" s="26" t="s">
        <v>302</v>
      </c>
      <c r="E66" s="63"/>
      <c r="F66" s="341" t="s">
        <v>4</v>
      </c>
      <c r="G66" s="360" t="s">
        <v>1440</v>
      </c>
      <c r="H66" s="363" t="s">
        <v>1444</v>
      </c>
      <c r="I66" s="366">
        <v>44999</v>
      </c>
      <c r="J66" s="418" t="s">
        <v>1450</v>
      </c>
      <c r="K66" s="409" t="s">
        <v>1453</v>
      </c>
      <c r="L66" s="395" t="s">
        <v>4</v>
      </c>
      <c r="M66" s="395" t="s">
        <v>1561</v>
      </c>
      <c r="N66" s="388"/>
    </row>
    <row r="67" spans="1:14" s="278" customFormat="1" ht="28.8" x14ac:dyDescent="0.3">
      <c r="A67" s="297"/>
      <c r="B67" s="297"/>
      <c r="C67" s="33" t="s">
        <v>284</v>
      </c>
      <c r="D67" s="26" t="s">
        <v>303</v>
      </c>
      <c r="E67" s="63"/>
      <c r="F67" s="341" t="s">
        <v>4</v>
      </c>
      <c r="G67" s="360" t="s">
        <v>1440</v>
      </c>
      <c r="H67" s="363" t="s">
        <v>1444</v>
      </c>
      <c r="I67" s="366">
        <v>44999</v>
      </c>
      <c r="J67" s="418" t="s">
        <v>1450</v>
      </c>
      <c r="K67" s="409" t="s">
        <v>1453</v>
      </c>
      <c r="L67" s="395" t="s">
        <v>4</v>
      </c>
      <c r="M67" s="395" t="s">
        <v>1562</v>
      </c>
      <c r="N67" s="388"/>
    </row>
    <row r="68" spans="1:14" s="278" customFormat="1" x14ac:dyDescent="0.3">
      <c r="A68" s="297"/>
      <c r="B68" s="297"/>
      <c r="C68" s="33" t="s">
        <v>285</v>
      </c>
      <c r="D68" s="319" t="s">
        <v>304</v>
      </c>
      <c r="E68" s="63"/>
      <c r="F68" s="341" t="s">
        <v>4</v>
      </c>
      <c r="G68" s="360" t="s">
        <v>1440</v>
      </c>
      <c r="H68" s="363" t="s">
        <v>1444</v>
      </c>
      <c r="I68" s="366">
        <v>44999</v>
      </c>
      <c r="J68" s="418" t="s">
        <v>1450</v>
      </c>
      <c r="K68" s="409" t="s">
        <v>1453</v>
      </c>
      <c r="L68" s="395" t="s">
        <v>4</v>
      </c>
      <c r="M68" s="395" t="s">
        <v>1563</v>
      </c>
      <c r="N68" s="388"/>
    </row>
    <row r="69" spans="1:14" s="278" customFormat="1" x14ac:dyDescent="0.3">
      <c r="A69" s="297"/>
      <c r="B69" s="297"/>
      <c r="C69" s="33" t="s">
        <v>286</v>
      </c>
      <c r="D69" s="26" t="s">
        <v>305</v>
      </c>
      <c r="E69" s="63"/>
      <c r="F69" s="341" t="s">
        <v>4</v>
      </c>
      <c r="G69" s="360" t="s">
        <v>1440</v>
      </c>
      <c r="H69" s="363" t="s">
        <v>1444</v>
      </c>
      <c r="I69" s="366">
        <v>44999</v>
      </c>
      <c r="J69" s="418" t="s">
        <v>1450</v>
      </c>
      <c r="K69" s="409" t="s">
        <v>1453</v>
      </c>
      <c r="L69" s="395" t="s">
        <v>4</v>
      </c>
      <c r="M69" s="395" t="s">
        <v>1564</v>
      </c>
      <c r="N69" s="388"/>
    </row>
    <row r="70" spans="1:14" s="278" customFormat="1" x14ac:dyDescent="0.3">
      <c r="A70" s="297"/>
      <c r="B70" s="297"/>
      <c r="C70" s="33" t="s">
        <v>287</v>
      </c>
      <c r="D70" s="319" t="s">
        <v>311</v>
      </c>
      <c r="E70" s="63"/>
      <c r="F70" s="341" t="s">
        <v>4</v>
      </c>
      <c r="G70" s="360" t="s">
        <v>1440</v>
      </c>
      <c r="H70" s="363" t="s">
        <v>1444</v>
      </c>
      <c r="I70" s="366">
        <v>44999</v>
      </c>
      <c r="J70" s="418" t="s">
        <v>1450</v>
      </c>
      <c r="K70" s="409" t="s">
        <v>1453</v>
      </c>
      <c r="L70" s="395" t="s">
        <v>4</v>
      </c>
      <c r="M70" s="395" t="s">
        <v>1565</v>
      </c>
      <c r="N70" s="388"/>
    </row>
    <row r="71" spans="1:14" s="278" customFormat="1" x14ac:dyDescent="0.3">
      <c r="A71" s="297"/>
      <c r="B71" s="297"/>
      <c r="C71" s="33" t="s">
        <v>288</v>
      </c>
      <c r="D71" s="26" t="s">
        <v>312</v>
      </c>
      <c r="E71" s="63"/>
      <c r="F71" s="341" t="s">
        <v>4</v>
      </c>
      <c r="G71" s="360" t="s">
        <v>1440</v>
      </c>
      <c r="H71" s="363" t="s">
        <v>1444</v>
      </c>
      <c r="I71" s="366">
        <v>44999</v>
      </c>
      <c r="J71" s="418" t="s">
        <v>1450</v>
      </c>
      <c r="K71" s="409" t="s">
        <v>1453</v>
      </c>
      <c r="L71" s="395" t="s">
        <v>4</v>
      </c>
      <c r="M71" s="395" t="s">
        <v>1566</v>
      </c>
      <c r="N71" s="388"/>
    </row>
    <row r="72" spans="1:14" s="278" customFormat="1" x14ac:dyDescent="0.3">
      <c r="A72" s="297"/>
      <c r="B72" s="297"/>
      <c r="C72" s="33" t="s">
        <v>289</v>
      </c>
      <c r="D72" s="319" t="s">
        <v>313</v>
      </c>
      <c r="E72" s="63"/>
      <c r="F72" s="341" t="s">
        <v>4</v>
      </c>
      <c r="G72" s="360" t="s">
        <v>1440</v>
      </c>
      <c r="H72" s="363" t="s">
        <v>1444</v>
      </c>
      <c r="I72" s="366">
        <v>44999</v>
      </c>
      <c r="J72" s="418" t="s">
        <v>1450</v>
      </c>
      <c r="K72" s="409" t="s">
        <v>1453</v>
      </c>
      <c r="L72" s="395" t="s">
        <v>4</v>
      </c>
      <c r="M72" s="395" t="s">
        <v>1567</v>
      </c>
      <c r="N72" s="388"/>
    </row>
    <row r="73" spans="1:14" s="278" customFormat="1" x14ac:dyDescent="0.3">
      <c r="A73" s="297"/>
      <c r="B73" s="297"/>
      <c r="C73" s="33" t="s">
        <v>306</v>
      </c>
      <c r="D73" s="26" t="s">
        <v>314</v>
      </c>
      <c r="E73" s="63"/>
      <c r="F73" s="341" t="s">
        <v>4</v>
      </c>
      <c r="G73" s="360" t="s">
        <v>1440</v>
      </c>
      <c r="H73" s="363" t="s">
        <v>1444</v>
      </c>
      <c r="I73" s="366">
        <v>44999</v>
      </c>
      <c r="J73" s="418" t="s">
        <v>1450</v>
      </c>
      <c r="K73" s="409" t="s">
        <v>1453</v>
      </c>
      <c r="L73" s="395" t="s">
        <v>4</v>
      </c>
      <c r="M73" s="395" t="s">
        <v>1568</v>
      </c>
      <c r="N73" s="388"/>
    </row>
    <row r="74" spans="1:14" s="278" customFormat="1" ht="28.8" x14ac:dyDescent="0.3">
      <c r="A74" s="297"/>
      <c r="B74" s="297"/>
      <c r="C74" s="33" t="s">
        <v>307</v>
      </c>
      <c r="D74" s="26" t="s">
        <v>315</v>
      </c>
      <c r="E74" s="63"/>
      <c r="F74" s="341" t="s">
        <v>4</v>
      </c>
      <c r="G74" s="360" t="s">
        <v>1440</v>
      </c>
      <c r="H74" s="363" t="s">
        <v>1444</v>
      </c>
      <c r="I74" s="366">
        <v>44999</v>
      </c>
      <c r="J74" s="418" t="s">
        <v>1450</v>
      </c>
      <c r="K74" s="409" t="s">
        <v>1453</v>
      </c>
      <c r="L74" s="395" t="s">
        <v>4</v>
      </c>
      <c r="M74" s="395" t="s">
        <v>1570</v>
      </c>
      <c r="N74" s="388"/>
    </row>
    <row r="75" spans="1:14" s="278" customFormat="1" ht="28.8" x14ac:dyDescent="0.3">
      <c r="A75" s="297"/>
      <c r="B75" s="297"/>
      <c r="C75" s="33" t="s">
        <v>308</v>
      </c>
      <c r="D75" s="26" t="s">
        <v>316</v>
      </c>
      <c r="E75" s="63"/>
      <c r="F75" s="341" t="s">
        <v>4</v>
      </c>
      <c r="G75" s="30"/>
      <c r="H75" s="363" t="s">
        <v>1444</v>
      </c>
      <c r="I75" s="366">
        <v>44999</v>
      </c>
      <c r="J75" s="418" t="s">
        <v>1450</v>
      </c>
      <c r="K75" s="409" t="s">
        <v>1453</v>
      </c>
      <c r="L75" s="395" t="s">
        <v>4</v>
      </c>
      <c r="M75" s="395" t="s">
        <v>1569</v>
      </c>
      <c r="N75" s="388"/>
    </row>
    <row r="76" spans="1:14" s="278" customFormat="1" x14ac:dyDescent="0.3">
      <c r="A76" s="297"/>
      <c r="B76" s="297"/>
      <c r="C76" s="33" t="s">
        <v>309</v>
      </c>
      <c r="D76" s="319" t="s">
        <v>317</v>
      </c>
      <c r="E76" s="63"/>
      <c r="F76" s="341" t="s">
        <v>4</v>
      </c>
      <c r="G76" s="345" t="s">
        <v>1440</v>
      </c>
      <c r="H76" s="363" t="s">
        <v>1444</v>
      </c>
      <c r="I76" s="366">
        <v>44999</v>
      </c>
      <c r="J76" s="418" t="s">
        <v>1450</v>
      </c>
      <c r="K76" s="409" t="s">
        <v>1453</v>
      </c>
      <c r="L76" s="395" t="s">
        <v>4</v>
      </c>
      <c r="M76" s="395" t="s">
        <v>1572</v>
      </c>
      <c r="N76" s="388"/>
    </row>
    <row r="77" spans="1:14" s="278" customFormat="1" x14ac:dyDescent="0.3">
      <c r="A77" s="297"/>
      <c r="B77" s="297"/>
      <c r="C77" s="33" t="s">
        <v>310</v>
      </c>
      <c r="D77" s="26" t="s">
        <v>318</v>
      </c>
      <c r="E77" s="63"/>
      <c r="F77" s="341" t="s">
        <v>4</v>
      </c>
      <c r="G77" s="345" t="s">
        <v>1439</v>
      </c>
      <c r="H77" s="363" t="s">
        <v>1444</v>
      </c>
      <c r="I77" s="366">
        <v>44999</v>
      </c>
      <c r="J77" s="418" t="s">
        <v>1450</v>
      </c>
      <c r="K77" s="409" t="s">
        <v>1453</v>
      </c>
      <c r="L77" s="395" t="s">
        <v>4</v>
      </c>
      <c r="M77" s="395" t="s">
        <v>1571</v>
      </c>
      <c r="N77" s="388"/>
    </row>
    <row r="78" spans="1:14" s="278" customFormat="1" x14ac:dyDescent="0.3">
      <c r="A78" s="297"/>
      <c r="B78" s="297"/>
      <c r="C78" s="33" t="s">
        <v>1102</v>
      </c>
      <c r="D78" s="26" t="s">
        <v>319</v>
      </c>
      <c r="E78" s="63"/>
      <c r="F78" s="341" t="s">
        <v>4</v>
      </c>
      <c r="G78" s="345" t="s">
        <v>1439</v>
      </c>
      <c r="H78" s="363" t="s">
        <v>1444</v>
      </c>
      <c r="I78" s="366">
        <v>44999</v>
      </c>
      <c r="J78" s="418" t="s">
        <v>1450</v>
      </c>
      <c r="K78" s="409" t="s">
        <v>1453</v>
      </c>
      <c r="L78" s="395" t="s">
        <v>4</v>
      </c>
      <c r="M78" s="395" t="s">
        <v>1573</v>
      </c>
      <c r="N78" s="388"/>
    </row>
    <row r="79" spans="1:14" s="278" customFormat="1" x14ac:dyDescent="0.3">
      <c r="A79" s="297"/>
      <c r="B79" s="297"/>
      <c r="C79" s="33" t="s">
        <v>1103</v>
      </c>
      <c r="D79" s="26" t="s">
        <v>320</v>
      </c>
      <c r="E79" s="63"/>
      <c r="F79" s="341" t="s">
        <v>4</v>
      </c>
      <c r="G79" s="345" t="s">
        <v>1440</v>
      </c>
      <c r="H79" s="363" t="s">
        <v>1444</v>
      </c>
      <c r="I79" s="366">
        <v>44999</v>
      </c>
      <c r="J79" s="418" t="s">
        <v>1450</v>
      </c>
      <c r="K79" s="409" t="s">
        <v>1453</v>
      </c>
      <c r="L79" s="395" t="s">
        <v>4</v>
      </c>
      <c r="M79" s="395" t="s">
        <v>1574</v>
      </c>
      <c r="N79" s="388"/>
    </row>
    <row r="80" spans="1:14" s="278" customFormat="1" x14ac:dyDescent="0.3">
      <c r="A80" s="273"/>
      <c r="B80" s="273"/>
      <c r="C80" s="209" t="s">
        <v>1296</v>
      </c>
      <c r="D80" s="26" t="s">
        <v>1105</v>
      </c>
      <c r="E80" s="63"/>
      <c r="F80" s="341" t="s">
        <v>4</v>
      </c>
      <c r="G80" s="345" t="s">
        <v>1440</v>
      </c>
      <c r="H80" s="363" t="s">
        <v>1444</v>
      </c>
      <c r="I80" s="366">
        <v>44999</v>
      </c>
      <c r="J80" s="418" t="s">
        <v>1450</v>
      </c>
      <c r="K80" s="409" t="s">
        <v>1453</v>
      </c>
      <c r="L80" s="395" t="s">
        <v>4</v>
      </c>
      <c r="M80" s="395" t="s">
        <v>1574</v>
      </c>
      <c r="N80" s="388"/>
    </row>
    <row r="81" spans="1:14" s="278" customFormat="1" x14ac:dyDescent="0.3">
      <c r="A81" s="273"/>
      <c r="B81" s="273"/>
      <c r="C81" s="33" t="s">
        <v>1297</v>
      </c>
      <c r="D81" s="26" t="s">
        <v>1106</v>
      </c>
      <c r="E81" s="63"/>
      <c r="F81" s="341" t="s">
        <v>4</v>
      </c>
      <c r="G81" s="345" t="s">
        <v>1440</v>
      </c>
      <c r="H81" s="363" t="s">
        <v>1444</v>
      </c>
      <c r="I81" s="366">
        <v>44999</v>
      </c>
      <c r="J81" s="418" t="s">
        <v>1450</v>
      </c>
      <c r="K81" s="409" t="s">
        <v>1453</v>
      </c>
      <c r="L81" s="395" t="s">
        <v>4</v>
      </c>
      <c r="M81" s="395" t="s">
        <v>1575</v>
      </c>
      <c r="N81" s="388"/>
    </row>
    <row r="82" spans="1:14" s="278" customFormat="1" x14ac:dyDescent="0.3">
      <c r="A82" s="296" t="s">
        <v>18</v>
      </c>
      <c r="B82" s="296" t="s">
        <v>76</v>
      </c>
      <c r="C82" s="277"/>
      <c r="D82" s="277"/>
      <c r="E82" s="350"/>
      <c r="F82" s="341"/>
      <c r="G82" s="345" t="s">
        <v>1440</v>
      </c>
      <c r="H82" s="342"/>
      <c r="I82" s="366"/>
      <c r="J82" s="330"/>
      <c r="K82" s="397"/>
      <c r="L82" s="397"/>
      <c r="M82" s="397"/>
      <c r="N82" s="388"/>
    </row>
    <row r="83" spans="1:14" s="278" customFormat="1" x14ac:dyDescent="0.3">
      <c r="A83" s="298" t="s">
        <v>1247</v>
      </c>
      <c r="B83" s="299"/>
      <c r="C83" s="33" t="s">
        <v>102</v>
      </c>
      <c r="D83" s="26" t="s">
        <v>376</v>
      </c>
      <c r="E83" s="63"/>
      <c r="F83" s="341" t="s">
        <v>4</v>
      </c>
      <c r="G83" s="345" t="s">
        <v>1439</v>
      </c>
      <c r="H83" s="363" t="s">
        <v>1444</v>
      </c>
      <c r="I83" s="366">
        <v>45000</v>
      </c>
      <c r="J83" s="418"/>
      <c r="K83" s="409" t="s">
        <v>1453</v>
      </c>
      <c r="L83" s="395" t="s">
        <v>4</v>
      </c>
      <c r="M83" s="395" t="s">
        <v>1576</v>
      </c>
      <c r="N83" s="388"/>
    </row>
    <row r="84" spans="1:14" s="278" customFormat="1" x14ac:dyDescent="0.3">
      <c r="A84" s="298"/>
      <c r="B84" s="299"/>
      <c r="C84" s="33" t="s">
        <v>103</v>
      </c>
      <c r="D84" s="26" t="s">
        <v>1294</v>
      </c>
      <c r="E84" s="63"/>
      <c r="F84" s="341" t="s">
        <v>4</v>
      </c>
      <c r="G84" s="345" t="s">
        <v>1439</v>
      </c>
      <c r="H84" s="363" t="s">
        <v>1444</v>
      </c>
      <c r="I84" s="366">
        <v>45000</v>
      </c>
      <c r="J84" s="418"/>
      <c r="K84" s="409" t="s">
        <v>1453</v>
      </c>
      <c r="L84" s="395" t="s">
        <v>4</v>
      </c>
      <c r="M84" s="395" t="s">
        <v>1577</v>
      </c>
      <c r="N84" s="388"/>
    </row>
    <row r="85" spans="1:14" s="278" customFormat="1" x14ac:dyDescent="0.3">
      <c r="A85" s="298"/>
      <c r="B85" s="299"/>
      <c r="C85" s="33" t="s">
        <v>104</v>
      </c>
      <c r="D85" s="26" t="s">
        <v>1295</v>
      </c>
      <c r="E85" s="63"/>
      <c r="F85" s="341" t="s">
        <v>4</v>
      </c>
      <c r="G85" s="30"/>
      <c r="H85" s="363" t="s">
        <v>1444</v>
      </c>
      <c r="I85" s="366">
        <v>45000</v>
      </c>
      <c r="J85" s="418"/>
      <c r="K85" s="409" t="s">
        <v>1453</v>
      </c>
      <c r="L85" s="395" t="s">
        <v>4</v>
      </c>
      <c r="M85" s="395" t="s">
        <v>1578</v>
      </c>
      <c r="N85" s="388"/>
    </row>
    <row r="86" spans="1:14" s="278" customFormat="1" x14ac:dyDescent="0.3">
      <c r="A86" s="299"/>
      <c r="B86" s="299"/>
      <c r="C86" s="33" t="s">
        <v>105</v>
      </c>
      <c r="D86" s="26" t="s">
        <v>377</v>
      </c>
      <c r="E86" s="63"/>
      <c r="F86" s="341" t="s">
        <v>4</v>
      </c>
      <c r="G86" s="345" t="s">
        <v>1440</v>
      </c>
      <c r="H86" s="363" t="s">
        <v>1444</v>
      </c>
      <c r="I86" s="366">
        <v>45000</v>
      </c>
      <c r="J86" s="418"/>
      <c r="K86" s="409" t="s">
        <v>1453</v>
      </c>
      <c r="L86" s="395" t="s">
        <v>4</v>
      </c>
      <c r="M86" s="395" t="s">
        <v>1579</v>
      </c>
      <c r="N86" s="388"/>
    </row>
    <row r="87" spans="1:14" s="278" customFormat="1" x14ac:dyDescent="0.3">
      <c r="A87" s="299"/>
      <c r="B87" s="299"/>
      <c r="C87" s="33" t="s">
        <v>193</v>
      </c>
      <c r="D87" s="26" t="s">
        <v>32</v>
      </c>
      <c r="E87" s="63"/>
      <c r="F87" s="341" t="s">
        <v>4</v>
      </c>
      <c r="G87" s="345" t="s">
        <v>1440</v>
      </c>
      <c r="H87" s="363" t="s">
        <v>1444</v>
      </c>
      <c r="I87" s="366">
        <v>45012</v>
      </c>
      <c r="J87" s="418"/>
      <c r="K87" s="409" t="s">
        <v>1453</v>
      </c>
      <c r="L87" s="395" t="s">
        <v>4</v>
      </c>
      <c r="M87" s="395" t="s">
        <v>1578</v>
      </c>
      <c r="N87" s="388"/>
    </row>
    <row r="88" spans="1:14" s="278" customFormat="1" x14ac:dyDescent="0.3">
      <c r="A88" s="299"/>
      <c r="B88" s="299"/>
      <c r="C88" s="33" t="s">
        <v>194</v>
      </c>
      <c r="D88" s="26" t="s">
        <v>495</v>
      </c>
      <c r="E88" s="63"/>
      <c r="F88" s="341" t="s">
        <v>4</v>
      </c>
      <c r="G88" s="345" t="s">
        <v>1440</v>
      </c>
      <c r="H88" s="363" t="s">
        <v>1444</v>
      </c>
      <c r="I88" s="366">
        <v>45012</v>
      </c>
      <c r="J88" s="418"/>
      <c r="K88" s="409" t="s">
        <v>1453</v>
      </c>
      <c r="L88" s="395" t="s">
        <v>4</v>
      </c>
      <c r="M88" s="395" t="s">
        <v>1579</v>
      </c>
      <c r="N88" s="388"/>
    </row>
    <row r="89" spans="1:14" s="278" customFormat="1" ht="57.6" x14ac:dyDescent="0.3">
      <c r="A89" s="299"/>
      <c r="B89" s="299"/>
      <c r="C89" s="33" t="s">
        <v>195</v>
      </c>
      <c r="D89" s="26" t="s">
        <v>496</v>
      </c>
      <c r="E89" s="63"/>
      <c r="F89" s="341" t="s">
        <v>8</v>
      </c>
      <c r="G89" s="345" t="s">
        <v>1440</v>
      </c>
      <c r="H89" s="363" t="s">
        <v>1444</v>
      </c>
      <c r="I89" s="366">
        <v>45012</v>
      </c>
      <c r="J89" s="418" t="s">
        <v>1460</v>
      </c>
      <c r="K89" s="409" t="s">
        <v>1453</v>
      </c>
      <c r="L89" s="395" t="s">
        <v>1456</v>
      </c>
      <c r="M89" s="395" t="s">
        <v>1581</v>
      </c>
      <c r="N89" s="388"/>
    </row>
    <row r="90" spans="1:14" s="278" customFormat="1" x14ac:dyDescent="0.3">
      <c r="A90" s="299"/>
      <c r="B90" s="299"/>
      <c r="C90" s="33" t="s">
        <v>1121</v>
      </c>
      <c r="D90" s="26" t="s">
        <v>34</v>
      </c>
      <c r="E90" s="63"/>
      <c r="F90" s="341" t="s">
        <v>4</v>
      </c>
      <c r="G90" s="345" t="s">
        <v>1440</v>
      </c>
      <c r="H90" s="363" t="s">
        <v>1444</v>
      </c>
      <c r="I90" s="366">
        <v>45012</v>
      </c>
      <c r="J90" s="418" t="s">
        <v>1461</v>
      </c>
      <c r="K90" s="409" t="s">
        <v>1453</v>
      </c>
      <c r="L90" s="395" t="s">
        <v>4</v>
      </c>
      <c r="M90" s="395" t="s">
        <v>1584</v>
      </c>
      <c r="N90" s="388"/>
    </row>
    <row r="91" spans="1:14" s="278" customFormat="1" x14ac:dyDescent="0.3">
      <c r="A91" s="296" t="s">
        <v>55</v>
      </c>
      <c r="B91" s="296" t="s">
        <v>77</v>
      </c>
      <c r="C91" s="277"/>
      <c r="D91" s="277"/>
      <c r="E91" s="350"/>
      <c r="F91" s="341"/>
      <c r="G91" s="345" t="s">
        <v>1440</v>
      </c>
      <c r="H91" s="342"/>
      <c r="I91" s="366"/>
      <c r="J91" s="418"/>
      <c r="K91" s="395"/>
      <c r="L91" s="395"/>
      <c r="M91" s="395"/>
      <c r="N91" s="388"/>
    </row>
    <row r="92" spans="1:14" s="278" customFormat="1" x14ac:dyDescent="0.3">
      <c r="A92" s="298" t="s">
        <v>1247</v>
      </c>
      <c r="B92" s="297"/>
      <c r="C92" s="33" t="s">
        <v>114</v>
      </c>
      <c r="D92" s="26" t="s">
        <v>64</v>
      </c>
      <c r="E92" s="63"/>
      <c r="F92" s="341" t="s">
        <v>4</v>
      </c>
      <c r="G92" s="30"/>
      <c r="H92" s="363" t="s">
        <v>1444</v>
      </c>
      <c r="I92" s="366">
        <v>45013</v>
      </c>
      <c r="J92" s="418" t="s">
        <v>1447</v>
      </c>
      <c r="K92" s="395" t="s">
        <v>1504</v>
      </c>
      <c r="L92" s="395"/>
      <c r="M92" s="395" t="s">
        <v>1516</v>
      </c>
      <c r="N92" s="388"/>
    </row>
    <row r="93" spans="1:14" s="278" customFormat="1" x14ac:dyDescent="0.3">
      <c r="A93" s="297"/>
      <c r="B93" s="297"/>
      <c r="C93" s="33" t="s">
        <v>137</v>
      </c>
      <c r="D93" s="26" t="s">
        <v>65</v>
      </c>
      <c r="E93" s="63"/>
      <c r="F93" s="341" t="s">
        <v>4</v>
      </c>
      <c r="G93" s="345" t="s">
        <v>1440</v>
      </c>
      <c r="H93" s="363" t="s">
        <v>1444</v>
      </c>
      <c r="I93" s="366">
        <v>45013</v>
      </c>
      <c r="J93" s="418" t="s">
        <v>1447</v>
      </c>
      <c r="K93" s="395" t="s">
        <v>1504</v>
      </c>
      <c r="L93" s="395"/>
      <c r="M93" s="395" t="s">
        <v>1515</v>
      </c>
      <c r="N93" s="388"/>
    </row>
    <row r="94" spans="1:14" s="278" customFormat="1" x14ac:dyDescent="0.3">
      <c r="A94" s="297"/>
      <c r="B94" s="297"/>
      <c r="C94" s="33" t="s">
        <v>138</v>
      </c>
      <c r="D94" s="26" t="s">
        <v>1279</v>
      </c>
      <c r="E94" s="63"/>
      <c r="F94" s="341" t="s">
        <v>4</v>
      </c>
      <c r="G94" s="345" t="s">
        <v>1440</v>
      </c>
      <c r="H94" s="363" t="s">
        <v>1444</v>
      </c>
      <c r="I94" s="366">
        <v>45013</v>
      </c>
      <c r="J94" s="418" t="s">
        <v>1447</v>
      </c>
      <c r="K94" s="395" t="s">
        <v>1504</v>
      </c>
      <c r="L94" s="395"/>
      <c r="M94" s="395" t="s">
        <v>1514</v>
      </c>
      <c r="N94" s="388"/>
    </row>
    <row r="95" spans="1:14" s="278" customFormat="1" x14ac:dyDescent="0.3">
      <c r="A95" s="297"/>
      <c r="B95" s="297"/>
      <c r="C95" s="33" t="s">
        <v>139</v>
      </c>
      <c r="D95" s="26" t="s">
        <v>67</v>
      </c>
      <c r="E95" s="63"/>
      <c r="F95" s="341" t="s">
        <v>4</v>
      </c>
      <c r="G95" s="345" t="s">
        <v>1440</v>
      </c>
      <c r="H95" s="363" t="s">
        <v>1444</v>
      </c>
      <c r="I95" s="366">
        <v>45013</v>
      </c>
      <c r="J95" s="418" t="s">
        <v>1447</v>
      </c>
      <c r="K95" s="395" t="s">
        <v>1504</v>
      </c>
      <c r="L95" s="395"/>
      <c r="M95" s="395" t="s">
        <v>1517</v>
      </c>
      <c r="N95" s="388"/>
    </row>
    <row r="96" spans="1:14" s="278" customFormat="1" x14ac:dyDescent="0.3">
      <c r="A96" s="297"/>
      <c r="B96" s="297"/>
      <c r="C96" s="33" t="s">
        <v>140</v>
      </c>
      <c r="D96" s="26" t="s">
        <v>68</v>
      </c>
      <c r="E96" s="63"/>
      <c r="F96" s="341" t="s">
        <v>4</v>
      </c>
      <c r="G96" s="345" t="s">
        <v>1440</v>
      </c>
      <c r="H96" s="363" t="s">
        <v>1444</v>
      </c>
      <c r="I96" s="366">
        <v>45013</v>
      </c>
      <c r="J96" s="418" t="s">
        <v>1447</v>
      </c>
      <c r="K96" s="395" t="s">
        <v>1504</v>
      </c>
      <c r="L96" s="395"/>
      <c r="M96" s="395" t="s">
        <v>1519</v>
      </c>
      <c r="N96" s="388"/>
    </row>
    <row r="97" spans="1:14" s="278" customFormat="1" x14ac:dyDescent="0.3">
      <c r="A97" s="297"/>
      <c r="B97" s="297"/>
      <c r="C97" s="33" t="s">
        <v>428</v>
      </c>
      <c r="D97" s="48" t="s">
        <v>429</v>
      </c>
      <c r="E97" s="63"/>
      <c r="F97" s="341" t="s">
        <v>4</v>
      </c>
      <c r="G97" s="345" t="s">
        <v>1440</v>
      </c>
      <c r="H97" s="363" t="s">
        <v>1444</v>
      </c>
      <c r="I97" s="366">
        <v>45013</v>
      </c>
      <c r="J97" s="418" t="s">
        <v>1447</v>
      </c>
      <c r="K97" s="395" t="s">
        <v>1504</v>
      </c>
      <c r="L97" s="395"/>
      <c r="M97" s="395"/>
      <c r="N97" s="388"/>
    </row>
    <row r="98" spans="1:14" s="278" customFormat="1" x14ac:dyDescent="0.3">
      <c r="A98" s="297"/>
      <c r="B98" s="297"/>
      <c r="C98" s="33" t="s">
        <v>1237</v>
      </c>
      <c r="D98" s="26" t="s">
        <v>1238</v>
      </c>
      <c r="E98" s="350"/>
      <c r="F98" s="341" t="s">
        <v>4</v>
      </c>
      <c r="G98" s="345" t="s">
        <v>1440</v>
      </c>
      <c r="H98" s="363" t="s">
        <v>1444</v>
      </c>
      <c r="I98" s="366">
        <v>45013</v>
      </c>
      <c r="J98" s="418"/>
      <c r="K98" s="395" t="s">
        <v>1504</v>
      </c>
      <c r="L98" s="395"/>
      <c r="M98" s="395"/>
      <c r="N98" s="388"/>
    </row>
    <row r="99" spans="1:14" s="278" customFormat="1" ht="28.8" x14ac:dyDescent="0.3">
      <c r="A99" s="297"/>
      <c r="B99" s="297"/>
      <c r="C99" s="33" t="s">
        <v>1249</v>
      </c>
      <c r="D99" s="26" t="s">
        <v>1278</v>
      </c>
      <c r="E99" s="63"/>
      <c r="F99" s="341" t="s">
        <v>8</v>
      </c>
      <c r="G99" s="345" t="s">
        <v>1440</v>
      </c>
      <c r="H99" s="363" t="s">
        <v>1444</v>
      </c>
      <c r="I99" s="366">
        <v>45013</v>
      </c>
      <c r="J99" s="418" t="s">
        <v>1462</v>
      </c>
      <c r="K99" s="395" t="s">
        <v>1504</v>
      </c>
      <c r="L99" s="395"/>
      <c r="M99" s="395"/>
      <c r="N99" s="388"/>
    </row>
    <row r="100" spans="1:14" s="278" customFormat="1" x14ac:dyDescent="0.3">
      <c r="A100" s="297"/>
      <c r="B100" s="297"/>
      <c r="C100" s="33" t="s">
        <v>1272</v>
      </c>
      <c r="D100" s="26" t="s">
        <v>1276</v>
      </c>
      <c r="E100" s="63"/>
      <c r="F100" s="341" t="s">
        <v>8</v>
      </c>
      <c r="G100" s="30"/>
      <c r="H100" s="363" t="s">
        <v>1444</v>
      </c>
      <c r="I100" s="366">
        <v>45013</v>
      </c>
      <c r="J100" s="418" t="s">
        <v>1462</v>
      </c>
      <c r="K100" s="395" t="s">
        <v>1504</v>
      </c>
      <c r="L100" s="395"/>
      <c r="M100" s="395"/>
      <c r="N100" s="388"/>
    </row>
    <row r="101" spans="1:14" s="278" customFormat="1" x14ac:dyDescent="0.3">
      <c r="A101" s="297"/>
      <c r="B101" s="297"/>
      <c r="C101" s="33" t="s">
        <v>1273</v>
      </c>
      <c r="D101" s="26" t="s">
        <v>1280</v>
      </c>
      <c r="E101" s="63"/>
      <c r="F101" s="341" t="s">
        <v>8</v>
      </c>
      <c r="G101" s="346" t="s">
        <v>1440</v>
      </c>
      <c r="H101" s="363" t="s">
        <v>1444</v>
      </c>
      <c r="I101" s="366">
        <v>45013</v>
      </c>
      <c r="J101" s="418" t="s">
        <v>1462</v>
      </c>
      <c r="K101" s="395" t="s">
        <v>1504</v>
      </c>
      <c r="L101" s="395"/>
      <c r="M101" s="395"/>
      <c r="N101" s="388"/>
    </row>
    <row r="102" spans="1:14" s="278" customFormat="1" x14ac:dyDescent="0.3">
      <c r="A102" s="297"/>
      <c r="B102" s="297"/>
      <c r="C102" s="33" t="s">
        <v>1274</v>
      </c>
      <c r="D102" s="26" t="s">
        <v>1401</v>
      </c>
      <c r="E102" s="63"/>
      <c r="F102" s="341" t="s">
        <v>8</v>
      </c>
      <c r="G102" s="346" t="s">
        <v>1440</v>
      </c>
      <c r="H102" s="363" t="s">
        <v>1444</v>
      </c>
      <c r="I102" s="366">
        <v>45013</v>
      </c>
      <c r="J102" s="418" t="s">
        <v>1462</v>
      </c>
      <c r="K102" s="395" t="s">
        <v>1504</v>
      </c>
      <c r="L102" s="395"/>
      <c r="M102" s="395"/>
      <c r="N102" s="388"/>
    </row>
    <row r="103" spans="1:14" s="278" customFormat="1" ht="28.8" x14ac:dyDescent="0.3">
      <c r="A103" s="297"/>
      <c r="B103" s="297"/>
      <c r="C103" s="33" t="s">
        <v>1275</v>
      </c>
      <c r="D103" s="26" t="s">
        <v>1277</v>
      </c>
      <c r="E103" s="63"/>
      <c r="F103" s="341" t="s">
        <v>8</v>
      </c>
      <c r="G103" s="346" t="s">
        <v>1440</v>
      </c>
      <c r="H103" s="363" t="s">
        <v>1444</v>
      </c>
      <c r="I103" s="366">
        <v>45013</v>
      </c>
      <c r="J103" s="418" t="s">
        <v>1462</v>
      </c>
      <c r="K103" s="395" t="s">
        <v>1504</v>
      </c>
      <c r="L103" s="395"/>
      <c r="M103" s="395"/>
      <c r="N103" s="388"/>
    </row>
    <row r="104" spans="1:14" s="278" customFormat="1" x14ac:dyDescent="0.3">
      <c r="A104" s="296" t="s">
        <v>17</v>
      </c>
      <c r="B104" s="296" t="s">
        <v>78</v>
      </c>
      <c r="C104" s="275"/>
      <c r="D104" s="275"/>
      <c r="E104" s="350"/>
      <c r="F104" s="341"/>
      <c r="G104" s="369" t="s">
        <v>1440</v>
      </c>
      <c r="H104" s="342"/>
      <c r="I104" s="366"/>
      <c r="J104" s="418"/>
      <c r="K104" s="395"/>
      <c r="L104" s="395"/>
      <c r="M104" s="395"/>
      <c r="N104" s="388"/>
    </row>
    <row r="105" spans="1:14" s="278" customFormat="1" x14ac:dyDescent="0.3">
      <c r="A105" s="298" t="s">
        <v>1247</v>
      </c>
      <c r="B105" s="297"/>
      <c r="C105" s="33" t="s">
        <v>107</v>
      </c>
      <c r="D105" s="26" t="s">
        <v>141</v>
      </c>
      <c r="E105" s="63"/>
      <c r="F105" s="341" t="s">
        <v>4</v>
      </c>
      <c r="G105" s="369" t="s">
        <v>1440</v>
      </c>
      <c r="H105" s="368" t="s">
        <v>1453</v>
      </c>
      <c r="I105" s="366">
        <v>44999</v>
      </c>
      <c r="J105" s="418" t="s">
        <v>1503</v>
      </c>
      <c r="K105" s="395" t="s">
        <v>1504</v>
      </c>
      <c r="L105" s="395"/>
      <c r="M105" s="395"/>
      <c r="N105" s="388"/>
    </row>
    <row r="106" spans="1:14" s="278" customFormat="1" x14ac:dyDescent="0.3">
      <c r="A106" s="297"/>
      <c r="B106" s="297"/>
      <c r="C106" s="33" t="s">
        <v>108</v>
      </c>
      <c r="D106" s="26" t="s">
        <v>142</v>
      </c>
      <c r="E106" s="63"/>
      <c r="F106" s="341" t="s">
        <v>4</v>
      </c>
      <c r="G106" s="369" t="s">
        <v>1440</v>
      </c>
      <c r="H106" s="368" t="s">
        <v>1453</v>
      </c>
      <c r="I106" s="366">
        <v>45021</v>
      </c>
      <c r="J106" s="418" t="s">
        <v>1466</v>
      </c>
      <c r="K106" s="395" t="s">
        <v>1504</v>
      </c>
      <c r="L106" s="395"/>
      <c r="M106" s="395"/>
      <c r="N106" s="388"/>
    </row>
    <row r="107" spans="1:14" s="278" customFormat="1" x14ac:dyDescent="0.3">
      <c r="A107" s="297"/>
      <c r="B107" s="297"/>
      <c r="C107" s="33" t="s">
        <v>109</v>
      </c>
      <c r="D107" s="26" t="s">
        <v>144</v>
      </c>
      <c r="E107" s="63"/>
      <c r="F107" s="341" t="s">
        <v>4</v>
      </c>
      <c r="G107" s="369" t="s">
        <v>1440</v>
      </c>
      <c r="H107" s="368" t="s">
        <v>1453</v>
      </c>
      <c r="I107" s="366">
        <v>45021</v>
      </c>
      <c r="J107" s="418" t="s">
        <v>1467</v>
      </c>
      <c r="K107" s="395" t="s">
        <v>1504</v>
      </c>
      <c r="L107" s="395"/>
      <c r="M107" s="395"/>
      <c r="N107" s="388"/>
    </row>
    <row r="108" spans="1:14" s="278" customFormat="1" x14ac:dyDescent="0.3">
      <c r="A108" s="297"/>
      <c r="B108" s="297"/>
      <c r="C108" s="33" t="s">
        <v>110</v>
      </c>
      <c r="D108" s="26" t="s">
        <v>143</v>
      </c>
      <c r="E108" s="63"/>
      <c r="F108" s="341" t="s">
        <v>4</v>
      </c>
      <c r="G108" s="369" t="s">
        <v>1440</v>
      </c>
      <c r="H108" s="368" t="s">
        <v>1453</v>
      </c>
      <c r="I108" s="366">
        <v>45022</v>
      </c>
      <c r="J108" s="418" t="s">
        <v>1468</v>
      </c>
      <c r="K108" s="395" t="s">
        <v>1504</v>
      </c>
      <c r="L108" s="395"/>
      <c r="M108" s="395"/>
      <c r="N108" s="388"/>
    </row>
    <row r="109" spans="1:14" s="278" customFormat="1" ht="28.8" x14ac:dyDescent="0.3">
      <c r="A109" s="297"/>
      <c r="B109" s="297"/>
      <c r="C109" s="33" t="s">
        <v>111</v>
      </c>
      <c r="D109" s="26" t="s">
        <v>450</v>
      </c>
      <c r="E109" s="63"/>
      <c r="F109" s="341" t="s">
        <v>4</v>
      </c>
      <c r="G109" s="369" t="s">
        <v>1440</v>
      </c>
      <c r="H109" s="368" t="s">
        <v>1453</v>
      </c>
      <c r="I109" s="366">
        <v>45021</v>
      </c>
      <c r="J109" s="418" t="s">
        <v>1475</v>
      </c>
      <c r="K109" s="395" t="s">
        <v>1504</v>
      </c>
      <c r="L109" s="395"/>
      <c r="M109" s="395"/>
      <c r="N109" s="388"/>
    </row>
    <row r="110" spans="1:14" s="278" customFormat="1" ht="28.8" x14ac:dyDescent="0.3">
      <c r="A110" s="297"/>
      <c r="B110" s="297"/>
      <c r="C110" s="33" t="s">
        <v>112</v>
      </c>
      <c r="D110" s="26" t="s">
        <v>372</v>
      </c>
      <c r="E110" s="63"/>
      <c r="F110" s="341" t="s">
        <v>4</v>
      </c>
      <c r="G110" s="369" t="s">
        <v>1440</v>
      </c>
      <c r="H110" s="368" t="s">
        <v>1453</v>
      </c>
      <c r="I110" s="366">
        <v>45021</v>
      </c>
      <c r="J110" s="418" t="s">
        <v>1471</v>
      </c>
      <c r="K110" s="395" t="s">
        <v>1504</v>
      </c>
      <c r="L110" s="395"/>
      <c r="M110" s="395"/>
      <c r="N110" s="388"/>
    </row>
    <row r="111" spans="1:14" s="278" customFormat="1" x14ac:dyDescent="0.3">
      <c r="A111" s="297"/>
      <c r="B111" s="297"/>
      <c r="C111" s="33" t="s">
        <v>113</v>
      </c>
      <c r="D111" s="279" t="s">
        <v>145</v>
      </c>
      <c r="E111" s="63"/>
      <c r="F111" s="341" t="s">
        <v>1459</v>
      </c>
      <c r="G111" s="369" t="s">
        <v>1440</v>
      </c>
      <c r="H111" s="368" t="s">
        <v>1453</v>
      </c>
      <c r="I111" s="366">
        <v>45022</v>
      </c>
      <c r="J111" s="418" t="s">
        <v>1472</v>
      </c>
      <c r="K111" s="395" t="s">
        <v>1504</v>
      </c>
      <c r="L111" s="395"/>
      <c r="M111" s="395"/>
      <c r="N111" s="388"/>
    </row>
    <row r="112" spans="1:14" s="278" customFormat="1" x14ac:dyDescent="0.3">
      <c r="A112" s="296" t="s">
        <v>56</v>
      </c>
      <c r="B112" s="296" t="s">
        <v>79</v>
      </c>
      <c r="C112" s="277"/>
      <c r="D112" s="277"/>
      <c r="E112" s="350"/>
      <c r="F112" s="341"/>
      <c r="G112" s="348"/>
      <c r="H112" s="342"/>
      <c r="I112" s="366"/>
      <c r="J112" s="380"/>
      <c r="K112" s="398"/>
      <c r="L112" s="398"/>
      <c r="M112" s="398"/>
      <c r="N112" s="388"/>
    </row>
    <row r="113" spans="1:14" s="278" customFormat="1" x14ac:dyDescent="0.3">
      <c r="A113" s="300" t="s">
        <v>1247</v>
      </c>
      <c r="B113" s="297"/>
      <c r="C113" s="33" t="s">
        <v>115</v>
      </c>
      <c r="D113" s="282" t="s">
        <v>57</v>
      </c>
      <c r="E113" s="63"/>
      <c r="F113" s="341" t="s">
        <v>4</v>
      </c>
      <c r="G113" s="346" t="s">
        <v>1440</v>
      </c>
      <c r="H113" s="342" t="s">
        <v>1444</v>
      </c>
      <c r="I113" s="366">
        <v>45013</v>
      </c>
      <c r="J113" s="418"/>
      <c r="K113" s="395" t="s">
        <v>1504</v>
      </c>
      <c r="L113" s="395"/>
      <c r="M113" s="395" t="s">
        <v>1520</v>
      </c>
      <c r="N113" s="388"/>
    </row>
    <row r="114" spans="1:14" s="278" customFormat="1" x14ac:dyDescent="0.3">
      <c r="A114" s="297"/>
      <c r="B114" s="297"/>
      <c r="C114" s="33" t="s">
        <v>151</v>
      </c>
      <c r="D114" s="282" t="s">
        <v>58</v>
      </c>
      <c r="E114" s="63"/>
      <c r="F114" s="341" t="s">
        <v>4</v>
      </c>
      <c r="G114" s="345" t="s">
        <v>1440</v>
      </c>
      <c r="H114" s="342" t="s">
        <v>1444</v>
      </c>
      <c r="I114" s="366">
        <v>45013</v>
      </c>
      <c r="J114" s="418"/>
      <c r="K114" s="395" t="s">
        <v>1504</v>
      </c>
      <c r="L114" s="395"/>
      <c r="M114" s="395" t="s">
        <v>1521</v>
      </c>
      <c r="N114" s="388"/>
    </row>
    <row r="115" spans="1:14" s="278" customFormat="1" ht="28.8" x14ac:dyDescent="0.3">
      <c r="A115" s="297"/>
      <c r="B115" s="297"/>
      <c r="C115" s="33" t="s">
        <v>152</v>
      </c>
      <c r="D115" s="282" t="s">
        <v>1309</v>
      </c>
      <c r="E115" s="63"/>
      <c r="F115" s="341" t="s">
        <v>4</v>
      </c>
      <c r="G115" s="30" t="s">
        <v>1440</v>
      </c>
      <c r="H115" s="342" t="s">
        <v>1444</v>
      </c>
      <c r="I115" s="366">
        <v>45013</v>
      </c>
      <c r="J115" s="418" t="s">
        <v>1463</v>
      </c>
      <c r="K115" s="395" t="s">
        <v>1504</v>
      </c>
      <c r="L115" s="395"/>
      <c r="M115" s="395"/>
      <c r="N115" s="388"/>
    </row>
    <row r="116" spans="1:14" s="278" customFormat="1" ht="28.8" x14ac:dyDescent="0.3">
      <c r="A116" s="297"/>
      <c r="B116" s="297"/>
      <c r="C116" s="33" t="s">
        <v>153</v>
      </c>
      <c r="D116" s="283" t="s">
        <v>60</v>
      </c>
      <c r="E116" s="63"/>
      <c r="F116" s="341" t="s">
        <v>4</v>
      </c>
      <c r="G116" s="346" t="s">
        <v>1440</v>
      </c>
      <c r="H116" s="342" t="s">
        <v>1444</v>
      </c>
      <c r="I116" s="366">
        <v>45013</v>
      </c>
      <c r="J116" s="420" t="s">
        <v>1464</v>
      </c>
      <c r="K116" s="399" t="s">
        <v>1504</v>
      </c>
      <c r="L116" s="399"/>
      <c r="M116" s="399"/>
      <c r="N116" s="388"/>
    </row>
    <row r="117" spans="1:14" s="278" customFormat="1" x14ac:dyDescent="0.3">
      <c r="A117" s="297"/>
      <c r="B117" s="297"/>
      <c r="C117" s="33" t="s">
        <v>154</v>
      </c>
      <c r="D117" s="282" t="s">
        <v>61</v>
      </c>
      <c r="E117" s="63"/>
      <c r="F117" s="341" t="s">
        <v>4</v>
      </c>
      <c r="G117" s="81" t="s">
        <v>1440</v>
      </c>
      <c r="H117" s="342" t="s">
        <v>1444</v>
      </c>
      <c r="I117" s="366">
        <v>45019</v>
      </c>
      <c r="J117" s="418"/>
      <c r="K117" s="395" t="s">
        <v>1504</v>
      </c>
      <c r="L117" s="395"/>
      <c r="M117" s="395"/>
      <c r="N117" s="388"/>
    </row>
    <row r="118" spans="1:14" s="278" customFormat="1" x14ac:dyDescent="0.3">
      <c r="A118" s="297"/>
      <c r="B118" s="297"/>
      <c r="C118" s="33" t="s">
        <v>155</v>
      </c>
      <c r="D118" s="282" t="s">
        <v>63</v>
      </c>
      <c r="E118" s="63"/>
      <c r="F118" s="341" t="s">
        <v>4</v>
      </c>
      <c r="G118" s="81" t="s">
        <v>1440</v>
      </c>
      <c r="H118" s="342" t="s">
        <v>1444</v>
      </c>
      <c r="I118" s="366">
        <v>45019</v>
      </c>
      <c r="J118" s="418"/>
      <c r="K118" s="395" t="s">
        <v>1504</v>
      </c>
      <c r="L118" s="395"/>
      <c r="M118" s="395"/>
      <c r="N118" s="388"/>
    </row>
    <row r="119" spans="1:14" s="278" customFormat="1" x14ac:dyDescent="0.3">
      <c r="A119" s="297"/>
      <c r="B119" s="297"/>
      <c r="C119" s="33" t="s">
        <v>159</v>
      </c>
      <c r="D119" s="282" t="s">
        <v>62</v>
      </c>
      <c r="E119" s="63"/>
      <c r="F119" s="341" t="s">
        <v>4</v>
      </c>
      <c r="G119" s="81" t="s">
        <v>1440</v>
      </c>
      <c r="H119" s="342" t="s">
        <v>1444</v>
      </c>
      <c r="I119" s="366">
        <v>45019</v>
      </c>
      <c r="J119" s="420"/>
      <c r="K119" s="399" t="s">
        <v>1504</v>
      </c>
      <c r="L119" s="399"/>
      <c r="M119" s="399"/>
      <c r="N119" s="388"/>
    </row>
    <row r="120" spans="1:14" s="278" customFormat="1" x14ac:dyDescent="0.3">
      <c r="A120" s="297"/>
      <c r="B120" s="297"/>
      <c r="C120" s="33" t="s">
        <v>197</v>
      </c>
      <c r="D120" s="283" t="s">
        <v>166</v>
      </c>
      <c r="E120" s="63"/>
      <c r="F120" s="341" t="s">
        <v>4</v>
      </c>
      <c r="G120" s="81" t="s">
        <v>1440</v>
      </c>
      <c r="H120" s="342" t="s">
        <v>1444</v>
      </c>
      <c r="I120" s="366">
        <v>45019</v>
      </c>
      <c r="J120" s="420"/>
      <c r="K120" s="399" t="s">
        <v>1504</v>
      </c>
      <c r="L120" s="399"/>
      <c r="M120" s="399"/>
      <c r="N120" s="388"/>
    </row>
    <row r="121" spans="1:14" s="278" customFormat="1" x14ac:dyDescent="0.3">
      <c r="A121" s="297"/>
      <c r="B121" s="297"/>
      <c r="C121" s="33" t="s">
        <v>198</v>
      </c>
      <c r="D121" s="283" t="s">
        <v>167</v>
      </c>
      <c r="E121" s="63"/>
      <c r="F121" s="341" t="s">
        <v>4</v>
      </c>
      <c r="G121" s="81" t="s">
        <v>1440</v>
      </c>
      <c r="H121" s="342" t="s">
        <v>1444</v>
      </c>
      <c r="I121" s="366">
        <v>45019</v>
      </c>
      <c r="J121" s="420"/>
      <c r="K121" s="399" t="s">
        <v>1504</v>
      </c>
      <c r="L121" s="399"/>
      <c r="M121" s="399"/>
      <c r="N121" s="388"/>
    </row>
    <row r="122" spans="1:14" s="278" customFormat="1" x14ac:dyDescent="0.3">
      <c r="A122" s="273"/>
      <c r="B122" s="273"/>
      <c r="C122" s="33" t="s">
        <v>199</v>
      </c>
      <c r="D122" s="283" t="s">
        <v>1400</v>
      </c>
      <c r="E122" s="63"/>
      <c r="F122" s="341" t="s">
        <v>4</v>
      </c>
      <c r="G122" s="81" t="s">
        <v>1440</v>
      </c>
      <c r="H122" s="342" t="s">
        <v>1444</v>
      </c>
      <c r="I122" s="366">
        <v>45019</v>
      </c>
      <c r="J122" s="420"/>
      <c r="K122" s="399" t="s">
        <v>1504</v>
      </c>
      <c r="L122" s="399"/>
      <c r="M122" s="399"/>
      <c r="N122" s="388"/>
    </row>
    <row r="123" spans="1:14" s="278" customFormat="1" x14ac:dyDescent="0.3">
      <c r="A123" s="273"/>
      <c r="B123" s="273"/>
      <c r="C123" s="33" t="s">
        <v>200</v>
      </c>
      <c r="D123" s="283" t="s">
        <v>502</v>
      </c>
      <c r="E123" s="63"/>
      <c r="F123" s="341" t="s">
        <v>4</v>
      </c>
      <c r="G123" s="81" t="s">
        <v>1440</v>
      </c>
      <c r="H123" s="342" t="s">
        <v>1444</v>
      </c>
      <c r="I123" s="366">
        <v>45019</v>
      </c>
      <c r="J123" s="420"/>
      <c r="K123" s="399" t="s">
        <v>1504</v>
      </c>
      <c r="L123" s="399"/>
      <c r="M123" s="399"/>
      <c r="N123" s="388"/>
    </row>
    <row r="124" spans="1:14" s="278" customFormat="1" x14ac:dyDescent="0.3">
      <c r="A124" s="273"/>
      <c r="B124" s="273"/>
      <c r="C124" s="33" t="s">
        <v>498</v>
      </c>
      <c r="D124" s="283" t="s">
        <v>500</v>
      </c>
      <c r="E124" s="63"/>
      <c r="F124" s="341" t="s">
        <v>8</v>
      </c>
      <c r="G124" s="81" t="s">
        <v>1440</v>
      </c>
      <c r="H124" s="342" t="s">
        <v>1444</v>
      </c>
      <c r="I124" s="366">
        <v>45019</v>
      </c>
      <c r="J124" s="420" t="s">
        <v>1586</v>
      </c>
      <c r="K124" s="399" t="s">
        <v>1504</v>
      </c>
      <c r="L124" s="399"/>
      <c r="M124" s="399"/>
      <c r="N124" s="388"/>
    </row>
    <row r="125" spans="1:14" s="278" customFormat="1" x14ac:dyDescent="0.3">
      <c r="A125" s="296" t="s">
        <v>69</v>
      </c>
      <c r="B125" s="296" t="s">
        <v>80</v>
      </c>
      <c r="C125" s="277"/>
      <c r="D125" s="277"/>
      <c r="E125" s="353"/>
      <c r="F125" s="341"/>
      <c r="G125" s="30"/>
      <c r="H125" s="342"/>
      <c r="I125" s="366"/>
      <c r="J125" s="418"/>
      <c r="K125" s="395"/>
      <c r="L125" s="395"/>
      <c r="M125" s="395"/>
      <c r="N125" s="388"/>
    </row>
    <row r="126" spans="1:14" s="278" customFormat="1" x14ac:dyDescent="0.3">
      <c r="A126" s="298"/>
      <c r="B126" s="297"/>
      <c r="C126" s="33" t="s">
        <v>116</v>
      </c>
      <c r="D126" s="282" t="s">
        <v>453</v>
      </c>
      <c r="E126" s="63"/>
      <c r="F126" s="341" t="s">
        <v>4</v>
      </c>
      <c r="G126" s="345" t="s">
        <v>1439</v>
      </c>
      <c r="H126" s="342" t="s">
        <v>1444</v>
      </c>
      <c r="I126" s="366">
        <v>45020</v>
      </c>
      <c r="J126" s="418"/>
      <c r="K126" s="395"/>
      <c r="L126" s="395"/>
      <c r="M126" s="395"/>
      <c r="N126" s="388"/>
    </row>
    <row r="127" spans="1:14" s="278" customFormat="1" x14ac:dyDescent="0.3">
      <c r="A127" s="297"/>
      <c r="B127" s="297"/>
      <c r="C127" s="33" t="s">
        <v>201</v>
      </c>
      <c r="D127" s="37" t="s">
        <v>454</v>
      </c>
      <c r="E127" s="63"/>
      <c r="F127" s="341" t="s">
        <v>4</v>
      </c>
      <c r="G127" s="345" t="s">
        <v>1439</v>
      </c>
      <c r="H127" s="342" t="s">
        <v>1444</v>
      </c>
      <c r="I127" s="366">
        <v>45020</v>
      </c>
      <c r="J127" s="420"/>
      <c r="K127" s="399"/>
      <c r="L127" s="399"/>
      <c r="M127" s="399"/>
      <c r="N127" s="388"/>
    </row>
    <row r="128" spans="1:14" s="278" customFormat="1" x14ac:dyDescent="0.3">
      <c r="A128" s="297"/>
      <c r="B128" s="297"/>
      <c r="C128" s="33" t="s">
        <v>202</v>
      </c>
      <c r="D128" s="278" t="s">
        <v>1311</v>
      </c>
      <c r="E128" s="63"/>
      <c r="F128" s="341" t="s">
        <v>4</v>
      </c>
      <c r="G128" s="30"/>
      <c r="H128" s="342" t="s">
        <v>1444</v>
      </c>
      <c r="I128" s="366">
        <v>45020</v>
      </c>
      <c r="J128" s="420"/>
      <c r="K128" s="399"/>
      <c r="L128" s="399"/>
      <c r="M128" s="399"/>
      <c r="N128" s="388"/>
    </row>
    <row r="129" spans="1:21" s="278" customFormat="1" x14ac:dyDescent="0.3">
      <c r="A129" s="297"/>
      <c r="B129" s="297"/>
      <c r="C129" s="33" t="s">
        <v>203</v>
      </c>
      <c r="D129" s="282" t="s">
        <v>150</v>
      </c>
      <c r="E129" s="63"/>
      <c r="F129" s="341" t="s">
        <v>8</v>
      </c>
      <c r="G129" s="344" t="s">
        <v>1440</v>
      </c>
      <c r="H129" s="342" t="s">
        <v>1444</v>
      </c>
      <c r="I129" s="366">
        <v>45020</v>
      </c>
      <c r="J129" s="418" t="s">
        <v>1474</v>
      </c>
      <c r="K129" s="395"/>
      <c r="L129" s="395"/>
      <c r="M129" s="395"/>
      <c r="N129" s="388"/>
    </row>
    <row r="130" spans="1:21" s="278" customFormat="1" ht="28.8" x14ac:dyDescent="0.3">
      <c r="A130" s="297"/>
      <c r="B130" s="297"/>
      <c r="C130" s="33" t="s">
        <v>204</v>
      </c>
      <c r="D130" s="283" t="s">
        <v>1303</v>
      </c>
      <c r="E130" s="63"/>
      <c r="F130" s="341" t="s">
        <v>8</v>
      </c>
      <c r="G130" s="344" t="s">
        <v>1440</v>
      </c>
      <c r="H130" s="342" t="s">
        <v>1444</v>
      </c>
      <c r="I130" s="366">
        <v>45020</v>
      </c>
      <c r="J130" s="418" t="s">
        <v>1474</v>
      </c>
      <c r="K130" s="395"/>
      <c r="L130" s="395"/>
      <c r="M130" s="395"/>
      <c r="N130" s="338" t="s">
        <v>1305</v>
      </c>
      <c r="P130" s="31"/>
      <c r="Q130" s="327"/>
    </row>
    <row r="131" spans="1:21" s="278" customFormat="1" ht="57.6" x14ac:dyDescent="0.3">
      <c r="A131" s="297"/>
      <c r="B131" s="297"/>
      <c r="C131" s="33" t="s">
        <v>205</v>
      </c>
      <c r="D131" s="283" t="s">
        <v>1304</v>
      </c>
      <c r="E131" s="63"/>
      <c r="F131" s="341" t="s">
        <v>8</v>
      </c>
      <c r="G131" s="344" t="s">
        <v>1440</v>
      </c>
      <c r="H131" s="342" t="s">
        <v>1444</v>
      </c>
      <c r="I131" s="366">
        <v>45020</v>
      </c>
      <c r="J131" s="418" t="s">
        <v>1474</v>
      </c>
      <c r="K131" s="395"/>
      <c r="L131" s="395"/>
      <c r="M131" s="395"/>
      <c r="N131" s="388" t="s">
        <v>1408</v>
      </c>
      <c r="O131" s="328" t="s">
        <v>1405</v>
      </c>
      <c r="Q131" s="327" t="s">
        <v>1306</v>
      </c>
    </row>
    <row r="132" spans="1:21" s="278" customFormat="1" ht="57.6" x14ac:dyDescent="0.3">
      <c r="A132" s="297"/>
      <c r="B132" s="297"/>
      <c r="C132" s="33" t="s">
        <v>206</v>
      </c>
      <c r="D132" s="283" t="s">
        <v>1358</v>
      </c>
      <c r="E132" s="63"/>
      <c r="F132" s="341" t="s">
        <v>1448</v>
      </c>
      <c r="G132" s="30" t="s">
        <v>1440</v>
      </c>
      <c r="H132" s="342" t="s">
        <v>1444</v>
      </c>
      <c r="I132" s="366">
        <v>45020</v>
      </c>
      <c r="J132" s="418"/>
      <c r="K132" s="395"/>
      <c r="L132" s="395"/>
      <c r="M132" s="395"/>
      <c r="N132" s="388" t="s">
        <v>1435</v>
      </c>
      <c r="O132" s="328" t="s">
        <v>1405</v>
      </c>
      <c r="Q132" s="327" t="s">
        <v>1357</v>
      </c>
      <c r="S132" s="278" t="s">
        <v>1417</v>
      </c>
      <c r="U132" s="328" t="s">
        <v>1307</v>
      </c>
    </row>
    <row r="133" spans="1:21" s="278" customFormat="1" x14ac:dyDescent="0.3">
      <c r="A133" s="297"/>
      <c r="B133" s="297"/>
      <c r="C133" s="33" t="s">
        <v>456</v>
      </c>
      <c r="D133" s="282" t="s">
        <v>481</v>
      </c>
      <c r="E133" s="63"/>
      <c r="F133" s="341" t="s">
        <v>8</v>
      </c>
      <c r="G133" s="344" t="s">
        <v>1440</v>
      </c>
      <c r="H133" s="342" t="s">
        <v>1444</v>
      </c>
      <c r="I133" s="366">
        <v>45020</v>
      </c>
      <c r="J133" s="418" t="s">
        <v>1474</v>
      </c>
      <c r="K133" s="395"/>
      <c r="L133" s="395"/>
      <c r="M133" s="395"/>
      <c r="N133" s="388">
        <v>316725</v>
      </c>
      <c r="O133" s="328"/>
      <c r="Q133" s="326"/>
    </row>
    <row r="134" spans="1:21" s="278" customFormat="1" x14ac:dyDescent="0.3">
      <c r="A134" s="273"/>
      <c r="B134" s="273"/>
      <c r="C134" s="33" t="s">
        <v>482</v>
      </c>
      <c r="D134" s="282" t="s">
        <v>484</v>
      </c>
      <c r="E134" s="63"/>
      <c r="F134" s="341" t="s">
        <v>8</v>
      </c>
      <c r="G134" s="30"/>
      <c r="H134" s="342" t="s">
        <v>1444</v>
      </c>
      <c r="I134" s="366">
        <v>45020</v>
      </c>
      <c r="J134" s="418" t="s">
        <v>1474</v>
      </c>
      <c r="K134" s="395"/>
      <c r="L134" s="395"/>
      <c r="M134" s="395"/>
      <c r="N134" s="329">
        <v>243408</v>
      </c>
      <c r="O134" s="328"/>
      <c r="Q134" s="326"/>
    </row>
    <row r="135" spans="1:21" s="278" customFormat="1" x14ac:dyDescent="0.3">
      <c r="A135" s="273"/>
      <c r="B135" s="273"/>
      <c r="C135" s="33" t="s">
        <v>483</v>
      </c>
      <c r="D135" s="282" t="s">
        <v>486</v>
      </c>
      <c r="E135" s="63"/>
      <c r="F135" s="341" t="s">
        <v>8</v>
      </c>
      <c r="G135" s="344" t="s">
        <v>1440</v>
      </c>
      <c r="H135" s="342" t="s">
        <v>1444</v>
      </c>
      <c r="I135" s="366">
        <v>45020</v>
      </c>
      <c r="J135" s="418" t="s">
        <v>1474</v>
      </c>
      <c r="K135" s="395"/>
      <c r="L135" s="395"/>
      <c r="M135" s="395"/>
      <c r="N135" s="329">
        <v>263050</v>
      </c>
      <c r="O135" s="328"/>
      <c r="Q135" s="326"/>
    </row>
    <row r="136" spans="1:21" s="278" customFormat="1" x14ac:dyDescent="0.3">
      <c r="A136" s="273"/>
      <c r="B136" s="273"/>
      <c r="C136" s="33" t="s">
        <v>485</v>
      </c>
      <c r="D136" s="283" t="s">
        <v>487</v>
      </c>
      <c r="E136" s="63"/>
      <c r="F136" s="341" t="s">
        <v>8</v>
      </c>
      <c r="G136" s="344" t="s">
        <v>1440</v>
      </c>
      <c r="H136" s="342" t="s">
        <v>1444</v>
      </c>
      <c r="I136" s="366">
        <v>45020</v>
      </c>
      <c r="J136" s="418" t="s">
        <v>1474</v>
      </c>
      <c r="K136" s="395"/>
      <c r="L136" s="395"/>
      <c r="M136" s="395"/>
      <c r="N136" s="329" t="s">
        <v>1404</v>
      </c>
      <c r="O136" s="328">
        <v>237526</v>
      </c>
    </row>
    <row r="137" spans="1:21" s="278" customFormat="1" x14ac:dyDescent="0.3">
      <c r="A137" s="273"/>
      <c r="B137" s="273"/>
      <c r="C137" s="33" t="s">
        <v>488</v>
      </c>
      <c r="D137" s="283" t="s">
        <v>489</v>
      </c>
      <c r="E137" s="63"/>
      <c r="F137" s="341" t="s">
        <v>8</v>
      </c>
      <c r="G137" s="344" t="s">
        <v>1440</v>
      </c>
      <c r="H137" s="342" t="s">
        <v>1444</v>
      </c>
      <c r="I137" s="366">
        <v>45020</v>
      </c>
      <c r="J137" s="418" t="s">
        <v>1474</v>
      </c>
      <c r="K137" s="395"/>
      <c r="L137" s="395"/>
      <c r="M137" s="395"/>
      <c r="N137" s="330" t="s">
        <v>1403</v>
      </c>
      <c r="O137" s="328">
        <v>281094</v>
      </c>
    </row>
    <row r="138" spans="1:21" s="278" customFormat="1" x14ac:dyDescent="0.3">
      <c r="A138" s="296" t="s">
        <v>70</v>
      </c>
      <c r="B138" s="296" t="s">
        <v>133</v>
      </c>
      <c r="C138" s="277"/>
      <c r="D138" s="277"/>
      <c r="E138" s="350"/>
      <c r="F138" s="341"/>
      <c r="G138" s="344" t="s">
        <v>1440</v>
      </c>
      <c r="H138" s="342"/>
      <c r="I138" s="366"/>
      <c r="J138" s="418"/>
      <c r="K138" s="395"/>
      <c r="L138" s="395"/>
      <c r="M138" s="395"/>
      <c r="N138" s="388"/>
    </row>
    <row r="139" spans="1:21" s="278" customFormat="1" x14ac:dyDescent="0.3">
      <c r="A139" s="297"/>
      <c r="B139" s="297"/>
      <c r="C139" s="33" t="s">
        <v>207</v>
      </c>
      <c r="D139" s="26" t="s">
        <v>440</v>
      </c>
      <c r="E139" s="63"/>
      <c r="F139" s="341" t="s">
        <v>4</v>
      </c>
      <c r="G139" s="344" t="s">
        <v>1440</v>
      </c>
      <c r="H139" s="342" t="s">
        <v>1444</v>
      </c>
      <c r="I139" s="366">
        <v>45020</v>
      </c>
      <c r="J139" s="418"/>
      <c r="K139" s="395"/>
      <c r="L139" s="395"/>
      <c r="M139" s="395"/>
      <c r="N139" s="388"/>
    </row>
    <row r="140" spans="1:21" s="278" customFormat="1" x14ac:dyDescent="0.3">
      <c r="A140" s="297"/>
      <c r="B140" s="297"/>
      <c r="C140" s="33" t="s">
        <v>442</v>
      </c>
      <c r="D140" s="26" t="s">
        <v>1310</v>
      </c>
      <c r="E140" s="63"/>
      <c r="F140" s="341" t="s">
        <v>4</v>
      </c>
      <c r="G140" s="344" t="s">
        <v>1440</v>
      </c>
      <c r="H140" s="342" t="s">
        <v>1444</v>
      </c>
      <c r="I140" s="366">
        <v>45064</v>
      </c>
      <c r="J140" s="418" t="s">
        <v>1580</v>
      </c>
      <c r="K140" s="395"/>
      <c r="L140" s="395"/>
      <c r="M140" s="395"/>
      <c r="N140" s="388"/>
    </row>
    <row r="141" spans="1:21" s="278" customFormat="1" x14ac:dyDescent="0.3">
      <c r="A141" s="301" t="s">
        <v>132</v>
      </c>
      <c r="B141" s="296" t="s">
        <v>170</v>
      </c>
      <c r="C141" s="277"/>
      <c r="D141" s="277"/>
      <c r="E141" s="350"/>
      <c r="F141" s="341"/>
      <c r="G141" s="344" t="s">
        <v>1440</v>
      </c>
      <c r="H141" s="342"/>
      <c r="I141" s="366"/>
      <c r="J141" s="418"/>
      <c r="K141" s="395"/>
      <c r="L141" s="395"/>
      <c r="M141" s="395"/>
      <c r="N141" s="388"/>
    </row>
    <row r="142" spans="1:21" s="278" customFormat="1" ht="43.2" x14ac:dyDescent="0.3">
      <c r="A142" s="295"/>
      <c r="B142" s="227"/>
      <c r="C142" s="33" t="s">
        <v>476</v>
      </c>
      <c r="D142" s="166" t="s">
        <v>134</v>
      </c>
      <c r="E142" s="63"/>
      <c r="F142" s="341" t="s">
        <v>4</v>
      </c>
      <c r="G142" s="344" t="s">
        <v>1440</v>
      </c>
      <c r="H142" s="342" t="s">
        <v>1444</v>
      </c>
      <c r="I142" s="366">
        <v>45051</v>
      </c>
      <c r="J142" s="418" t="s">
        <v>1483</v>
      </c>
      <c r="K142" s="395"/>
      <c r="L142" s="395"/>
      <c r="M142" s="395"/>
      <c r="N142" s="390" t="s">
        <v>1418</v>
      </c>
    </row>
    <row r="143" spans="1:21" s="278" customFormat="1" x14ac:dyDescent="0.3">
      <c r="A143" s="227"/>
      <c r="B143" s="227"/>
      <c r="C143" s="33" t="s">
        <v>477</v>
      </c>
      <c r="D143" s="166" t="s">
        <v>1291</v>
      </c>
      <c r="E143" s="63"/>
      <c r="F143" s="341" t="s">
        <v>4</v>
      </c>
      <c r="G143" s="344" t="s">
        <v>1440</v>
      </c>
      <c r="H143" s="342" t="s">
        <v>1444</v>
      </c>
      <c r="I143" s="366">
        <v>45063</v>
      </c>
      <c r="J143" s="418" t="s">
        <v>1482</v>
      </c>
      <c r="K143" s="395"/>
      <c r="L143" s="395"/>
      <c r="M143" s="395"/>
      <c r="N143" s="388"/>
    </row>
    <row r="144" spans="1:21" s="279" customFormat="1" x14ac:dyDescent="0.3">
      <c r="A144" s="227"/>
      <c r="B144" s="227"/>
      <c r="C144" s="33" t="s">
        <v>478</v>
      </c>
      <c r="D144" s="166" t="s">
        <v>1292</v>
      </c>
      <c r="E144" s="63"/>
      <c r="F144" s="341" t="s">
        <v>4</v>
      </c>
      <c r="G144" s="30"/>
      <c r="H144" s="342" t="s">
        <v>1444</v>
      </c>
      <c r="I144" s="366">
        <v>45063</v>
      </c>
      <c r="J144" s="418" t="s">
        <v>1483</v>
      </c>
      <c r="K144" s="395"/>
      <c r="L144" s="395"/>
      <c r="M144" s="395"/>
      <c r="N144" s="389"/>
    </row>
    <row r="145" spans="1:14" s="279" customFormat="1" ht="43.2" x14ac:dyDescent="0.3">
      <c r="A145" s="227"/>
      <c r="B145" s="227"/>
      <c r="C145" s="33" t="s">
        <v>479</v>
      </c>
      <c r="D145" s="279" t="s">
        <v>1293</v>
      </c>
      <c r="E145" s="63"/>
      <c r="F145" s="341" t="s">
        <v>4</v>
      </c>
      <c r="G145" s="344" t="s">
        <v>1440</v>
      </c>
      <c r="H145" s="342" t="s">
        <v>1444</v>
      </c>
      <c r="I145" s="366">
        <v>45063</v>
      </c>
      <c r="J145" s="418" t="s">
        <v>1486</v>
      </c>
      <c r="K145" s="395"/>
      <c r="L145" s="395"/>
      <c r="M145" s="395"/>
      <c r="N145" s="390" t="s">
        <v>1418</v>
      </c>
    </row>
    <row r="146" spans="1:14" s="279" customFormat="1" x14ac:dyDescent="0.3">
      <c r="A146" s="227"/>
      <c r="B146" s="227"/>
      <c r="C146" s="33" t="s">
        <v>1359</v>
      </c>
      <c r="D146" s="335" t="s">
        <v>1362</v>
      </c>
      <c r="E146" s="63"/>
      <c r="F146" s="341" t="s">
        <v>8</v>
      </c>
      <c r="G146" s="344" t="s">
        <v>1440</v>
      </c>
      <c r="H146" s="342" t="s">
        <v>1444</v>
      </c>
      <c r="I146" s="366">
        <v>45063</v>
      </c>
      <c r="J146" s="418" t="s">
        <v>1582</v>
      </c>
      <c r="K146" s="395"/>
      <c r="L146" s="395"/>
      <c r="M146" s="395"/>
      <c r="N146" s="389" t="s">
        <v>1419</v>
      </c>
    </row>
    <row r="147" spans="1:14" s="279" customFormat="1" x14ac:dyDescent="0.3">
      <c r="A147" s="227"/>
      <c r="B147" s="227"/>
      <c r="C147" s="33" t="s">
        <v>1361</v>
      </c>
      <c r="D147" s="166" t="s">
        <v>1360</v>
      </c>
      <c r="E147" s="63"/>
      <c r="F147" s="341" t="s">
        <v>4</v>
      </c>
      <c r="G147" s="344" t="s">
        <v>1440</v>
      </c>
      <c r="H147" s="342" t="s">
        <v>1444</v>
      </c>
      <c r="I147" s="366">
        <v>45063</v>
      </c>
      <c r="J147" s="418" t="s">
        <v>1488</v>
      </c>
      <c r="K147" s="395"/>
      <c r="L147" s="395"/>
      <c r="M147" s="395"/>
      <c r="N147" s="389"/>
    </row>
    <row r="148" spans="1:14" s="278" customFormat="1" x14ac:dyDescent="0.3">
      <c r="A148" s="301" t="s">
        <v>165</v>
      </c>
      <c r="B148" s="296" t="s">
        <v>177</v>
      </c>
      <c r="C148" s="277"/>
      <c r="D148" s="277"/>
      <c r="E148" s="350"/>
      <c r="F148" s="341"/>
      <c r="G148" s="30"/>
      <c r="H148" s="342"/>
      <c r="I148" s="366"/>
      <c r="J148" s="418"/>
      <c r="K148" s="395"/>
      <c r="L148" s="395"/>
      <c r="M148" s="395"/>
      <c r="N148" s="388"/>
    </row>
    <row r="149" spans="1:14" s="278" customFormat="1" x14ac:dyDescent="0.3">
      <c r="A149" s="302"/>
      <c r="B149" s="227"/>
      <c r="C149" s="33" t="s">
        <v>178</v>
      </c>
      <c r="D149" s="166" t="s">
        <v>171</v>
      </c>
      <c r="E149" s="63"/>
      <c r="F149" s="341" t="s">
        <v>4</v>
      </c>
      <c r="G149" s="344" t="s">
        <v>1439</v>
      </c>
      <c r="H149" s="368" t="s">
        <v>1453</v>
      </c>
      <c r="I149" s="366">
        <v>45021</v>
      </c>
      <c r="J149" s="418" t="s">
        <v>1505</v>
      </c>
      <c r="K149" s="399" t="s">
        <v>1504</v>
      </c>
      <c r="L149" s="395"/>
      <c r="M149" s="395"/>
      <c r="N149" s="388"/>
    </row>
    <row r="150" spans="1:14" s="278" customFormat="1" x14ac:dyDescent="0.3">
      <c r="A150" s="227"/>
      <c r="B150" s="227"/>
      <c r="C150" s="33" t="s">
        <v>179</v>
      </c>
      <c r="D150" s="166" t="s">
        <v>1281</v>
      </c>
      <c r="E150" s="63"/>
      <c r="F150" s="341" t="s">
        <v>4</v>
      </c>
      <c r="G150" s="344" t="s">
        <v>1439</v>
      </c>
      <c r="H150" s="368" t="s">
        <v>1453</v>
      </c>
      <c r="I150" s="366">
        <v>45022</v>
      </c>
      <c r="J150" s="418" t="s">
        <v>1505</v>
      </c>
      <c r="K150" s="399" t="s">
        <v>1504</v>
      </c>
      <c r="L150" s="395"/>
      <c r="M150" s="395"/>
      <c r="N150" s="388"/>
    </row>
    <row r="151" spans="1:14" s="279" customFormat="1" x14ac:dyDescent="0.3">
      <c r="A151" s="227"/>
      <c r="B151" s="227"/>
      <c r="C151" s="33" t="s">
        <v>180</v>
      </c>
      <c r="D151" s="166" t="s">
        <v>173</v>
      </c>
      <c r="E151" s="63"/>
      <c r="F151" s="341" t="s">
        <v>4</v>
      </c>
      <c r="G151" s="344" t="s">
        <v>1439</v>
      </c>
      <c r="H151" s="368" t="s">
        <v>1453</v>
      </c>
      <c r="I151" s="366">
        <v>45022</v>
      </c>
      <c r="J151" s="418" t="s">
        <v>1506</v>
      </c>
      <c r="K151" s="399" t="s">
        <v>1504</v>
      </c>
      <c r="L151" s="395"/>
      <c r="M151" s="395"/>
      <c r="N151" s="389"/>
    </row>
    <row r="152" spans="1:14" s="279" customFormat="1" x14ac:dyDescent="0.3">
      <c r="A152" s="227"/>
      <c r="B152" s="227"/>
      <c r="C152" s="33" t="s">
        <v>181</v>
      </c>
      <c r="D152" s="166" t="s">
        <v>1283</v>
      </c>
      <c r="E152" s="63"/>
      <c r="F152" s="341" t="s">
        <v>4</v>
      </c>
      <c r="G152" s="344" t="s">
        <v>1439</v>
      </c>
      <c r="H152" s="368" t="s">
        <v>1453</v>
      </c>
      <c r="I152" s="366">
        <v>45022</v>
      </c>
      <c r="J152" s="418" t="s">
        <v>1473</v>
      </c>
      <c r="K152" s="399" t="s">
        <v>1504</v>
      </c>
      <c r="L152" s="395"/>
      <c r="M152" s="395"/>
      <c r="N152" s="389"/>
    </row>
    <row r="153" spans="1:14" s="279" customFormat="1" x14ac:dyDescent="0.3">
      <c r="A153" s="227"/>
      <c r="B153" s="227"/>
      <c r="C153" s="33" t="s">
        <v>208</v>
      </c>
      <c r="D153" s="166" t="s">
        <v>432</v>
      </c>
      <c r="E153" s="63"/>
      <c r="F153" s="341" t="s">
        <v>4</v>
      </c>
      <c r="G153" s="344" t="s">
        <v>1439</v>
      </c>
      <c r="H153" s="368" t="s">
        <v>1453</v>
      </c>
      <c r="I153" s="366">
        <v>45022</v>
      </c>
      <c r="J153" s="418" t="s">
        <v>1508</v>
      </c>
      <c r="K153" s="399" t="s">
        <v>1504</v>
      </c>
      <c r="L153" s="395"/>
      <c r="M153" s="395"/>
      <c r="N153" s="389"/>
    </row>
    <row r="154" spans="1:14" s="279" customFormat="1" x14ac:dyDescent="0.3">
      <c r="A154" s="227"/>
      <c r="B154" s="227"/>
      <c r="C154" s="33" t="s">
        <v>209</v>
      </c>
      <c r="D154" s="166" t="s">
        <v>174</v>
      </c>
      <c r="E154" s="63"/>
      <c r="F154" s="341" t="s">
        <v>4</v>
      </c>
      <c r="G154" s="344" t="s">
        <v>1439</v>
      </c>
      <c r="H154" s="368" t="s">
        <v>1453</v>
      </c>
      <c r="I154" s="366">
        <v>45022</v>
      </c>
      <c r="J154" s="418" t="s">
        <v>1505</v>
      </c>
      <c r="K154" s="399" t="s">
        <v>1504</v>
      </c>
      <c r="L154" s="395"/>
      <c r="M154" s="395"/>
      <c r="N154" s="389"/>
    </row>
    <row r="155" spans="1:14" s="279" customFormat="1" x14ac:dyDescent="0.3">
      <c r="A155" s="227"/>
      <c r="B155" s="227"/>
      <c r="C155" s="33" t="s">
        <v>210</v>
      </c>
      <c r="D155" s="166" t="s">
        <v>184</v>
      </c>
      <c r="E155" s="63"/>
      <c r="F155" s="341" t="s">
        <v>4</v>
      </c>
      <c r="G155" s="344" t="s">
        <v>1439</v>
      </c>
      <c r="H155" s="368" t="s">
        <v>1453</v>
      </c>
      <c r="I155" s="366">
        <v>45022</v>
      </c>
      <c r="J155" s="418" t="s">
        <v>1507</v>
      </c>
      <c r="K155" s="399" t="s">
        <v>1504</v>
      </c>
      <c r="L155" s="395"/>
      <c r="M155" s="395"/>
      <c r="N155" s="389"/>
    </row>
    <row r="156" spans="1:14" s="279" customFormat="1" x14ac:dyDescent="0.3">
      <c r="A156" s="227"/>
      <c r="B156" s="227"/>
      <c r="C156" s="33" t="s">
        <v>1363</v>
      </c>
      <c r="D156" s="166" t="s">
        <v>1364</v>
      </c>
      <c r="E156" s="63"/>
      <c r="F156" s="341" t="s">
        <v>4</v>
      </c>
      <c r="G156" s="344" t="s">
        <v>1439</v>
      </c>
      <c r="H156" s="368" t="s">
        <v>1453</v>
      </c>
      <c r="I156" s="366">
        <v>45022</v>
      </c>
      <c r="J156" s="418"/>
      <c r="K156" s="399" t="s">
        <v>1504</v>
      </c>
      <c r="L156" s="395"/>
      <c r="M156" s="395"/>
      <c r="N156" s="389"/>
    </row>
    <row r="157" spans="1:14" s="279" customFormat="1" x14ac:dyDescent="0.3">
      <c r="A157" s="227"/>
      <c r="B157" s="227"/>
      <c r="C157" s="33" t="s">
        <v>1365</v>
      </c>
      <c r="D157" s="166" t="s">
        <v>1367</v>
      </c>
      <c r="E157" s="63"/>
      <c r="F157" s="341" t="s">
        <v>4</v>
      </c>
      <c r="G157" s="344" t="s">
        <v>1439</v>
      </c>
      <c r="H157" s="368" t="s">
        <v>1453</v>
      </c>
      <c r="I157" s="366">
        <v>45022</v>
      </c>
      <c r="J157" s="418"/>
      <c r="K157" s="399" t="s">
        <v>1504</v>
      </c>
      <c r="L157" s="395"/>
      <c r="M157" s="395"/>
      <c r="N157" s="389"/>
    </row>
    <row r="158" spans="1:14" s="279" customFormat="1" x14ac:dyDescent="0.3">
      <c r="A158" s="227"/>
      <c r="B158" s="227"/>
      <c r="C158" s="33" t="s">
        <v>1366</v>
      </c>
      <c r="D158" s="166" t="s">
        <v>1368</v>
      </c>
      <c r="E158" s="63"/>
      <c r="F158" s="341" t="s">
        <v>4</v>
      </c>
      <c r="G158" s="344" t="s">
        <v>1439</v>
      </c>
      <c r="H158" s="368" t="s">
        <v>1453</v>
      </c>
      <c r="I158" s="366">
        <v>45022</v>
      </c>
      <c r="J158" s="418"/>
      <c r="K158" s="399" t="s">
        <v>1504</v>
      </c>
      <c r="L158" s="395"/>
      <c r="M158" s="395"/>
      <c r="N158" s="389"/>
    </row>
    <row r="159" spans="1:14" s="279" customFormat="1" x14ac:dyDescent="0.3">
      <c r="A159" s="227"/>
      <c r="B159" s="227"/>
      <c r="C159" s="33" t="s">
        <v>211</v>
      </c>
      <c r="D159" s="166" t="s">
        <v>176</v>
      </c>
      <c r="E159" s="63"/>
      <c r="F159" s="341" t="s">
        <v>4</v>
      </c>
      <c r="G159" s="344" t="s">
        <v>1439</v>
      </c>
      <c r="H159" s="368" t="s">
        <v>1453</v>
      </c>
      <c r="I159" s="366">
        <v>45022</v>
      </c>
      <c r="J159" s="418"/>
      <c r="K159" s="399" t="s">
        <v>1504</v>
      </c>
      <c r="L159" s="395"/>
      <c r="M159" s="395"/>
      <c r="N159" s="389"/>
    </row>
    <row r="160" spans="1:14" s="279" customFormat="1" x14ac:dyDescent="0.3">
      <c r="A160" s="227"/>
      <c r="B160" s="227"/>
      <c r="C160" s="33" t="s">
        <v>212</v>
      </c>
      <c r="D160" s="166" t="s">
        <v>321</v>
      </c>
      <c r="E160" s="63"/>
      <c r="F160" s="341" t="s">
        <v>4</v>
      </c>
      <c r="G160" s="344" t="s">
        <v>1439</v>
      </c>
      <c r="H160" s="368" t="s">
        <v>1453</v>
      </c>
      <c r="I160" s="366">
        <v>45022</v>
      </c>
      <c r="J160" s="418"/>
      <c r="K160" s="399" t="s">
        <v>1504</v>
      </c>
      <c r="L160" s="395"/>
      <c r="M160" s="395"/>
      <c r="N160" s="389"/>
    </row>
    <row r="161" spans="1:14" s="279" customFormat="1" x14ac:dyDescent="0.3">
      <c r="A161" s="227"/>
      <c r="B161" s="227"/>
      <c r="C161" s="33" t="s">
        <v>1256</v>
      </c>
      <c r="D161" s="166" t="s">
        <v>1265</v>
      </c>
      <c r="E161" s="63"/>
      <c r="F161" s="341" t="s">
        <v>1448</v>
      </c>
      <c r="G161" s="344" t="s">
        <v>1439</v>
      </c>
      <c r="H161" s="368" t="s">
        <v>1453</v>
      </c>
      <c r="I161" s="366"/>
      <c r="J161" s="418" t="s">
        <v>1476</v>
      </c>
      <c r="K161" s="395"/>
      <c r="L161" s="395"/>
      <c r="M161" s="395"/>
      <c r="N161" s="389"/>
    </row>
    <row r="162" spans="1:14" s="279" customFormat="1" x14ac:dyDescent="0.3">
      <c r="A162" s="227"/>
      <c r="B162" s="227"/>
      <c r="C162" s="33" t="s">
        <v>1257</v>
      </c>
      <c r="D162" s="166" t="s">
        <v>1282</v>
      </c>
      <c r="E162" s="63"/>
      <c r="F162" s="341" t="s">
        <v>1448</v>
      </c>
      <c r="G162" s="344" t="s">
        <v>1439</v>
      </c>
      <c r="H162" s="368" t="s">
        <v>1453</v>
      </c>
      <c r="I162" s="366"/>
      <c r="J162" s="418" t="s">
        <v>1476</v>
      </c>
      <c r="K162" s="395"/>
      <c r="L162" s="395"/>
      <c r="M162" s="395"/>
      <c r="N162" s="389"/>
    </row>
    <row r="163" spans="1:14" s="279" customFormat="1" x14ac:dyDescent="0.3">
      <c r="A163" s="227"/>
      <c r="B163" s="227"/>
      <c r="C163" s="33" t="s">
        <v>1258</v>
      </c>
      <c r="D163" s="166" t="s">
        <v>1266</v>
      </c>
      <c r="E163" s="63"/>
      <c r="F163" s="341" t="s">
        <v>1448</v>
      </c>
      <c r="G163" s="344" t="s">
        <v>1439</v>
      </c>
      <c r="H163" s="368" t="s">
        <v>1453</v>
      </c>
      <c r="I163" s="366"/>
      <c r="J163" s="418" t="s">
        <v>1476</v>
      </c>
      <c r="K163" s="395"/>
      <c r="L163" s="395"/>
      <c r="M163" s="395"/>
      <c r="N163" s="389"/>
    </row>
    <row r="164" spans="1:14" s="279" customFormat="1" x14ac:dyDescent="0.3">
      <c r="A164" s="227"/>
      <c r="B164" s="227"/>
      <c r="C164" s="33" t="s">
        <v>1259</v>
      </c>
      <c r="D164" s="166" t="s">
        <v>1284</v>
      </c>
      <c r="E164" s="63"/>
      <c r="F164" s="341" t="s">
        <v>1448</v>
      </c>
      <c r="G164" s="344" t="s">
        <v>1439</v>
      </c>
      <c r="H164" s="368" t="s">
        <v>1453</v>
      </c>
      <c r="I164" s="366"/>
      <c r="J164" s="418" t="s">
        <v>1476</v>
      </c>
      <c r="K164" s="395"/>
      <c r="L164" s="395"/>
      <c r="M164" s="395"/>
      <c r="N164" s="389"/>
    </row>
    <row r="165" spans="1:14" s="279" customFormat="1" x14ac:dyDescent="0.3">
      <c r="A165" s="227"/>
      <c r="B165" s="227"/>
      <c r="C165" s="33" t="s">
        <v>1260</v>
      </c>
      <c r="D165" s="166" t="s">
        <v>1267</v>
      </c>
      <c r="E165" s="63"/>
      <c r="F165" s="341" t="s">
        <v>1448</v>
      </c>
      <c r="G165" s="344" t="s">
        <v>1439</v>
      </c>
      <c r="H165" s="368" t="s">
        <v>1453</v>
      </c>
      <c r="I165" s="366"/>
      <c r="J165" s="418" t="s">
        <v>1476</v>
      </c>
      <c r="K165" s="395"/>
      <c r="L165" s="395"/>
      <c r="M165" s="395"/>
      <c r="N165" s="389"/>
    </row>
    <row r="166" spans="1:14" s="279" customFormat="1" x14ac:dyDescent="0.3">
      <c r="A166" s="227"/>
      <c r="B166" s="227"/>
      <c r="C166" s="33" t="s">
        <v>1261</v>
      </c>
      <c r="D166" s="166" t="s">
        <v>1268</v>
      </c>
      <c r="E166" s="63"/>
      <c r="F166" s="341" t="s">
        <v>1448</v>
      </c>
      <c r="G166" s="344" t="s">
        <v>1439</v>
      </c>
      <c r="H166" s="368" t="s">
        <v>1453</v>
      </c>
      <c r="I166" s="366"/>
      <c r="J166" s="418" t="s">
        <v>1476</v>
      </c>
      <c r="K166" s="395"/>
      <c r="L166" s="395"/>
      <c r="M166" s="395"/>
      <c r="N166" s="389"/>
    </row>
    <row r="167" spans="1:14" s="279" customFormat="1" x14ac:dyDescent="0.3">
      <c r="A167" s="227"/>
      <c r="B167" s="227"/>
      <c r="C167" s="33" t="s">
        <v>1262</v>
      </c>
      <c r="D167" s="166" t="s">
        <v>1269</v>
      </c>
      <c r="E167" s="63"/>
      <c r="F167" s="341" t="s">
        <v>1448</v>
      </c>
      <c r="G167" s="344" t="s">
        <v>1439</v>
      </c>
      <c r="H167" s="368" t="s">
        <v>1453</v>
      </c>
      <c r="I167" s="366"/>
      <c r="J167" s="418" t="s">
        <v>1476</v>
      </c>
      <c r="K167" s="395"/>
      <c r="L167" s="395"/>
      <c r="M167" s="395"/>
      <c r="N167" s="389"/>
    </row>
    <row r="168" spans="1:14" s="279" customFormat="1" x14ac:dyDescent="0.3">
      <c r="A168" s="227"/>
      <c r="B168" s="227"/>
      <c r="C168" s="33" t="s">
        <v>1369</v>
      </c>
      <c r="D168" s="166" t="s">
        <v>1370</v>
      </c>
      <c r="E168" s="63"/>
      <c r="F168" s="341" t="s">
        <v>1448</v>
      </c>
      <c r="G168" s="344" t="s">
        <v>1439</v>
      </c>
      <c r="H168" s="368" t="s">
        <v>1453</v>
      </c>
      <c r="I168" s="366"/>
      <c r="J168" s="418" t="s">
        <v>1476</v>
      </c>
      <c r="K168" s="395"/>
      <c r="L168" s="395"/>
      <c r="M168" s="395"/>
      <c r="N168" s="389"/>
    </row>
    <row r="169" spans="1:14" s="279" customFormat="1" ht="28.8" x14ac:dyDescent="0.3">
      <c r="A169" s="227"/>
      <c r="B169" s="227"/>
      <c r="C169" s="33" t="s">
        <v>1371</v>
      </c>
      <c r="D169" s="166" t="s">
        <v>1388</v>
      </c>
      <c r="E169" s="63"/>
      <c r="F169" s="341" t="s">
        <v>1448</v>
      </c>
      <c r="G169" s="344" t="s">
        <v>1439</v>
      </c>
      <c r="H169" s="368" t="s">
        <v>1453</v>
      </c>
      <c r="I169" s="366"/>
      <c r="J169" s="418" t="s">
        <v>1476</v>
      </c>
      <c r="K169" s="395"/>
      <c r="L169" s="395"/>
      <c r="M169" s="395"/>
      <c r="N169" s="389"/>
    </row>
    <row r="170" spans="1:14" s="279" customFormat="1" x14ac:dyDescent="0.3">
      <c r="A170" s="227"/>
      <c r="B170" s="227"/>
      <c r="C170" s="33" t="s">
        <v>1263</v>
      </c>
      <c r="D170" s="166" t="s">
        <v>1270</v>
      </c>
      <c r="E170" s="63"/>
      <c r="F170" s="341" t="s">
        <v>1448</v>
      </c>
      <c r="G170" s="344" t="s">
        <v>1439</v>
      </c>
      <c r="H170" s="368" t="s">
        <v>1453</v>
      </c>
      <c r="I170" s="366"/>
      <c r="J170" s="418" t="s">
        <v>1476</v>
      </c>
      <c r="K170" s="395"/>
      <c r="L170" s="395"/>
      <c r="M170" s="395"/>
      <c r="N170" s="389"/>
    </row>
    <row r="171" spans="1:14" s="279" customFormat="1" x14ac:dyDescent="0.3">
      <c r="A171" s="227"/>
      <c r="B171" s="227"/>
      <c r="C171" s="33" t="s">
        <v>1264</v>
      </c>
      <c r="D171" s="166" t="s">
        <v>1271</v>
      </c>
      <c r="E171" s="63"/>
      <c r="F171" s="341" t="s">
        <v>1448</v>
      </c>
      <c r="G171" s="344" t="s">
        <v>1439</v>
      </c>
      <c r="H171" s="368" t="s">
        <v>1453</v>
      </c>
      <c r="I171" s="366"/>
      <c r="J171" s="418" t="s">
        <v>1476</v>
      </c>
      <c r="K171" s="395"/>
      <c r="L171" s="395"/>
      <c r="M171" s="395"/>
      <c r="N171" s="389"/>
    </row>
    <row r="172" spans="1:14" s="278" customFormat="1" x14ac:dyDescent="0.3">
      <c r="A172" s="301" t="s">
        <v>164</v>
      </c>
      <c r="B172" s="296" t="s">
        <v>185</v>
      </c>
      <c r="C172" s="277"/>
      <c r="D172" s="277"/>
      <c r="E172" s="350"/>
      <c r="F172" s="341"/>
      <c r="G172" s="344" t="s">
        <v>1439</v>
      </c>
      <c r="H172" s="342"/>
      <c r="I172" s="366"/>
      <c r="J172" s="418"/>
      <c r="K172" s="395"/>
      <c r="L172" s="395"/>
      <c r="M172" s="395"/>
      <c r="N172" s="388"/>
    </row>
    <row r="173" spans="1:14" s="278" customFormat="1" x14ac:dyDescent="0.3">
      <c r="A173" s="295"/>
      <c r="B173" s="227"/>
      <c r="C173" s="33" t="s">
        <v>186</v>
      </c>
      <c r="D173" s="166" t="s">
        <v>182</v>
      </c>
      <c r="E173" s="63"/>
      <c r="F173" s="341" t="s">
        <v>4</v>
      </c>
      <c r="G173" s="344" t="s">
        <v>1439</v>
      </c>
      <c r="H173" s="342" t="s">
        <v>1449</v>
      </c>
      <c r="I173" s="366">
        <v>44999</v>
      </c>
      <c r="J173" s="418"/>
      <c r="K173" s="409" t="s">
        <v>1453</v>
      </c>
      <c r="L173" s="395" t="s">
        <v>4</v>
      </c>
      <c r="M173" s="395" t="s">
        <v>1518</v>
      </c>
      <c r="N173" s="388"/>
    </row>
    <row r="174" spans="1:14" s="278" customFormat="1" x14ac:dyDescent="0.3">
      <c r="A174" s="227"/>
      <c r="B174" s="227"/>
      <c r="C174" s="33" t="s">
        <v>213</v>
      </c>
      <c r="D174" s="166" t="s">
        <v>433</v>
      </c>
      <c r="E174" s="63"/>
      <c r="F174" s="341" t="s">
        <v>4</v>
      </c>
      <c r="G174" s="344" t="s">
        <v>1439</v>
      </c>
      <c r="H174" s="342" t="s">
        <v>1449</v>
      </c>
      <c r="I174" s="366">
        <v>44999</v>
      </c>
      <c r="J174" s="418"/>
      <c r="K174" s="409" t="s">
        <v>1453</v>
      </c>
      <c r="L174" s="395" t="s">
        <v>4</v>
      </c>
      <c r="M174" s="395" t="s">
        <v>1518</v>
      </c>
      <c r="N174" s="388"/>
    </row>
    <row r="175" spans="1:14" s="279" customFormat="1" x14ac:dyDescent="0.3">
      <c r="A175" s="227"/>
      <c r="B175" s="227"/>
      <c r="C175" s="33" t="s">
        <v>214</v>
      </c>
      <c r="D175" s="166" t="s">
        <v>434</v>
      </c>
      <c r="E175" s="63"/>
      <c r="F175" s="341" t="s">
        <v>4</v>
      </c>
      <c r="G175" s="344" t="s">
        <v>1439</v>
      </c>
      <c r="H175" s="342" t="s">
        <v>1449</v>
      </c>
      <c r="I175" s="366">
        <v>44999</v>
      </c>
      <c r="J175" s="418"/>
      <c r="K175" s="409" t="s">
        <v>1453</v>
      </c>
      <c r="L175" s="395" t="s">
        <v>4</v>
      </c>
      <c r="M175" s="395" t="s">
        <v>1518</v>
      </c>
      <c r="N175" s="389"/>
    </row>
    <row r="176" spans="1:14" s="279" customFormat="1" ht="43.2" x14ac:dyDescent="0.3">
      <c r="A176" s="227"/>
      <c r="B176" s="227"/>
      <c r="C176" s="33" t="s">
        <v>215</v>
      </c>
      <c r="D176" s="166" t="s">
        <v>183</v>
      </c>
      <c r="E176" s="63"/>
      <c r="F176" s="341" t="s">
        <v>4</v>
      </c>
      <c r="G176" s="344" t="s">
        <v>1439</v>
      </c>
      <c r="H176" s="342" t="s">
        <v>1449</v>
      </c>
      <c r="I176" s="366">
        <v>44999</v>
      </c>
      <c r="J176" s="418"/>
      <c r="K176" s="409" t="s">
        <v>1453</v>
      </c>
      <c r="L176" s="395" t="s">
        <v>4</v>
      </c>
      <c r="M176" s="395" t="s">
        <v>1522</v>
      </c>
      <c r="N176" s="389"/>
    </row>
    <row r="177" spans="1:14" s="278" customFormat="1" x14ac:dyDescent="0.3">
      <c r="A177" s="301" t="s">
        <v>439</v>
      </c>
      <c r="B177" s="296" t="s">
        <v>227</v>
      </c>
      <c r="C177" s="277"/>
      <c r="D177" s="277"/>
      <c r="E177" s="350"/>
      <c r="F177" s="341"/>
      <c r="G177" s="344" t="s">
        <v>1439</v>
      </c>
      <c r="H177" s="370"/>
      <c r="I177" s="366"/>
      <c r="J177" s="418"/>
      <c r="K177" s="395"/>
      <c r="L177" s="395"/>
      <c r="M177" s="395"/>
      <c r="N177" s="388"/>
    </row>
    <row r="178" spans="1:14" s="278" customFormat="1" ht="28.8" x14ac:dyDescent="0.3">
      <c r="A178" s="227"/>
      <c r="B178" s="227"/>
      <c r="C178" s="33" t="s">
        <v>228</v>
      </c>
      <c r="D178" s="166" t="s">
        <v>491</v>
      </c>
      <c r="E178" s="63"/>
      <c r="F178" s="373"/>
      <c r="G178" s="344" t="s">
        <v>1439</v>
      </c>
      <c r="H178" s="37"/>
      <c r="J178" s="418"/>
      <c r="K178" s="409" t="s">
        <v>1453</v>
      </c>
      <c r="L178" s="395" t="s">
        <v>1448</v>
      </c>
      <c r="M178" s="395" t="s">
        <v>1595</v>
      </c>
      <c r="N178" s="388"/>
    </row>
    <row r="179" spans="1:14" s="279" customFormat="1" x14ac:dyDescent="0.3">
      <c r="A179" s="227"/>
      <c r="B179" s="227"/>
      <c r="C179" s="33" t="s">
        <v>445</v>
      </c>
      <c r="D179" s="166" t="s">
        <v>447</v>
      </c>
      <c r="E179" s="63"/>
      <c r="F179" s="341" t="s">
        <v>4</v>
      </c>
      <c r="G179" s="166" t="s">
        <v>1439</v>
      </c>
      <c r="H179" s="370" t="s">
        <v>1465</v>
      </c>
      <c r="I179" s="366">
        <v>45020</v>
      </c>
      <c r="J179" s="418"/>
      <c r="K179" s="409" t="s">
        <v>1453</v>
      </c>
      <c r="L179" s="395" t="s">
        <v>4</v>
      </c>
      <c r="M179" s="395" t="s">
        <v>1596</v>
      </c>
      <c r="N179" s="389"/>
    </row>
    <row r="180" spans="1:14" s="279" customFormat="1" ht="28.8" x14ac:dyDescent="0.3">
      <c r="A180" s="228"/>
      <c r="B180" s="228"/>
      <c r="C180" s="33" t="s">
        <v>517</v>
      </c>
      <c r="D180" s="166" t="s">
        <v>515</v>
      </c>
      <c r="E180" s="63"/>
      <c r="F180" s="341" t="s">
        <v>4</v>
      </c>
      <c r="G180" s="166" t="s">
        <v>1439</v>
      </c>
      <c r="H180" s="370" t="s">
        <v>1465</v>
      </c>
      <c r="I180" s="366">
        <v>45020</v>
      </c>
      <c r="J180" s="418"/>
      <c r="K180" s="411" t="s">
        <v>1453</v>
      </c>
      <c r="L180" s="395" t="s">
        <v>4</v>
      </c>
      <c r="M180" s="395" t="s">
        <v>1597</v>
      </c>
      <c r="N180" s="389"/>
    </row>
    <row r="181" spans="1:14" s="279" customFormat="1" x14ac:dyDescent="0.3">
      <c r="A181" s="228"/>
      <c r="B181" s="228"/>
      <c r="C181" s="33" t="s">
        <v>518</v>
      </c>
      <c r="D181" s="166" t="s">
        <v>516</v>
      </c>
      <c r="E181" s="63"/>
      <c r="F181" s="341" t="s">
        <v>4</v>
      </c>
      <c r="G181" s="166" t="s">
        <v>1439</v>
      </c>
      <c r="H181" s="370" t="s">
        <v>1465</v>
      </c>
      <c r="I181" s="366">
        <v>45020</v>
      </c>
      <c r="J181" s="418"/>
      <c r="K181" s="411" t="s">
        <v>1453</v>
      </c>
      <c r="L181" s="395" t="s">
        <v>4</v>
      </c>
      <c r="M181" s="395" t="s">
        <v>1598</v>
      </c>
      <c r="N181" s="389"/>
    </row>
    <row r="182" spans="1:14" s="279" customFormat="1" x14ac:dyDescent="0.3">
      <c r="A182" s="228"/>
      <c r="B182" s="228"/>
      <c r="C182" s="33" t="s">
        <v>545</v>
      </c>
      <c r="D182" s="166" t="s">
        <v>544</v>
      </c>
      <c r="E182" s="63"/>
      <c r="F182" s="341"/>
      <c r="G182" s="166" t="s">
        <v>1440</v>
      </c>
      <c r="H182" s="370"/>
      <c r="I182" s="366"/>
      <c r="J182" s="418"/>
      <c r="K182" s="411" t="s">
        <v>1453</v>
      </c>
      <c r="L182" s="395" t="s">
        <v>4</v>
      </c>
      <c r="M182" s="395" t="s">
        <v>1599</v>
      </c>
      <c r="N182" s="389"/>
    </row>
    <row r="183" spans="1:14" s="279" customFormat="1" x14ac:dyDescent="0.3">
      <c r="A183" s="228"/>
      <c r="B183" s="228"/>
      <c r="C183" s="33" t="s">
        <v>547</v>
      </c>
      <c r="D183" s="166" t="s">
        <v>546</v>
      </c>
      <c r="E183" s="63"/>
      <c r="F183" s="341" t="s">
        <v>4</v>
      </c>
      <c r="G183" s="166" t="s">
        <v>1439</v>
      </c>
      <c r="H183" s="370" t="s">
        <v>1465</v>
      </c>
      <c r="I183" s="366">
        <v>45020</v>
      </c>
      <c r="J183" s="418"/>
      <c r="K183" s="411" t="s">
        <v>1453</v>
      </c>
      <c r="L183" s="395" t="s">
        <v>4</v>
      </c>
      <c r="M183" s="395" t="s">
        <v>1600</v>
      </c>
      <c r="N183" s="389"/>
    </row>
    <row r="184" spans="1:14" s="279" customFormat="1" x14ac:dyDescent="0.3">
      <c r="A184" s="228"/>
      <c r="B184" s="228"/>
      <c r="C184" s="33" t="s">
        <v>550</v>
      </c>
      <c r="D184" s="166" t="s">
        <v>549</v>
      </c>
      <c r="E184" s="63"/>
      <c r="F184" s="341" t="s">
        <v>4</v>
      </c>
      <c r="G184" s="166" t="s">
        <v>1439</v>
      </c>
      <c r="H184" s="370" t="s">
        <v>1465</v>
      </c>
      <c r="I184" s="366">
        <v>45020</v>
      </c>
      <c r="J184" s="418"/>
      <c r="K184" s="411" t="s">
        <v>1453</v>
      </c>
      <c r="L184" s="395" t="s">
        <v>4</v>
      </c>
      <c r="M184" s="395" t="s">
        <v>1601</v>
      </c>
      <c r="N184" s="389"/>
    </row>
    <row r="185" spans="1:14" s="279" customFormat="1" ht="28.8" x14ac:dyDescent="0.3">
      <c r="A185" s="228"/>
      <c r="B185" s="228"/>
      <c r="C185" s="33" t="s">
        <v>1119</v>
      </c>
      <c r="D185" s="166" t="s">
        <v>1120</v>
      </c>
      <c r="E185" s="63"/>
      <c r="F185" s="371" t="s">
        <v>8</v>
      </c>
      <c r="G185" s="344" t="s">
        <v>1440</v>
      </c>
      <c r="H185" s="342" t="s">
        <v>1465</v>
      </c>
      <c r="I185" s="366">
        <v>45020</v>
      </c>
      <c r="J185" s="418" t="s">
        <v>1470</v>
      </c>
      <c r="K185" s="411" t="s">
        <v>1453</v>
      </c>
      <c r="L185" s="371" t="s">
        <v>8</v>
      </c>
      <c r="M185" s="395" t="s">
        <v>1604</v>
      </c>
      <c r="N185" s="389" t="s">
        <v>1420</v>
      </c>
    </row>
    <row r="186" spans="1:14" s="279" customFormat="1" x14ac:dyDescent="0.3">
      <c r="A186" s="228"/>
      <c r="B186" s="228"/>
      <c r="C186" s="33" t="s">
        <v>1190</v>
      </c>
      <c r="D186" s="166" t="s">
        <v>1191</v>
      </c>
      <c r="E186" s="63"/>
      <c r="F186" s="341" t="s">
        <v>4</v>
      </c>
      <c r="G186" s="344" t="s">
        <v>1440</v>
      </c>
      <c r="H186" s="342" t="s">
        <v>1465</v>
      </c>
      <c r="I186" s="366">
        <v>45021</v>
      </c>
      <c r="J186" s="418"/>
      <c r="K186" s="411" t="s">
        <v>1453</v>
      </c>
      <c r="L186" s="395" t="s">
        <v>4</v>
      </c>
      <c r="M186" s="395" t="s">
        <v>1602</v>
      </c>
      <c r="N186" s="389"/>
    </row>
    <row r="187" spans="1:14" s="279" customFormat="1" x14ac:dyDescent="0.3">
      <c r="A187" s="228"/>
      <c r="B187" s="228"/>
      <c r="C187" s="33" t="s">
        <v>1194</v>
      </c>
      <c r="D187" s="166" t="s">
        <v>1206</v>
      </c>
      <c r="E187" s="63"/>
      <c r="F187" s="341" t="s">
        <v>4</v>
      </c>
      <c r="G187" s="344" t="s">
        <v>1440</v>
      </c>
      <c r="H187" s="342" t="s">
        <v>1465</v>
      </c>
      <c r="I187" s="366">
        <v>45022</v>
      </c>
      <c r="J187" s="418"/>
      <c r="K187" s="411" t="s">
        <v>1453</v>
      </c>
      <c r="L187" s="395" t="s">
        <v>4</v>
      </c>
      <c r="M187" s="395" t="s">
        <v>1603</v>
      </c>
      <c r="N187" s="389"/>
    </row>
    <row r="188" spans="1:14" s="279" customFormat="1" ht="28.8" x14ac:dyDescent="0.3">
      <c r="A188" s="228"/>
      <c r="B188" s="228"/>
      <c r="C188" s="33" t="s">
        <v>1195</v>
      </c>
      <c r="D188" s="166" t="s">
        <v>1207</v>
      </c>
      <c r="E188" s="63"/>
      <c r="F188" s="341" t="s">
        <v>4</v>
      </c>
      <c r="G188" s="344" t="s">
        <v>1440</v>
      </c>
      <c r="H188" s="342" t="s">
        <v>1465</v>
      </c>
      <c r="I188" s="366">
        <v>45021</v>
      </c>
      <c r="J188" s="418"/>
      <c r="K188" s="411" t="s">
        <v>1453</v>
      </c>
      <c r="L188" s="395" t="s">
        <v>4</v>
      </c>
      <c r="M188" s="395" t="s">
        <v>1605</v>
      </c>
      <c r="N188" s="389"/>
    </row>
    <row r="189" spans="1:14" s="279" customFormat="1" ht="28.8" x14ac:dyDescent="0.3">
      <c r="A189" s="228"/>
      <c r="B189" s="228"/>
      <c r="C189" s="33" t="s">
        <v>1196</v>
      </c>
      <c r="D189" s="166" t="s">
        <v>1208</v>
      </c>
      <c r="E189" s="63"/>
      <c r="F189" s="374" t="s">
        <v>4</v>
      </c>
      <c r="J189" s="418"/>
      <c r="K189" s="411" t="s">
        <v>1453</v>
      </c>
      <c r="L189" s="395" t="s">
        <v>4</v>
      </c>
      <c r="M189" s="395" t="s">
        <v>1606</v>
      </c>
      <c r="N189" s="389"/>
    </row>
    <row r="190" spans="1:14" s="279" customFormat="1" ht="28.8" x14ac:dyDescent="0.3">
      <c r="A190" s="228"/>
      <c r="B190" s="228"/>
      <c r="C190" s="33" t="s">
        <v>1197</v>
      </c>
      <c r="D190" s="166" t="s">
        <v>1209</v>
      </c>
      <c r="E190" s="63"/>
      <c r="F190" s="341" t="s">
        <v>4</v>
      </c>
      <c r="G190" s="344" t="s">
        <v>1440</v>
      </c>
      <c r="H190" s="342" t="s">
        <v>1465</v>
      </c>
      <c r="I190" s="366">
        <v>45020</v>
      </c>
      <c r="J190" s="418"/>
      <c r="K190" s="411" t="s">
        <v>1453</v>
      </c>
      <c r="L190" s="395" t="s">
        <v>4</v>
      </c>
      <c r="M190" s="395" t="s">
        <v>1617</v>
      </c>
      <c r="N190" s="389"/>
    </row>
    <row r="191" spans="1:14" s="279" customFormat="1" ht="28.8" x14ac:dyDescent="0.3">
      <c r="A191" s="228"/>
      <c r="B191" s="228"/>
      <c r="C191" s="33" t="s">
        <v>1198</v>
      </c>
      <c r="D191" s="166" t="s">
        <v>1210</v>
      </c>
      <c r="E191" s="63"/>
      <c r="F191" s="341" t="s">
        <v>4</v>
      </c>
      <c r="G191" s="344" t="s">
        <v>1440</v>
      </c>
      <c r="H191" s="342" t="s">
        <v>1465</v>
      </c>
      <c r="I191" s="366">
        <v>45020</v>
      </c>
      <c r="J191" s="418" t="s">
        <v>1469</v>
      </c>
      <c r="K191" s="411" t="s">
        <v>1453</v>
      </c>
      <c r="L191" s="395" t="s">
        <v>4</v>
      </c>
      <c r="M191" s="395" t="s">
        <v>1618</v>
      </c>
      <c r="N191" s="389"/>
    </row>
    <row r="192" spans="1:14" s="279" customFormat="1" x14ac:dyDescent="0.3">
      <c r="A192" s="228"/>
      <c r="B192" s="228"/>
      <c r="C192" s="33" t="s">
        <v>1199</v>
      </c>
      <c r="D192" s="166" t="s">
        <v>1211</v>
      </c>
      <c r="E192" s="63"/>
      <c r="F192" s="341" t="s">
        <v>4</v>
      </c>
      <c r="G192" s="344" t="s">
        <v>1440</v>
      </c>
      <c r="H192" s="342" t="s">
        <v>1465</v>
      </c>
      <c r="I192" s="366">
        <v>45020</v>
      </c>
      <c r="J192" s="418"/>
      <c r="K192" s="411" t="s">
        <v>1453</v>
      </c>
      <c r="L192" s="395" t="s">
        <v>4</v>
      </c>
      <c r="M192" s="395" t="s">
        <v>1619</v>
      </c>
      <c r="N192" s="389"/>
    </row>
    <row r="193" spans="1:14" s="279" customFormat="1" ht="28.8" x14ac:dyDescent="0.3">
      <c r="A193" s="228"/>
      <c r="B193" s="228"/>
      <c r="C193" s="33" t="s">
        <v>1200</v>
      </c>
      <c r="D193" s="166" t="s">
        <v>1203</v>
      </c>
      <c r="E193" s="63"/>
      <c r="F193" s="341" t="s">
        <v>4</v>
      </c>
      <c r="G193" s="372" t="s">
        <v>1440</v>
      </c>
      <c r="H193" s="342" t="s">
        <v>1465</v>
      </c>
      <c r="I193" s="366">
        <v>45020</v>
      </c>
      <c r="J193" s="418" t="s">
        <v>1469</v>
      </c>
      <c r="K193" s="411" t="s">
        <v>1453</v>
      </c>
      <c r="L193" s="395" t="s">
        <v>4</v>
      </c>
      <c r="M193" s="395" t="s">
        <v>1620</v>
      </c>
      <c r="N193" s="389"/>
    </row>
    <row r="194" spans="1:14" s="279" customFormat="1" x14ac:dyDescent="0.3">
      <c r="A194" s="228"/>
      <c r="B194" s="228"/>
      <c r="C194" s="33" t="s">
        <v>1201</v>
      </c>
      <c r="D194" s="166" t="s">
        <v>1204</v>
      </c>
      <c r="E194" s="63"/>
      <c r="F194" s="341" t="s">
        <v>4</v>
      </c>
      <c r="G194" s="344" t="s">
        <v>1440</v>
      </c>
      <c r="H194" s="342" t="s">
        <v>1465</v>
      </c>
      <c r="I194" s="366">
        <v>45020</v>
      </c>
      <c r="J194" s="421"/>
      <c r="K194" s="411" t="s">
        <v>1453</v>
      </c>
      <c r="L194" s="395" t="s">
        <v>4</v>
      </c>
      <c r="M194" s="395" t="s">
        <v>1621</v>
      </c>
      <c r="N194" s="389"/>
    </row>
    <row r="195" spans="1:14" s="279" customFormat="1" x14ac:dyDescent="0.3">
      <c r="A195" s="228"/>
      <c r="B195" s="228"/>
      <c r="C195" s="33" t="s">
        <v>1202</v>
      </c>
      <c r="D195" s="166" t="s">
        <v>1205</v>
      </c>
      <c r="E195" s="63"/>
      <c r="F195" s="341" t="s">
        <v>24</v>
      </c>
      <c r="G195" s="344" t="s">
        <v>1439</v>
      </c>
      <c r="H195" s="342"/>
      <c r="I195" s="366"/>
      <c r="J195" s="421"/>
      <c r="K195" s="411" t="s">
        <v>1453</v>
      </c>
      <c r="L195" s="395" t="s">
        <v>1448</v>
      </c>
      <c r="M195" s="400"/>
      <c r="N195" s="389"/>
    </row>
    <row r="196" spans="1:14" s="278" customFormat="1" x14ac:dyDescent="0.3">
      <c r="A196" s="301" t="s">
        <v>322</v>
      </c>
      <c r="B196" s="296" t="s">
        <v>229</v>
      </c>
      <c r="C196" s="277"/>
      <c r="D196" s="277"/>
      <c r="E196" s="350"/>
      <c r="F196" s="341"/>
      <c r="G196" s="30"/>
      <c r="H196" s="342"/>
      <c r="I196" s="366"/>
      <c r="J196" s="418"/>
      <c r="K196" s="395"/>
      <c r="L196" s="395"/>
      <c r="M196" s="395"/>
      <c r="N196" s="388"/>
    </row>
    <row r="197" spans="1:14" s="278" customFormat="1" x14ac:dyDescent="0.3">
      <c r="A197" s="227"/>
      <c r="B197" s="227"/>
      <c r="C197" s="33" t="s">
        <v>230</v>
      </c>
      <c r="D197" s="166" t="s">
        <v>504</v>
      </c>
      <c r="E197" s="63"/>
      <c r="F197" s="341" t="s">
        <v>4</v>
      </c>
      <c r="G197" s="344" t="s">
        <v>1439</v>
      </c>
      <c r="H197" s="368" t="s">
        <v>1453</v>
      </c>
      <c r="I197" s="366">
        <v>45022</v>
      </c>
      <c r="J197" s="418"/>
      <c r="K197" s="409" t="s">
        <v>1453</v>
      </c>
      <c r="L197" s="395" t="s">
        <v>4</v>
      </c>
      <c r="M197" s="395" t="s">
        <v>1523</v>
      </c>
      <c r="N197" s="388"/>
    </row>
    <row r="198" spans="1:14" s="278" customFormat="1" x14ac:dyDescent="0.3">
      <c r="A198" s="227"/>
      <c r="B198" s="227"/>
      <c r="C198" s="33" t="s">
        <v>241</v>
      </c>
      <c r="D198" s="166" t="s">
        <v>324</v>
      </c>
      <c r="E198" s="63"/>
      <c r="F198" s="341" t="s">
        <v>4</v>
      </c>
      <c r="G198" s="344" t="s">
        <v>1439</v>
      </c>
      <c r="H198" s="368" t="s">
        <v>1441</v>
      </c>
      <c r="I198" s="366">
        <v>45041</v>
      </c>
      <c r="J198" s="418"/>
      <c r="K198" s="409" t="s">
        <v>1453</v>
      </c>
      <c r="L198" s="395" t="s">
        <v>4</v>
      </c>
      <c r="M198" s="395" t="s">
        <v>1524</v>
      </c>
      <c r="N198" s="388"/>
    </row>
    <row r="199" spans="1:14" s="278" customFormat="1" x14ac:dyDescent="0.3">
      <c r="A199" s="227"/>
      <c r="B199" s="227"/>
      <c r="C199" s="33" t="s">
        <v>242</v>
      </c>
      <c r="D199" s="166" t="s">
        <v>338</v>
      </c>
      <c r="E199" s="63"/>
      <c r="F199" s="341" t="s">
        <v>4</v>
      </c>
      <c r="G199" s="344" t="s">
        <v>1439</v>
      </c>
      <c r="H199" s="368" t="s">
        <v>1441</v>
      </c>
      <c r="I199" s="366">
        <v>45041</v>
      </c>
      <c r="J199" s="418"/>
      <c r="K199" s="409" t="s">
        <v>1453</v>
      </c>
      <c r="L199" s="395" t="s">
        <v>4</v>
      </c>
      <c r="M199" s="395" t="s">
        <v>1525</v>
      </c>
      <c r="N199" s="388"/>
    </row>
    <row r="200" spans="1:14" s="279" customFormat="1" x14ac:dyDescent="0.3">
      <c r="A200" s="227"/>
      <c r="B200" s="227"/>
      <c r="C200" s="33" t="s">
        <v>243</v>
      </c>
      <c r="D200" s="166" t="s">
        <v>325</v>
      </c>
      <c r="E200" s="63"/>
      <c r="F200" s="341" t="s">
        <v>4</v>
      </c>
      <c r="G200" s="344" t="s">
        <v>1439</v>
      </c>
      <c r="H200" s="368" t="s">
        <v>1441</v>
      </c>
      <c r="I200" s="366">
        <v>45041</v>
      </c>
      <c r="J200" s="418"/>
      <c r="K200" s="409" t="s">
        <v>1453</v>
      </c>
      <c r="L200" s="395" t="s">
        <v>4</v>
      </c>
      <c r="M200" s="395" t="s">
        <v>1525</v>
      </c>
      <c r="N200" s="389"/>
    </row>
    <row r="201" spans="1:14" s="279" customFormat="1" x14ac:dyDescent="0.3">
      <c r="A201" s="227"/>
      <c r="B201" s="227"/>
      <c r="C201" s="33" t="s">
        <v>245</v>
      </c>
      <c r="D201" s="166" t="s">
        <v>333</v>
      </c>
      <c r="E201" s="63"/>
      <c r="F201" s="341" t="s">
        <v>4</v>
      </c>
      <c r="G201" s="344" t="s">
        <v>1439</v>
      </c>
      <c r="H201" s="368" t="s">
        <v>1441</v>
      </c>
      <c r="I201" s="366">
        <v>45041</v>
      </c>
      <c r="J201" s="418"/>
      <c r="K201" s="409" t="s">
        <v>1453</v>
      </c>
      <c r="L201" s="395" t="s">
        <v>4</v>
      </c>
      <c r="M201" s="395" t="s">
        <v>1525</v>
      </c>
      <c r="N201" s="389"/>
    </row>
    <row r="202" spans="1:14" s="279" customFormat="1" x14ac:dyDescent="0.3">
      <c r="A202" s="227"/>
      <c r="B202" s="227"/>
      <c r="C202" s="33" t="s">
        <v>246</v>
      </c>
      <c r="D202" s="166" t="s">
        <v>326</v>
      </c>
      <c r="E202" s="63"/>
      <c r="F202" s="341" t="s">
        <v>4</v>
      </c>
      <c r="G202" s="344" t="s">
        <v>1439</v>
      </c>
      <c r="H202" s="368" t="s">
        <v>1441</v>
      </c>
      <c r="I202" s="366">
        <v>45042</v>
      </c>
      <c r="J202" s="418"/>
      <c r="K202" s="409" t="s">
        <v>1453</v>
      </c>
      <c r="L202" s="395" t="s">
        <v>4</v>
      </c>
      <c r="M202" s="395" t="s">
        <v>1526</v>
      </c>
      <c r="N202" s="389"/>
    </row>
    <row r="203" spans="1:14" s="279" customFormat="1" ht="28.8" x14ac:dyDescent="0.3">
      <c r="A203" s="227"/>
      <c r="B203" s="227"/>
      <c r="C203" s="323" t="s">
        <v>247</v>
      </c>
      <c r="D203" s="322" t="s">
        <v>1347</v>
      </c>
      <c r="E203" s="63"/>
      <c r="F203" s="341" t="s">
        <v>4</v>
      </c>
      <c r="G203" s="344" t="s">
        <v>1439</v>
      </c>
      <c r="H203" s="368" t="s">
        <v>1441</v>
      </c>
      <c r="I203" s="366">
        <v>45051</v>
      </c>
      <c r="J203" s="418"/>
      <c r="K203" s="409" t="s">
        <v>1453</v>
      </c>
      <c r="L203" s="395" t="s">
        <v>1527</v>
      </c>
      <c r="M203" s="395" t="s">
        <v>1528</v>
      </c>
      <c r="N203" s="389"/>
    </row>
    <row r="204" spans="1:14" s="279" customFormat="1" ht="28.8" x14ac:dyDescent="0.3">
      <c r="A204" s="227"/>
      <c r="B204" s="227"/>
      <c r="C204" s="323" t="s">
        <v>248</v>
      </c>
      <c r="D204" s="279" t="s">
        <v>1346</v>
      </c>
      <c r="E204" s="63"/>
      <c r="F204" s="341" t="s">
        <v>4</v>
      </c>
      <c r="G204" s="344" t="s">
        <v>1439</v>
      </c>
      <c r="H204" s="368" t="s">
        <v>1441</v>
      </c>
      <c r="I204" s="366">
        <v>45051</v>
      </c>
      <c r="J204" s="418"/>
      <c r="K204" s="409" t="s">
        <v>1453</v>
      </c>
      <c r="L204" s="395" t="s">
        <v>1527</v>
      </c>
      <c r="M204" s="395" t="s">
        <v>1529</v>
      </c>
      <c r="N204" s="389"/>
    </row>
    <row r="205" spans="1:14" s="279" customFormat="1" ht="28.8" x14ac:dyDescent="0.3">
      <c r="A205" s="227"/>
      <c r="B205" s="227"/>
      <c r="C205" s="33" t="s">
        <v>339</v>
      </c>
      <c r="D205" s="166" t="s">
        <v>327</v>
      </c>
      <c r="E205" s="63"/>
      <c r="F205" s="341" t="s">
        <v>4</v>
      </c>
      <c r="G205" s="344" t="s">
        <v>1439</v>
      </c>
      <c r="H205" s="368" t="s">
        <v>1441</v>
      </c>
      <c r="I205" s="366">
        <v>45053</v>
      </c>
      <c r="J205" s="418" t="s">
        <v>1481</v>
      </c>
      <c r="K205" s="409" t="s">
        <v>1453</v>
      </c>
      <c r="L205" s="395" t="s">
        <v>1527</v>
      </c>
      <c r="M205" s="395" t="s">
        <v>1530</v>
      </c>
      <c r="N205" s="389"/>
    </row>
    <row r="206" spans="1:14" s="279" customFormat="1" x14ac:dyDescent="0.3">
      <c r="A206" s="227"/>
      <c r="B206" s="227"/>
      <c r="C206" s="376" t="s">
        <v>340</v>
      </c>
      <c r="D206" s="375" t="s">
        <v>328</v>
      </c>
      <c r="E206" s="63"/>
      <c r="F206" s="341" t="s">
        <v>8</v>
      </c>
      <c r="G206" s="410" t="s">
        <v>1439</v>
      </c>
      <c r="H206" s="377" t="s">
        <v>1441</v>
      </c>
      <c r="I206" s="378"/>
      <c r="J206" s="422" t="s">
        <v>1477</v>
      </c>
      <c r="K206" s="409" t="s">
        <v>1453</v>
      </c>
      <c r="L206" s="395" t="s">
        <v>8</v>
      </c>
      <c r="M206" s="395" t="s">
        <v>1531</v>
      </c>
      <c r="N206" s="389"/>
    </row>
    <row r="207" spans="1:14" s="279" customFormat="1" ht="28.8" x14ac:dyDescent="0.3">
      <c r="A207" s="227"/>
      <c r="B207" s="227"/>
      <c r="C207" s="33" t="s">
        <v>341</v>
      </c>
      <c r="D207" s="166" t="s">
        <v>331</v>
      </c>
      <c r="E207" s="63"/>
      <c r="F207" s="341" t="s">
        <v>25</v>
      </c>
      <c r="G207" s="344" t="s">
        <v>1439</v>
      </c>
      <c r="H207" s="368" t="s">
        <v>1441</v>
      </c>
      <c r="I207" s="366"/>
      <c r="J207" s="418" t="s">
        <v>1478</v>
      </c>
      <c r="K207" s="409" t="s">
        <v>1453</v>
      </c>
      <c r="L207" s="395" t="s">
        <v>1448</v>
      </c>
      <c r="M207" s="395"/>
      <c r="N207" s="389"/>
    </row>
    <row r="208" spans="1:14" s="279" customFormat="1" ht="28.8" x14ac:dyDescent="0.3">
      <c r="A208" s="227"/>
      <c r="B208" s="227"/>
      <c r="C208" s="33" t="s">
        <v>384</v>
      </c>
      <c r="D208" s="166" t="s">
        <v>332</v>
      </c>
      <c r="E208" s="63"/>
      <c r="F208" s="341" t="s">
        <v>25</v>
      </c>
      <c r="G208" s="344" t="s">
        <v>1439</v>
      </c>
      <c r="H208" s="368" t="s">
        <v>1441</v>
      </c>
      <c r="I208" s="366"/>
      <c r="J208" s="418" t="s">
        <v>1478</v>
      </c>
      <c r="K208" s="409" t="s">
        <v>1453</v>
      </c>
      <c r="L208" s="395" t="s">
        <v>1448</v>
      </c>
      <c r="M208" s="395"/>
      <c r="N208" s="389"/>
    </row>
    <row r="209" spans="1:14" s="279" customFormat="1" ht="28.8" x14ac:dyDescent="0.3">
      <c r="A209" s="227"/>
      <c r="B209" s="227"/>
      <c r="C209" s="33" t="s">
        <v>1350</v>
      </c>
      <c r="D209" s="166" t="s">
        <v>1351</v>
      </c>
      <c r="E209" s="63"/>
      <c r="F209" s="341" t="s">
        <v>25</v>
      </c>
      <c r="G209" s="344" t="s">
        <v>1439</v>
      </c>
      <c r="H209" s="368" t="s">
        <v>1441</v>
      </c>
      <c r="I209" s="366"/>
      <c r="J209" s="418" t="s">
        <v>1478</v>
      </c>
      <c r="K209" s="409" t="s">
        <v>1453</v>
      </c>
      <c r="L209" s="395" t="s">
        <v>1448</v>
      </c>
      <c r="M209" s="395"/>
      <c r="N209" s="389"/>
    </row>
    <row r="210" spans="1:14" s="279" customFormat="1" ht="28.8" x14ac:dyDescent="0.3">
      <c r="A210" s="227"/>
      <c r="B210" s="227"/>
      <c r="C210" s="33" t="s">
        <v>1402</v>
      </c>
      <c r="D210" s="166" t="s">
        <v>1352</v>
      </c>
      <c r="E210" s="63"/>
      <c r="F210" s="341" t="s">
        <v>25</v>
      </c>
      <c r="G210" s="344" t="s">
        <v>1439</v>
      </c>
      <c r="H210" s="368" t="s">
        <v>1441</v>
      </c>
      <c r="I210" s="366"/>
      <c r="J210" s="418" t="s">
        <v>1478</v>
      </c>
      <c r="K210" s="409" t="s">
        <v>1453</v>
      </c>
      <c r="L210" s="395" t="s">
        <v>1448</v>
      </c>
      <c r="M210" s="395"/>
      <c r="N210" s="389"/>
    </row>
    <row r="211" spans="1:14" s="279" customFormat="1" ht="28.8" x14ac:dyDescent="0.3">
      <c r="A211" s="227"/>
      <c r="B211" s="227"/>
      <c r="C211" s="33" t="s">
        <v>385</v>
      </c>
      <c r="D211" s="166" t="s">
        <v>366</v>
      </c>
      <c r="E211" s="63"/>
      <c r="F211" s="341" t="s">
        <v>25</v>
      </c>
      <c r="G211" s="344" t="s">
        <v>1439</v>
      </c>
      <c r="H211" s="368" t="s">
        <v>1441</v>
      </c>
      <c r="I211" s="366"/>
      <c r="J211" s="418" t="s">
        <v>1478</v>
      </c>
      <c r="K211" s="409" t="s">
        <v>1453</v>
      </c>
      <c r="L211" s="395" t="s">
        <v>1448</v>
      </c>
      <c r="M211" s="395"/>
      <c r="N211" s="389"/>
    </row>
    <row r="212" spans="1:14" s="279" customFormat="1" ht="28.8" x14ac:dyDescent="0.3">
      <c r="A212" s="227"/>
      <c r="B212" s="227"/>
      <c r="C212" s="33" t="s">
        <v>386</v>
      </c>
      <c r="D212" s="166" t="s">
        <v>334</v>
      </c>
      <c r="E212" s="63"/>
      <c r="F212" s="341" t="s">
        <v>25</v>
      </c>
      <c r="G212" s="344" t="s">
        <v>1439</v>
      </c>
      <c r="H212" s="368" t="s">
        <v>1441</v>
      </c>
      <c r="I212" s="366"/>
      <c r="J212" s="418" t="s">
        <v>1478</v>
      </c>
      <c r="K212" s="409" t="s">
        <v>1453</v>
      </c>
      <c r="L212" s="395" t="s">
        <v>1448</v>
      </c>
      <c r="M212" s="395"/>
      <c r="N212" s="389"/>
    </row>
    <row r="213" spans="1:14" s="279" customFormat="1" ht="28.8" x14ac:dyDescent="0.3">
      <c r="A213" s="227"/>
      <c r="B213" s="227"/>
      <c r="C213" s="33" t="s">
        <v>387</v>
      </c>
      <c r="D213" s="166" t="s">
        <v>335</v>
      </c>
      <c r="E213" s="63"/>
      <c r="F213" s="341" t="s">
        <v>25</v>
      </c>
      <c r="G213" s="344" t="s">
        <v>1439</v>
      </c>
      <c r="H213" s="368" t="s">
        <v>1441</v>
      </c>
      <c r="I213" s="366"/>
      <c r="J213" s="418" t="s">
        <v>1478</v>
      </c>
      <c r="K213" s="409" t="s">
        <v>1453</v>
      </c>
      <c r="L213" s="395" t="s">
        <v>1448</v>
      </c>
      <c r="M213" s="395"/>
      <c r="N213" s="389"/>
    </row>
    <row r="214" spans="1:14" s="279" customFormat="1" ht="28.8" x14ac:dyDescent="0.3">
      <c r="A214" s="227"/>
      <c r="B214" s="227"/>
      <c r="C214" s="323" t="s">
        <v>388</v>
      </c>
      <c r="D214" s="166" t="s">
        <v>1348</v>
      </c>
      <c r="E214" s="63"/>
      <c r="F214" s="341" t="s">
        <v>4</v>
      </c>
      <c r="G214" s="344" t="s">
        <v>1439</v>
      </c>
      <c r="H214" s="368" t="s">
        <v>1441</v>
      </c>
      <c r="I214" s="366">
        <v>45051</v>
      </c>
      <c r="J214" s="418"/>
      <c r="K214" s="409" t="s">
        <v>1453</v>
      </c>
      <c r="L214" s="395" t="s">
        <v>1527</v>
      </c>
      <c r="M214" s="395" t="s">
        <v>1532</v>
      </c>
      <c r="N214" s="389"/>
    </row>
    <row r="215" spans="1:14" s="279" customFormat="1" x14ac:dyDescent="0.3">
      <c r="A215" s="227"/>
      <c r="B215" s="227"/>
      <c r="C215" s="33" t="s">
        <v>389</v>
      </c>
      <c r="D215" s="166" t="s">
        <v>1349</v>
      </c>
      <c r="E215" s="63"/>
      <c r="F215" s="341" t="s">
        <v>24</v>
      </c>
      <c r="G215" s="344" t="s">
        <v>1439</v>
      </c>
      <c r="H215" s="368" t="s">
        <v>1441</v>
      </c>
      <c r="I215" s="366"/>
      <c r="J215" s="418" t="s">
        <v>1479</v>
      </c>
      <c r="K215" s="409" t="s">
        <v>1453</v>
      </c>
      <c r="L215" s="395" t="s">
        <v>1448</v>
      </c>
      <c r="M215" s="395"/>
      <c r="N215" s="389"/>
    </row>
    <row r="216" spans="1:14" s="279" customFormat="1" ht="28.8" x14ac:dyDescent="0.3">
      <c r="A216" s="227"/>
      <c r="B216" s="227"/>
      <c r="C216" s="33" t="s">
        <v>390</v>
      </c>
      <c r="D216" s="166" t="s">
        <v>337</v>
      </c>
      <c r="E216" s="63"/>
      <c r="F216" s="341" t="s">
        <v>25</v>
      </c>
      <c r="G216" s="344" t="s">
        <v>1439</v>
      </c>
      <c r="H216" s="368" t="s">
        <v>1441</v>
      </c>
      <c r="I216" s="366"/>
      <c r="J216" s="418" t="s">
        <v>1478</v>
      </c>
      <c r="K216" s="409" t="s">
        <v>1453</v>
      </c>
      <c r="L216" s="395" t="s">
        <v>1448</v>
      </c>
      <c r="M216" s="395"/>
      <c r="N216" s="389"/>
    </row>
    <row r="217" spans="1:14" s="279" customFormat="1" x14ac:dyDescent="0.3">
      <c r="A217" s="227"/>
      <c r="B217" s="227"/>
      <c r="C217" s="33" t="s">
        <v>391</v>
      </c>
      <c r="D217" s="166" t="s">
        <v>349</v>
      </c>
      <c r="E217" s="63"/>
      <c r="F217" s="341" t="s">
        <v>25</v>
      </c>
      <c r="G217" s="344" t="s">
        <v>1439</v>
      </c>
      <c r="H217" s="368" t="s">
        <v>1444</v>
      </c>
      <c r="I217" s="366"/>
      <c r="J217" s="418"/>
      <c r="K217" s="395"/>
      <c r="L217" s="395"/>
      <c r="M217" s="395"/>
      <c r="N217" s="389"/>
    </row>
    <row r="218" spans="1:14" s="279" customFormat="1" x14ac:dyDescent="0.3">
      <c r="A218" s="227"/>
      <c r="B218" s="227"/>
      <c r="C218" s="33" t="s">
        <v>392</v>
      </c>
      <c r="D218" s="166" t="s">
        <v>350</v>
      </c>
      <c r="E218" s="63"/>
      <c r="F218" s="341" t="s">
        <v>4</v>
      </c>
      <c r="G218" s="166" t="s">
        <v>1439</v>
      </c>
      <c r="H218" s="342" t="s">
        <v>1444</v>
      </c>
      <c r="I218" s="366">
        <v>45143</v>
      </c>
      <c r="J218" s="418" t="s">
        <v>1489</v>
      </c>
      <c r="K218" s="395" t="s">
        <v>1453</v>
      </c>
      <c r="L218" s="395" t="s">
        <v>4</v>
      </c>
      <c r="M218" s="395"/>
      <c r="N218" s="389"/>
    </row>
    <row r="219" spans="1:14" s="279" customFormat="1" x14ac:dyDescent="0.3">
      <c r="A219" s="227"/>
      <c r="B219" s="227"/>
      <c r="C219" s="33" t="s">
        <v>393</v>
      </c>
      <c r="D219" s="166" t="s">
        <v>494</v>
      </c>
      <c r="E219" s="63"/>
      <c r="F219" s="341"/>
      <c r="G219" s="344" t="s">
        <v>1439</v>
      </c>
      <c r="H219" s="368"/>
      <c r="I219" s="366"/>
      <c r="J219" s="418"/>
      <c r="K219" s="395"/>
      <c r="L219" s="395"/>
      <c r="M219" s="395"/>
      <c r="N219" s="389"/>
    </row>
    <row r="220" spans="1:14" s="279" customFormat="1" x14ac:dyDescent="0.3">
      <c r="A220" s="227"/>
      <c r="B220" s="227"/>
      <c r="C220" s="33" t="s">
        <v>394</v>
      </c>
      <c r="D220" s="166" t="s">
        <v>364</v>
      </c>
      <c r="E220" s="63"/>
      <c r="F220" s="341" t="s">
        <v>4</v>
      </c>
      <c r="G220" s="347" t="s">
        <v>1439</v>
      </c>
      <c r="H220" s="342" t="s">
        <v>1444</v>
      </c>
      <c r="I220" s="366">
        <v>45143</v>
      </c>
      <c r="J220" s="418" t="s">
        <v>1489</v>
      </c>
      <c r="K220" s="395" t="s">
        <v>1533</v>
      </c>
      <c r="L220" s="395" t="s">
        <v>4</v>
      </c>
      <c r="M220" s="395"/>
      <c r="N220" s="389"/>
    </row>
    <row r="221" spans="1:14" s="279" customFormat="1" x14ac:dyDescent="0.3">
      <c r="A221" s="227"/>
      <c r="B221" s="227"/>
      <c r="C221" s="33" t="s">
        <v>395</v>
      </c>
      <c r="D221" s="166" t="s">
        <v>365</v>
      </c>
      <c r="E221" s="63"/>
      <c r="F221" s="341" t="s">
        <v>24</v>
      </c>
      <c r="G221" s="81" t="s">
        <v>1439</v>
      </c>
      <c r="H221" s="342" t="s">
        <v>1444</v>
      </c>
      <c r="I221" s="366"/>
      <c r="J221" s="423"/>
      <c r="K221" s="409" t="s">
        <v>1453</v>
      </c>
      <c r="L221" s="395" t="s">
        <v>1448</v>
      </c>
      <c r="M221" s="395"/>
      <c r="N221" s="389"/>
    </row>
    <row r="222" spans="1:14" s="279" customFormat="1" x14ac:dyDescent="0.3">
      <c r="A222" s="227"/>
      <c r="B222" s="227"/>
      <c r="C222" s="33" t="s">
        <v>396</v>
      </c>
      <c r="D222" s="166" t="s">
        <v>367</v>
      </c>
      <c r="E222" s="63"/>
      <c r="F222" s="341"/>
      <c r="G222" s="81" t="s">
        <v>1439</v>
      </c>
      <c r="H222" s="342"/>
      <c r="I222" s="366"/>
      <c r="J222" s="418"/>
      <c r="K222" s="395"/>
      <c r="L222" s="395"/>
      <c r="M222" s="395"/>
      <c r="N222" s="389"/>
    </row>
    <row r="223" spans="1:14" s="279" customFormat="1" x14ac:dyDescent="0.3">
      <c r="A223" s="227"/>
      <c r="B223" s="227"/>
      <c r="C223" s="323" t="s">
        <v>397</v>
      </c>
      <c r="D223" s="166" t="s">
        <v>369</v>
      </c>
      <c r="E223" s="63"/>
      <c r="F223" s="341" t="s">
        <v>4</v>
      </c>
      <c r="G223" s="81" t="s">
        <v>1439</v>
      </c>
      <c r="H223" s="342" t="s">
        <v>1441</v>
      </c>
      <c r="I223" s="366"/>
      <c r="J223" s="418" t="s">
        <v>1484</v>
      </c>
      <c r="K223" s="395" t="s">
        <v>1453</v>
      </c>
      <c r="L223" s="395" t="s">
        <v>4</v>
      </c>
      <c r="M223" s="395"/>
      <c r="N223" s="389"/>
    </row>
    <row r="224" spans="1:14" s="279" customFormat="1" x14ac:dyDescent="0.3">
      <c r="A224" s="227"/>
      <c r="B224" s="227"/>
      <c r="C224" s="323" t="s">
        <v>398</v>
      </c>
      <c r="D224" s="166" t="s">
        <v>370</v>
      </c>
      <c r="E224" s="63"/>
      <c r="F224" s="341" t="s">
        <v>4</v>
      </c>
      <c r="G224" s="81" t="s">
        <v>1439</v>
      </c>
      <c r="H224" s="342" t="s">
        <v>1441</v>
      </c>
      <c r="I224" s="366"/>
      <c r="J224" s="417" t="s">
        <v>1484</v>
      </c>
      <c r="K224" s="395" t="s">
        <v>1453</v>
      </c>
      <c r="L224" s="395" t="s">
        <v>4</v>
      </c>
      <c r="M224" s="395"/>
      <c r="N224" s="389"/>
    </row>
    <row r="225" spans="1:14" s="279" customFormat="1" x14ac:dyDescent="0.3">
      <c r="A225" s="227"/>
      <c r="B225" s="227"/>
      <c r="C225" s="323" t="s">
        <v>399</v>
      </c>
      <c r="D225" s="166" t="s">
        <v>373</v>
      </c>
      <c r="E225" s="63"/>
      <c r="F225" s="341" t="s">
        <v>25</v>
      </c>
      <c r="G225" s="81" t="s">
        <v>1439</v>
      </c>
      <c r="H225" s="342" t="s">
        <v>1441</v>
      </c>
      <c r="I225" s="366"/>
      <c r="J225" s="417" t="s">
        <v>1485</v>
      </c>
      <c r="K225" s="395" t="s">
        <v>1453</v>
      </c>
      <c r="L225" s="395" t="s">
        <v>4</v>
      </c>
      <c r="M225" s="395"/>
      <c r="N225" s="389"/>
    </row>
    <row r="226" spans="1:14" s="279" customFormat="1" ht="28.8" x14ac:dyDescent="0.3">
      <c r="A226" s="227"/>
      <c r="B226" s="227"/>
      <c r="C226" s="33" t="s">
        <v>400</v>
      </c>
      <c r="D226" s="166" t="s">
        <v>497</v>
      </c>
      <c r="E226" s="63"/>
      <c r="F226" s="379" t="s">
        <v>1448</v>
      </c>
      <c r="G226" s="81" t="s">
        <v>1439</v>
      </c>
      <c r="H226" s="342" t="s">
        <v>1444</v>
      </c>
      <c r="I226" s="366">
        <v>45063</v>
      </c>
      <c r="J226" s="383" t="s">
        <v>1490</v>
      </c>
      <c r="K226" s="395" t="s">
        <v>1453</v>
      </c>
      <c r="L226" s="395" t="s">
        <v>1448</v>
      </c>
      <c r="M226" s="401"/>
      <c r="N226" s="391"/>
    </row>
    <row r="227" spans="1:14" s="279" customFormat="1" x14ac:dyDescent="0.3">
      <c r="A227" s="227"/>
      <c r="B227" s="227"/>
      <c r="C227" s="323" t="s">
        <v>401</v>
      </c>
      <c r="D227" s="166" t="s">
        <v>371</v>
      </c>
      <c r="E227" s="63"/>
      <c r="F227" s="341" t="s">
        <v>8</v>
      </c>
      <c r="G227" s="81" t="s">
        <v>1439</v>
      </c>
      <c r="H227" s="342" t="s">
        <v>1444</v>
      </c>
      <c r="I227" s="366">
        <v>45063</v>
      </c>
      <c r="J227" s="384" t="s">
        <v>1583</v>
      </c>
      <c r="K227" s="395" t="s">
        <v>1453</v>
      </c>
      <c r="L227" s="395" t="s">
        <v>1448</v>
      </c>
      <c r="M227" s="402"/>
      <c r="N227" s="389"/>
    </row>
    <row r="228" spans="1:14" s="279" customFormat="1" ht="43.2" x14ac:dyDescent="0.3">
      <c r="A228" s="227"/>
      <c r="B228" s="227"/>
      <c r="C228" s="33" t="s">
        <v>558</v>
      </c>
      <c r="D228" s="166" t="s">
        <v>1407</v>
      </c>
      <c r="E228" s="63"/>
      <c r="F228" s="341" t="s">
        <v>8</v>
      </c>
      <c r="G228" s="81" t="s">
        <v>1439</v>
      </c>
      <c r="H228" s="342" t="s">
        <v>1444</v>
      </c>
      <c r="I228" s="366">
        <v>45063</v>
      </c>
      <c r="J228" s="424" t="s">
        <v>1610</v>
      </c>
      <c r="K228" s="395" t="s">
        <v>1453</v>
      </c>
      <c r="L228" s="395" t="s">
        <v>1448</v>
      </c>
      <c r="M228" s="395"/>
      <c r="N228" s="389"/>
    </row>
    <row r="229" spans="1:14" s="279" customFormat="1" x14ac:dyDescent="0.3">
      <c r="A229" s="227"/>
      <c r="B229" s="227"/>
      <c r="C229" s="33" t="s">
        <v>1353</v>
      </c>
      <c r="D229" s="166" t="s">
        <v>1355</v>
      </c>
      <c r="E229" s="63"/>
      <c r="F229" s="341" t="s">
        <v>4</v>
      </c>
      <c r="G229" s="81" t="s">
        <v>1439</v>
      </c>
      <c r="H229" s="342" t="s">
        <v>1444</v>
      </c>
      <c r="I229" s="366">
        <v>45063</v>
      </c>
      <c r="J229" s="384">
        <v>274382</v>
      </c>
      <c r="K229" s="395" t="s">
        <v>1453</v>
      </c>
      <c r="L229" s="395" t="s">
        <v>4</v>
      </c>
      <c r="M229" s="402"/>
      <c r="N229" s="389"/>
    </row>
    <row r="230" spans="1:14" s="279" customFormat="1" ht="43.2" x14ac:dyDescent="0.3">
      <c r="A230" s="228"/>
      <c r="B230" s="228"/>
      <c r="C230" s="33" t="s">
        <v>1354</v>
      </c>
      <c r="D230" s="166" t="s">
        <v>1356</v>
      </c>
      <c r="E230" s="63"/>
      <c r="F230" s="341" t="s">
        <v>8</v>
      </c>
      <c r="G230" s="81" t="s">
        <v>1439</v>
      </c>
      <c r="H230" s="342" t="s">
        <v>1444</v>
      </c>
      <c r="I230" s="366">
        <v>45063</v>
      </c>
      <c r="J230" s="384" t="s">
        <v>1585</v>
      </c>
      <c r="K230" s="395" t="s">
        <v>1453</v>
      </c>
      <c r="L230" s="395" t="s">
        <v>1448</v>
      </c>
      <c r="M230" s="402"/>
      <c r="N230" s="389"/>
    </row>
    <row r="231" spans="1:14" s="278" customFormat="1" x14ac:dyDescent="0.3">
      <c r="A231" s="301" t="s">
        <v>188</v>
      </c>
      <c r="B231" s="296" t="s">
        <v>231</v>
      </c>
      <c r="C231" s="277"/>
      <c r="D231" s="277"/>
      <c r="E231" s="350"/>
      <c r="F231" s="341"/>
      <c r="G231" s="81" t="s">
        <v>1439</v>
      </c>
      <c r="H231" s="342"/>
      <c r="I231" s="366"/>
      <c r="J231" s="384"/>
      <c r="K231" s="402"/>
      <c r="L231" s="402"/>
      <c r="M231" s="402"/>
      <c r="N231" s="388"/>
    </row>
    <row r="232" spans="1:14" s="278" customFormat="1" x14ac:dyDescent="0.3">
      <c r="A232" s="303" t="s">
        <v>1247</v>
      </c>
      <c r="B232" s="227"/>
      <c r="C232" s="33" t="s">
        <v>232</v>
      </c>
      <c r="D232" s="166" t="s">
        <v>238</v>
      </c>
      <c r="E232" s="63"/>
      <c r="F232" s="341" t="s">
        <v>8</v>
      </c>
      <c r="G232" s="81" t="s">
        <v>1439</v>
      </c>
      <c r="H232" s="368" t="s">
        <v>1453</v>
      </c>
      <c r="I232" s="366">
        <v>44999</v>
      </c>
      <c r="J232" s="385" t="s">
        <v>1454</v>
      </c>
      <c r="K232" s="399" t="s">
        <v>1504</v>
      </c>
      <c r="L232" s="403"/>
      <c r="M232" s="403"/>
      <c r="N232" s="388"/>
    </row>
    <row r="233" spans="1:14" s="278" customFormat="1" x14ac:dyDescent="0.3">
      <c r="A233" s="227"/>
      <c r="B233" s="227"/>
      <c r="C233" s="33" t="s">
        <v>402</v>
      </c>
      <c r="D233" s="166" t="s">
        <v>342</v>
      </c>
      <c r="E233" s="63"/>
      <c r="F233" s="341" t="s">
        <v>4</v>
      </c>
      <c r="G233" s="81" t="s">
        <v>1439</v>
      </c>
      <c r="H233" s="368" t="s">
        <v>1453</v>
      </c>
      <c r="I233" s="366">
        <v>44999</v>
      </c>
      <c r="J233" s="384"/>
      <c r="K233" s="399" t="s">
        <v>1504</v>
      </c>
      <c r="L233" s="402"/>
      <c r="M233" s="402"/>
      <c r="N233" s="388"/>
    </row>
    <row r="234" spans="1:14" s="278" customFormat="1" x14ac:dyDescent="0.3">
      <c r="A234" s="227"/>
      <c r="B234" s="227"/>
      <c r="C234" s="33" t="s">
        <v>403</v>
      </c>
      <c r="D234" s="166" t="s">
        <v>343</v>
      </c>
      <c r="E234" s="63"/>
      <c r="F234" s="341" t="s">
        <v>4</v>
      </c>
      <c r="G234" s="81" t="s">
        <v>1439</v>
      </c>
      <c r="H234" s="368" t="s">
        <v>1453</v>
      </c>
      <c r="I234" s="366">
        <v>44999</v>
      </c>
      <c r="J234" s="425" t="s">
        <v>1455</v>
      </c>
      <c r="K234" s="399" t="s">
        <v>1504</v>
      </c>
      <c r="L234" s="402"/>
      <c r="M234" s="402"/>
      <c r="N234" s="388"/>
    </row>
    <row r="235" spans="1:14" s="278" customFormat="1" x14ac:dyDescent="0.3">
      <c r="A235" s="227"/>
      <c r="B235" s="227"/>
      <c r="C235" s="33" t="s">
        <v>404</v>
      </c>
      <c r="D235" s="166" t="s">
        <v>344</v>
      </c>
      <c r="E235" s="63"/>
      <c r="F235" s="341" t="s">
        <v>4</v>
      </c>
      <c r="G235" s="81" t="s">
        <v>1439</v>
      </c>
      <c r="H235" s="368" t="s">
        <v>1453</v>
      </c>
      <c r="I235" s="366">
        <v>44999</v>
      </c>
      <c r="J235" s="384"/>
      <c r="K235" s="399" t="s">
        <v>1504</v>
      </c>
      <c r="L235" s="402"/>
      <c r="M235" s="402"/>
      <c r="N235" s="388"/>
    </row>
    <row r="236" spans="1:14" s="278" customFormat="1" x14ac:dyDescent="0.3">
      <c r="A236" s="227"/>
      <c r="B236" s="227"/>
      <c r="C236" s="33" t="s">
        <v>405</v>
      </c>
      <c r="D236" s="166" t="s">
        <v>239</v>
      </c>
      <c r="E236" s="63"/>
      <c r="F236" s="341" t="s">
        <v>4</v>
      </c>
      <c r="G236" s="81" t="s">
        <v>1439</v>
      </c>
      <c r="H236" s="368" t="s">
        <v>1453</v>
      </c>
      <c r="I236" s="366">
        <v>44999</v>
      </c>
      <c r="J236" s="384"/>
      <c r="K236" s="399" t="s">
        <v>1504</v>
      </c>
      <c r="L236" s="402"/>
      <c r="M236" s="402"/>
      <c r="N236" s="388"/>
    </row>
    <row r="237" spans="1:14" s="279" customFormat="1" x14ac:dyDescent="0.3">
      <c r="A237" s="227"/>
      <c r="B237" s="227"/>
      <c r="C237" s="33" t="s">
        <v>406</v>
      </c>
      <c r="D237" s="166" t="s">
        <v>240</v>
      </c>
      <c r="E237" s="63"/>
      <c r="F237" s="341" t="s">
        <v>4</v>
      </c>
      <c r="G237" s="81" t="s">
        <v>1439</v>
      </c>
      <c r="H237" s="368" t="s">
        <v>1453</v>
      </c>
      <c r="I237" s="366">
        <v>44999</v>
      </c>
      <c r="J237" s="384"/>
      <c r="K237" s="399" t="s">
        <v>1504</v>
      </c>
      <c r="L237" s="402"/>
      <c r="M237" s="402"/>
      <c r="N237" s="389"/>
    </row>
    <row r="238" spans="1:14" s="279" customFormat="1" x14ac:dyDescent="0.3">
      <c r="A238" s="227"/>
      <c r="B238" s="227"/>
      <c r="C238" s="33" t="s">
        <v>407</v>
      </c>
      <c r="D238" s="166" t="s">
        <v>244</v>
      </c>
      <c r="E238" s="63"/>
      <c r="F238" s="341" t="s">
        <v>1456</v>
      </c>
      <c r="G238" s="81" t="s">
        <v>1439</v>
      </c>
      <c r="H238" s="368" t="s">
        <v>1453</v>
      </c>
      <c r="I238" s="366">
        <v>44999</v>
      </c>
      <c r="J238" s="384" t="s">
        <v>1457</v>
      </c>
      <c r="K238" s="399" t="s">
        <v>1504</v>
      </c>
      <c r="L238" s="402"/>
      <c r="M238" s="402"/>
      <c r="N238" s="389"/>
    </row>
    <row r="239" spans="1:14" s="279" customFormat="1" x14ac:dyDescent="0.3">
      <c r="A239" s="227"/>
      <c r="B239" s="227"/>
      <c r="C239" s="33" t="s">
        <v>408</v>
      </c>
      <c r="D239" s="166" t="s">
        <v>249</v>
      </c>
      <c r="E239" s="63"/>
      <c r="F239" s="341" t="s">
        <v>1456</v>
      </c>
      <c r="G239" s="81" t="s">
        <v>1439</v>
      </c>
      <c r="H239" s="368" t="s">
        <v>1453</v>
      </c>
      <c r="I239" s="366">
        <v>44999</v>
      </c>
      <c r="J239" s="384" t="s">
        <v>1457</v>
      </c>
      <c r="K239" s="399" t="s">
        <v>1504</v>
      </c>
      <c r="L239" s="402"/>
      <c r="M239" s="402"/>
      <c r="N239" s="389"/>
    </row>
    <row r="240" spans="1:14" s="279" customFormat="1" x14ac:dyDescent="0.3">
      <c r="A240" s="227"/>
      <c r="B240" s="227"/>
      <c r="C240" s="33" t="s">
        <v>409</v>
      </c>
      <c r="D240" s="166" t="s">
        <v>250</v>
      </c>
      <c r="E240" s="63"/>
      <c r="F240" s="341" t="s">
        <v>4</v>
      </c>
      <c r="G240" s="81" t="s">
        <v>1439</v>
      </c>
      <c r="H240" s="368" t="s">
        <v>1453</v>
      </c>
      <c r="I240" s="366">
        <v>44999</v>
      </c>
      <c r="J240" s="384"/>
      <c r="K240" s="399" t="s">
        <v>1504</v>
      </c>
      <c r="L240" s="402"/>
      <c r="M240" s="402"/>
      <c r="N240" s="389"/>
    </row>
    <row r="241" spans="1:14" s="279" customFormat="1" x14ac:dyDescent="0.3">
      <c r="A241" s="227"/>
      <c r="B241" s="227"/>
      <c r="C241" s="33" t="s">
        <v>410</v>
      </c>
      <c r="D241" s="166" t="s">
        <v>252</v>
      </c>
      <c r="E241" s="63"/>
      <c r="F241" s="341" t="s">
        <v>1456</v>
      </c>
      <c r="G241" s="81" t="s">
        <v>1439</v>
      </c>
      <c r="H241" s="368" t="s">
        <v>1453</v>
      </c>
      <c r="I241" s="366">
        <v>44999</v>
      </c>
      <c r="J241" s="384" t="s">
        <v>1458</v>
      </c>
      <c r="K241" s="399" t="s">
        <v>1504</v>
      </c>
      <c r="L241" s="402"/>
      <c r="M241" s="402"/>
      <c r="N241" s="389"/>
    </row>
    <row r="242" spans="1:14" s="279" customFormat="1" x14ac:dyDescent="0.3">
      <c r="A242" s="227"/>
      <c r="B242" s="227"/>
      <c r="C242" s="33" t="s">
        <v>411</v>
      </c>
      <c r="D242" s="166" t="s">
        <v>251</v>
      </c>
      <c r="E242" s="63"/>
      <c r="F242" s="341" t="s">
        <v>4</v>
      </c>
      <c r="G242" s="81" t="s">
        <v>1439</v>
      </c>
      <c r="H242" s="368" t="s">
        <v>1453</v>
      </c>
      <c r="I242" s="366">
        <v>44999</v>
      </c>
      <c r="J242" s="384"/>
      <c r="K242" s="399" t="s">
        <v>1504</v>
      </c>
      <c r="L242" s="402"/>
      <c r="M242" s="402"/>
      <c r="N242" s="389"/>
    </row>
    <row r="243" spans="1:14" s="278" customFormat="1" x14ac:dyDescent="0.3">
      <c r="A243" s="301" t="s">
        <v>190</v>
      </c>
      <c r="B243" s="296" t="s">
        <v>233</v>
      </c>
      <c r="C243" s="277"/>
      <c r="D243" s="277"/>
      <c r="E243" s="350"/>
      <c r="F243" s="341"/>
      <c r="G243" s="81" t="s">
        <v>1439</v>
      </c>
      <c r="H243" s="342"/>
      <c r="I243" s="366"/>
      <c r="J243" s="384"/>
      <c r="K243" s="402"/>
      <c r="L243" s="402"/>
      <c r="M243" s="402"/>
      <c r="N243" s="388"/>
    </row>
    <row r="244" spans="1:14" s="278" customFormat="1" x14ac:dyDescent="0.3">
      <c r="A244" s="228"/>
      <c r="B244" s="228"/>
      <c r="C244" s="166" t="s">
        <v>234</v>
      </c>
      <c r="D244" s="166" t="s">
        <v>467</v>
      </c>
      <c r="E244" s="63"/>
      <c r="F244" s="341" t="s">
        <v>4</v>
      </c>
      <c r="G244" s="81" t="s">
        <v>1439</v>
      </c>
      <c r="H244" s="342" t="s">
        <v>1449</v>
      </c>
      <c r="I244" s="366">
        <v>45043</v>
      </c>
      <c r="J244" s="384"/>
      <c r="K244" s="402"/>
      <c r="L244" s="402"/>
      <c r="M244" s="402" t="s">
        <v>1608</v>
      </c>
      <c r="N244" s="388"/>
    </row>
    <row r="245" spans="1:14" s="278" customFormat="1" x14ac:dyDescent="0.3">
      <c r="A245" s="228"/>
      <c r="B245" s="228"/>
      <c r="C245" s="166" t="s">
        <v>457</v>
      </c>
      <c r="D245" s="166" t="s">
        <v>475</v>
      </c>
      <c r="E245" s="63"/>
      <c r="F245" s="341" t="s">
        <v>4</v>
      </c>
      <c r="G245" s="81" t="s">
        <v>1439</v>
      </c>
      <c r="H245" s="342" t="s">
        <v>1449</v>
      </c>
      <c r="I245" s="366">
        <v>45043</v>
      </c>
      <c r="J245" s="384" t="s">
        <v>1480</v>
      </c>
      <c r="K245" s="402"/>
      <c r="L245" s="402"/>
      <c r="M245" s="402" t="s">
        <v>1609</v>
      </c>
      <c r="N245" s="388"/>
    </row>
    <row r="246" spans="1:14" s="278" customFormat="1" x14ac:dyDescent="0.3">
      <c r="A246" s="228"/>
      <c r="B246" s="228"/>
      <c r="C246" s="166" t="s">
        <v>1376</v>
      </c>
      <c r="D246" s="166" t="s">
        <v>1377</v>
      </c>
      <c r="E246" s="63"/>
      <c r="F246" s="341" t="s">
        <v>25</v>
      </c>
      <c r="G246" s="81" t="s">
        <v>1439</v>
      </c>
      <c r="H246" s="342" t="s">
        <v>1449</v>
      </c>
      <c r="I246" s="366"/>
      <c r="J246" s="384"/>
      <c r="K246" s="402"/>
      <c r="L246" s="402"/>
      <c r="M246" s="402"/>
      <c r="N246" s="388"/>
    </row>
    <row r="247" spans="1:14" s="278" customFormat="1" x14ac:dyDescent="0.3">
      <c r="A247" s="228"/>
      <c r="B247" s="228"/>
      <c r="C247" s="166" t="s">
        <v>1375</v>
      </c>
      <c r="D247" s="166" t="s">
        <v>1374</v>
      </c>
      <c r="E247" s="63"/>
      <c r="F247" s="341" t="s">
        <v>25</v>
      </c>
      <c r="G247" s="81" t="s">
        <v>1439</v>
      </c>
      <c r="H247" s="342" t="s">
        <v>1449</v>
      </c>
      <c r="I247" s="366"/>
      <c r="J247" s="384"/>
      <c r="K247" s="402"/>
      <c r="L247" s="402"/>
      <c r="M247" s="402"/>
      <c r="N247" s="388"/>
    </row>
    <row r="248" spans="1:14" s="278" customFormat="1" x14ac:dyDescent="0.3">
      <c r="A248" s="301" t="s">
        <v>189</v>
      </c>
      <c r="B248" s="296" t="s">
        <v>236</v>
      </c>
      <c r="C248" s="277"/>
      <c r="D248" s="277"/>
      <c r="E248" s="350"/>
      <c r="F248" s="341"/>
      <c r="G248" s="81" t="s">
        <v>1439</v>
      </c>
      <c r="H248" s="342"/>
      <c r="I248" s="366"/>
      <c r="J248" s="384"/>
      <c r="K248" s="402"/>
      <c r="L248" s="402"/>
      <c r="M248" s="402"/>
      <c r="N248" s="388"/>
    </row>
    <row r="249" spans="1:14" s="278" customFormat="1" ht="28.8" x14ac:dyDescent="0.3">
      <c r="A249" s="303" t="s">
        <v>1247</v>
      </c>
      <c r="B249" s="227"/>
      <c r="C249" s="33" t="s">
        <v>237</v>
      </c>
      <c r="D249" s="166" t="s">
        <v>1329</v>
      </c>
      <c r="E249" s="63"/>
      <c r="F249" s="341" t="s">
        <v>4</v>
      </c>
      <c r="G249" s="81" t="s">
        <v>1439</v>
      </c>
      <c r="H249" s="342" t="s">
        <v>1449</v>
      </c>
      <c r="I249" s="366"/>
      <c r="J249" s="384" t="s">
        <v>1487</v>
      </c>
      <c r="K249" s="411" t="s">
        <v>1453</v>
      </c>
      <c r="L249" s="395" t="s">
        <v>1527</v>
      </c>
      <c r="M249" s="395" t="s">
        <v>1537</v>
      </c>
      <c r="N249" s="388"/>
    </row>
    <row r="250" spans="1:14" s="278" customFormat="1" ht="43.2" x14ac:dyDescent="0.3">
      <c r="A250" s="303"/>
      <c r="B250" s="227"/>
      <c r="C250" s="33" t="s">
        <v>254</v>
      </c>
      <c r="D250" s="166" t="s">
        <v>1333</v>
      </c>
      <c r="E250" s="63"/>
      <c r="F250" s="341" t="s">
        <v>4</v>
      </c>
      <c r="G250" s="81" t="s">
        <v>1439</v>
      </c>
      <c r="H250" s="342" t="s">
        <v>1449</v>
      </c>
      <c r="I250" s="366"/>
      <c r="J250" s="384" t="s">
        <v>1487</v>
      </c>
      <c r="K250" s="411" t="s">
        <v>1453</v>
      </c>
      <c r="L250" s="395" t="s">
        <v>1527</v>
      </c>
      <c r="M250" s="395" t="s">
        <v>1538</v>
      </c>
      <c r="N250" s="388" t="s">
        <v>1421</v>
      </c>
    </row>
    <row r="251" spans="1:14" s="278" customFormat="1" ht="72" x14ac:dyDescent="0.3">
      <c r="A251" s="227"/>
      <c r="B251" s="227"/>
      <c r="C251" s="33" t="s">
        <v>1334</v>
      </c>
      <c r="D251" s="166" t="s">
        <v>1345</v>
      </c>
      <c r="E251" s="63"/>
      <c r="F251" s="341" t="s">
        <v>8</v>
      </c>
      <c r="G251" s="81" t="s">
        <v>1439</v>
      </c>
      <c r="H251" s="342" t="s">
        <v>1449</v>
      </c>
      <c r="I251" s="366"/>
      <c r="J251" s="384" t="s">
        <v>1487</v>
      </c>
      <c r="K251" s="411" t="s">
        <v>1453</v>
      </c>
      <c r="L251" s="402" t="s">
        <v>1456</v>
      </c>
      <c r="M251" s="402" t="s">
        <v>1539</v>
      </c>
      <c r="N251" s="388" t="s">
        <v>1611</v>
      </c>
    </row>
    <row r="252" spans="1:14" s="278" customFormat="1" x14ac:dyDescent="0.3">
      <c r="A252" s="301" t="s">
        <v>235</v>
      </c>
      <c r="B252" s="296" t="s">
        <v>346</v>
      </c>
      <c r="C252" s="277"/>
      <c r="D252" s="277"/>
      <c r="E252" s="350"/>
      <c r="F252" s="341"/>
      <c r="G252" s="81" t="s">
        <v>1439</v>
      </c>
      <c r="H252" s="342"/>
      <c r="I252" s="366"/>
      <c r="J252" s="384"/>
      <c r="K252" s="402"/>
      <c r="L252" s="402"/>
      <c r="M252" s="402"/>
      <c r="N252" s="388"/>
    </row>
    <row r="253" spans="1:14" s="278" customFormat="1" x14ac:dyDescent="0.3">
      <c r="A253" s="227"/>
      <c r="B253" s="227"/>
      <c r="C253" s="33" t="s">
        <v>347</v>
      </c>
      <c r="D253" s="166" t="s">
        <v>253</v>
      </c>
      <c r="E253" s="63"/>
      <c r="F253" s="341" t="s">
        <v>4</v>
      </c>
      <c r="G253" s="81" t="s">
        <v>1439</v>
      </c>
      <c r="H253" s="342" t="s">
        <v>1449</v>
      </c>
      <c r="I253" s="366">
        <v>45043</v>
      </c>
      <c r="J253" s="384"/>
      <c r="K253" s="402"/>
      <c r="L253" s="402"/>
      <c r="M253" s="402"/>
      <c r="N253" s="388"/>
    </row>
    <row r="254" spans="1:14" s="278" customFormat="1" x14ac:dyDescent="0.3">
      <c r="A254" s="227"/>
      <c r="B254" s="227"/>
      <c r="C254" s="33" t="s">
        <v>351</v>
      </c>
      <c r="D254" s="166" t="s">
        <v>255</v>
      </c>
      <c r="E254" s="63"/>
      <c r="F254" s="341" t="s">
        <v>4</v>
      </c>
      <c r="G254" s="81" t="s">
        <v>1439</v>
      </c>
      <c r="H254" s="342" t="s">
        <v>1444</v>
      </c>
      <c r="I254" s="366">
        <v>45069</v>
      </c>
      <c r="J254" s="384"/>
      <c r="K254" s="402"/>
      <c r="L254" s="402"/>
      <c r="M254" s="402"/>
      <c r="N254" s="388"/>
    </row>
    <row r="255" spans="1:14" s="279" customFormat="1" x14ac:dyDescent="0.3">
      <c r="A255" s="227"/>
      <c r="B255" s="227"/>
      <c r="C255" s="33" t="s">
        <v>355</v>
      </c>
      <c r="D255" s="166" t="s">
        <v>1330</v>
      </c>
      <c r="E255" s="63"/>
      <c r="F255" s="341" t="s">
        <v>4</v>
      </c>
      <c r="G255" s="81" t="s">
        <v>1439</v>
      </c>
      <c r="H255" s="342" t="s">
        <v>1441</v>
      </c>
      <c r="I255" s="366"/>
      <c r="J255" s="384"/>
      <c r="K255" s="402"/>
      <c r="L255" s="402"/>
      <c r="M255" s="402"/>
      <c r="N255" s="389"/>
    </row>
    <row r="256" spans="1:14" s="279" customFormat="1" x14ac:dyDescent="0.3">
      <c r="A256" s="227"/>
      <c r="B256" s="227"/>
      <c r="C256" s="33" t="s">
        <v>1338</v>
      </c>
      <c r="D256" s="166" t="s">
        <v>1339</v>
      </c>
      <c r="E256" s="63"/>
      <c r="F256" s="341" t="s">
        <v>4</v>
      </c>
      <c r="G256" s="81" t="s">
        <v>1439</v>
      </c>
      <c r="H256" s="342" t="s">
        <v>1444</v>
      </c>
      <c r="I256" s="366">
        <v>45069</v>
      </c>
      <c r="J256" s="384"/>
      <c r="K256" s="402"/>
      <c r="L256" s="402"/>
      <c r="M256" s="402"/>
      <c r="N256" s="389"/>
    </row>
    <row r="257" spans="1:14" s="279" customFormat="1" x14ac:dyDescent="0.3">
      <c r="A257" s="227"/>
      <c r="B257" s="227"/>
      <c r="C257" s="33" t="s">
        <v>1340</v>
      </c>
      <c r="D257" s="166" t="s">
        <v>1336</v>
      </c>
      <c r="E257" s="63"/>
      <c r="F257" s="341" t="s">
        <v>4</v>
      </c>
      <c r="G257" s="81" t="s">
        <v>1439</v>
      </c>
      <c r="H257" s="342" t="s">
        <v>1444</v>
      </c>
      <c r="I257" s="366">
        <v>45071</v>
      </c>
      <c r="J257" s="384" t="s">
        <v>1613</v>
      </c>
      <c r="K257" s="402"/>
      <c r="L257" s="402"/>
      <c r="M257" s="402"/>
      <c r="N257" s="389"/>
    </row>
    <row r="258" spans="1:14" s="279" customFormat="1" x14ac:dyDescent="0.3">
      <c r="A258" s="227"/>
      <c r="B258" s="227"/>
      <c r="C258" s="33" t="s">
        <v>356</v>
      </c>
      <c r="D258" s="166" t="s">
        <v>1331</v>
      </c>
      <c r="E258" s="63"/>
      <c r="F258" s="341" t="s">
        <v>4</v>
      </c>
      <c r="G258" s="81" t="s">
        <v>1439</v>
      </c>
      <c r="H258" s="342" t="s">
        <v>1444</v>
      </c>
      <c r="I258" s="366"/>
      <c r="J258" s="384">
        <v>247263</v>
      </c>
      <c r="K258" s="404"/>
      <c r="L258" s="404"/>
      <c r="M258" s="404"/>
      <c r="N258" s="389"/>
    </row>
    <row r="259" spans="1:14" s="279" customFormat="1" x14ac:dyDescent="0.3">
      <c r="A259" s="227"/>
      <c r="B259" s="227"/>
      <c r="C259" s="33" t="s">
        <v>357</v>
      </c>
      <c r="D259" s="166" t="s">
        <v>1337</v>
      </c>
      <c r="E259" s="63"/>
      <c r="F259" s="341" t="s">
        <v>25</v>
      </c>
      <c r="G259" s="81" t="s">
        <v>1439</v>
      </c>
      <c r="H259" s="342" t="s">
        <v>1444</v>
      </c>
      <c r="I259" s="366"/>
      <c r="J259" s="384" t="s">
        <v>1615</v>
      </c>
      <c r="K259" s="404"/>
      <c r="L259" s="404"/>
      <c r="M259" s="404"/>
      <c r="N259" s="389"/>
    </row>
    <row r="260" spans="1:14" s="279" customFormat="1" ht="43.2" x14ac:dyDescent="0.3">
      <c r="A260" s="227"/>
      <c r="B260" s="227"/>
      <c r="C260" s="33" t="s">
        <v>1386</v>
      </c>
      <c r="D260" s="166" t="s">
        <v>1387</v>
      </c>
      <c r="E260" s="63"/>
      <c r="F260" s="341" t="s">
        <v>8</v>
      </c>
      <c r="G260" s="81" t="s">
        <v>1439</v>
      </c>
      <c r="H260" s="342" t="s">
        <v>1444</v>
      </c>
      <c r="I260" s="366"/>
      <c r="J260" s="384" t="s">
        <v>1614</v>
      </c>
      <c r="K260" s="402"/>
      <c r="L260" s="402"/>
      <c r="M260" s="402"/>
      <c r="N260" s="389" t="s">
        <v>1422</v>
      </c>
    </row>
    <row r="261" spans="1:14" s="279" customFormat="1" x14ac:dyDescent="0.3">
      <c r="A261" s="227"/>
      <c r="B261" s="227"/>
      <c r="C261" s="33" t="s">
        <v>361</v>
      </c>
      <c r="D261" s="166" t="s">
        <v>1332</v>
      </c>
      <c r="E261" s="63"/>
      <c r="F261" s="341" t="s">
        <v>25</v>
      </c>
      <c r="G261" s="81" t="s">
        <v>1439</v>
      </c>
      <c r="H261" s="342" t="s">
        <v>1444</v>
      </c>
      <c r="I261" s="366"/>
      <c r="J261" s="384">
        <v>499422</v>
      </c>
      <c r="K261" s="402"/>
      <c r="L261" s="402"/>
      <c r="M261" s="402"/>
      <c r="N261" s="389"/>
    </row>
    <row r="262" spans="1:14" s="279" customFormat="1" ht="64.5" customHeight="1" x14ac:dyDescent="0.3">
      <c r="A262" s="227"/>
      <c r="B262" s="227"/>
      <c r="C262" s="33" t="s">
        <v>1373</v>
      </c>
      <c r="D262" s="166" t="s">
        <v>1341</v>
      </c>
      <c r="E262" s="63"/>
      <c r="F262" s="341" t="s">
        <v>25</v>
      </c>
      <c r="G262" s="81" t="s">
        <v>1439</v>
      </c>
      <c r="H262" s="342" t="s">
        <v>1444</v>
      </c>
      <c r="I262" s="366"/>
      <c r="J262" s="384" t="s">
        <v>1616</v>
      </c>
      <c r="K262" s="404"/>
      <c r="L262" s="404"/>
      <c r="M262" s="404"/>
      <c r="N262" s="389"/>
    </row>
    <row r="263" spans="1:14" s="279" customFormat="1" x14ac:dyDescent="0.3">
      <c r="A263" s="227"/>
      <c r="B263" s="227"/>
      <c r="C263" s="33" t="s">
        <v>362</v>
      </c>
      <c r="D263" s="166" t="s">
        <v>1323</v>
      </c>
      <c r="E263" s="63"/>
      <c r="F263" s="341" t="s">
        <v>24</v>
      </c>
      <c r="G263" s="81" t="s">
        <v>1439</v>
      </c>
      <c r="H263" s="342" t="s">
        <v>1444</v>
      </c>
      <c r="I263" s="366"/>
      <c r="J263" s="384"/>
      <c r="K263" s="404"/>
      <c r="L263" s="404"/>
      <c r="M263" s="404"/>
      <c r="N263" s="389"/>
    </row>
    <row r="264" spans="1:14" s="279" customFormat="1" x14ac:dyDescent="0.3">
      <c r="A264" s="227"/>
      <c r="B264" s="227"/>
      <c r="C264" s="33" t="s">
        <v>363</v>
      </c>
      <c r="D264" s="166" t="s">
        <v>261</v>
      </c>
      <c r="E264" s="63"/>
      <c r="F264" s="341" t="s">
        <v>24</v>
      </c>
      <c r="G264" s="81" t="s">
        <v>1439</v>
      </c>
      <c r="H264" s="342" t="s">
        <v>1444</v>
      </c>
      <c r="I264" s="366"/>
      <c r="J264" s="384"/>
      <c r="K264" s="404"/>
      <c r="L264" s="404"/>
      <c r="M264" s="404"/>
      <c r="N264" s="389"/>
    </row>
    <row r="265" spans="1:14" s="279" customFormat="1" x14ac:dyDescent="0.3">
      <c r="A265" s="227"/>
      <c r="B265" s="227"/>
      <c r="C265" s="33" t="s">
        <v>1342</v>
      </c>
      <c r="D265" s="166" t="s">
        <v>1343</v>
      </c>
      <c r="E265" s="63"/>
      <c r="F265" s="341" t="s">
        <v>24</v>
      </c>
      <c r="G265" s="81" t="s">
        <v>1439</v>
      </c>
      <c r="H265" s="342" t="s">
        <v>1444</v>
      </c>
      <c r="I265" s="366"/>
      <c r="J265" s="385"/>
      <c r="K265" s="405"/>
      <c r="L265" s="405"/>
      <c r="M265" s="405"/>
      <c r="N265" s="389"/>
    </row>
    <row r="266" spans="1:14" s="279" customFormat="1" x14ac:dyDescent="0.3">
      <c r="A266" s="227"/>
      <c r="B266" s="227"/>
      <c r="C266" s="33" t="s">
        <v>412</v>
      </c>
      <c r="D266" s="166" t="s">
        <v>1381</v>
      </c>
      <c r="E266" s="63"/>
      <c r="F266" s="341" t="s">
        <v>24</v>
      </c>
      <c r="G266" s="81" t="s">
        <v>1439</v>
      </c>
      <c r="H266" s="342" t="s">
        <v>1444</v>
      </c>
      <c r="I266" s="366"/>
      <c r="J266" s="384"/>
      <c r="K266" s="402"/>
      <c r="L266" s="402"/>
      <c r="M266" s="402"/>
      <c r="N266" s="389"/>
    </row>
    <row r="267" spans="1:14" s="279" customFormat="1" x14ac:dyDescent="0.3">
      <c r="A267" s="227"/>
      <c r="B267" s="227"/>
      <c r="C267" s="33" t="s">
        <v>413</v>
      </c>
      <c r="D267" s="166" t="s">
        <v>1378</v>
      </c>
      <c r="E267" s="63"/>
      <c r="F267" s="341" t="s">
        <v>24</v>
      </c>
      <c r="G267" s="81" t="s">
        <v>1439</v>
      </c>
      <c r="H267" s="342" t="s">
        <v>1444</v>
      </c>
      <c r="I267" s="366"/>
      <c r="J267" s="384"/>
      <c r="K267" s="404"/>
      <c r="L267" s="404"/>
      <c r="M267" s="404"/>
      <c r="N267" s="389"/>
    </row>
    <row r="268" spans="1:14" s="279" customFormat="1" x14ac:dyDescent="0.3">
      <c r="A268" s="228"/>
      <c r="B268" s="228"/>
      <c r="C268" s="33" t="s">
        <v>414</v>
      </c>
      <c r="D268" s="166" t="s">
        <v>1382</v>
      </c>
      <c r="E268" s="63"/>
      <c r="F268" s="341" t="s">
        <v>24</v>
      </c>
      <c r="G268" s="81" t="s">
        <v>1439</v>
      </c>
      <c r="H268" s="342" t="s">
        <v>1444</v>
      </c>
      <c r="I268" s="366"/>
      <c r="J268" s="384"/>
      <c r="K268" s="404"/>
      <c r="L268" s="404"/>
      <c r="M268" s="404"/>
      <c r="N268" s="389"/>
    </row>
    <row r="269" spans="1:14" s="279" customFormat="1" x14ac:dyDescent="0.3">
      <c r="A269" s="228"/>
      <c r="B269" s="228"/>
      <c r="C269" s="33" t="s">
        <v>1235</v>
      </c>
      <c r="D269" s="336" t="s">
        <v>1380</v>
      </c>
      <c r="E269" s="63"/>
      <c r="F269" s="341" t="s">
        <v>24</v>
      </c>
      <c r="G269" s="81" t="s">
        <v>1439</v>
      </c>
      <c r="H269" s="342" t="s">
        <v>1444</v>
      </c>
      <c r="I269" s="366"/>
      <c r="J269" s="384"/>
      <c r="K269" s="404"/>
      <c r="L269" s="404"/>
      <c r="M269" s="404"/>
      <c r="N269" s="389"/>
    </row>
    <row r="270" spans="1:14" s="279" customFormat="1" x14ac:dyDescent="0.3">
      <c r="A270" s="228"/>
      <c r="B270" s="228"/>
      <c r="C270" s="33" t="s">
        <v>1344</v>
      </c>
      <c r="D270" s="166" t="s">
        <v>1379</v>
      </c>
      <c r="E270" s="63"/>
      <c r="F270" s="341" t="s">
        <v>24</v>
      </c>
      <c r="G270" s="81" t="s">
        <v>1439</v>
      </c>
      <c r="H270" s="342" t="s">
        <v>1444</v>
      </c>
      <c r="I270" s="366"/>
      <c r="J270" s="384"/>
      <c r="K270" s="402"/>
      <c r="L270" s="402"/>
      <c r="M270" s="402"/>
      <c r="N270" s="389"/>
    </row>
    <row r="271" spans="1:14" s="278" customFormat="1" x14ac:dyDescent="0.3">
      <c r="A271" s="301" t="s">
        <v>345</v>
      </c>
      <c r="B271" s="296" t="s">
        <v>374</v>
      </c>
      <c r="C271" s="277"/>
      <c r="D271" s="277"/>
      <c r="E271" s="350"/>
      <c r="F271" s="341"/>
      <c r="G271" s="81" t="s">
        <v>1439</v>
      </c>
      <c r="H271" s="342"/>
      <c r="I271" s="366"/>
      <c r="J271" s="384"/>
      <c r="K271" s="404"/>
      <c r="L271" s="404"/>
      <c r="M271" s="404"/>
      <c r="N271" s="388"/>
    </row>
    <row r="272" spans="1:14" s="278" customFormat="1" x14ac:dyDescent="0.3">
      <c r="A272" s="227"/>
      <c r="B272" s="227"/>
      <c r="C272" s="33" t="s">
        <v>415</v>
      </c>
      <c r="D272" s="166" t="s">
        <v>1320</v>
      </c>
      <c r="E272" s="63"/>
      <c r="F272" s="341" t="s">
        <v>4</v>
      </c>
      <c r="G272" s="81" t="s">
        <v>1439</v>
      </c>
      <c r="H272" s="342" t="s">
        <v>1449</v>
      </c>
      <c r="I272" s="366"/>
      <c r="J272" s="384"/>
      <c r="K272" s="409" t="s">
        <v>1453</v>
      </c>
      <c r="L272" s="404" t="s">
        <v>4</v>
      </c>
      <c r="M272" s="404" t="s">
        <v>1535</v>
      </c>
      <c r="N272" s="388"/>
    </row>
    <row r="273" spans="1:15" s="278" customFormat="1" x14ac:dyDescent="0.3">
      <c r="A273" s="227"/>
      <c r="B273" s="227"/>
      <c r="C273" s="33" t="s">
        <v>1315</v>
      </c>
      <c r="D273" s="166" t="s">
        <v>1318</v>
      </c>
      <c r="E273" s="63"/>
      <c r="F273" s="341" t="s">
        <v>4</v>
      </c>
      <c r="G273" s="81" t="s">
        <v>1439</v>
      </c>
      <c r="H273" s="342" t="s">
        <v>1449</v>
      </c>
      <c r="I273" s="366"/>
      <c r="J273" s="384"/>
      <c r="K273" s="409" t="s">
        <v>1453</v>
      </c>
      <c r="L273" s="402" t="s">
        <v>4</v>
      </c>
      <c r="M273" s="402" t="s">
        <v>1536</v>
      </c>
      <c r="N273" s="388"/>
    </row>
    <row r="274" spans="1:15" s="278" customFormat="1" x14ac:dyDescent="0.3">
      <c r="A274" s="227"/>
      <c r="B274" s="227"/>
      <c r="C274" s="33" t="s">
        <v>1316</v>
      </c>
      <c r="D274" s="166" t="s">
        <v>1319</v>
      </c>
      <c r="E274" s="63"/>
      <c r="F274" s="341" t="s">
        <v>4</v>
      </c>
      <c r="G274" s="81" t="s">
        <v>1439</v>
      </c>
      <c r="H274" s="342" t="s">
        <v>1449</v>
      </c>
      <c r="I274" s="366"/>
      <c r="J274" s="384"/>
      <c r="K274" s="409" t="s">
        <v>1453</v>
      </c>
      <c r="L274" s="404" t="s">
        <v>4</v>
      </c>
      <c r="M274" s="404" t="s">
        <v>1535</v>
      </c>
      <c r="N274" s="388"/>
    </row>
    <row r="275" spans="1:15" s="278" customFormat="1" ht="28.8" x14ac:dyDescent="0.3">
      <c r="A275" s="227"/>
      <c r="B275" s="227"/>
      <c r="C275" s="33" t="s">
        <v>1317</v>
      </c>
      <c r="D275" s="166" t="s">
        <v>1399</v>
      </c>
      <c r="E275" s="63"/>
      <c r="F275" s="341" t="s">
        <v>4</v>
      </c>
      <c r="G275" s="81" t="s">
        <v>1439</v>
      </c>
      <c r="H275" s="342" t="s">
        <v>1449</v>
      </c>
      <c r="I275" s="366"/>
      <c r="J275" s="384"/>
      <c r="K275" s="409" t="s">
        <v>1453</v>
      </c>
      <c r="L275" s="402" t="s">
        <v>4</v>
      </c>
      <c r="M275" s="402" t="s">
        <v>1540</v>
      </c>
      <c r="N275" s="388"/>
    </row>
    <row r="276" spans="1:15" s="278" customFormat="1" x14ac:dyDescent="0.3">
      <c r="A276" s="227"/>
      <c r="B276" s="227"/>
      <c r="C276" s="33" t="s">
        <v>1321</v>
      </c>
      <c r="D276" s="166" t="s">
        <v>1322</v>
      </c>
      <c r="E276" s="63"/>
      <c r="F276" s="341" t="s">
        <v>4</v>
      </c>
      <c r="G276" s="81" t="s">
        <v>1439</v>
      </c>
      <c r="H276" s="342" t="s">
        <v>1449</v>
      </c>
      <c r="I276" s="366"/>
      <c r="J276" s="384"/>
      <c r="K276" s="409" t="s">
        <v>1453</v>
      </c>
      <c r="L276" s="402" t="s">
        <v>4</v>
      </c>
      <c r="M276" s="402" t="s">
        <v>1541</v>
      </c>
      <c r="N276" s="388"/>
    </row>
    <row r="277" spans="1:15" s="278" customFormat="1" x14ac:dyDescent="0.3">
      <c r="A277" s="227"/>
      <c r="B277" s="227"/>
      <c r="C277" s="33" t="s">
        <v>417</v>
      </c>
      <c r="D277" s="278" t="s">
        <v>354</v>
      </c>
      <c r="E277" s="63"/>
      <c r="F277" s="341" t="s">
        <v>4</v>
      </c>
      <c r="G277" s="81" t="s">
        <v>1439</v>
      </c>
      <c r="H277" s="342" t="s">
        <v>1449</v>
      </c>
      <c r="I277" s="366"/>
      <c r="J277" s="384"/>
      <c r="K277" s="409" t="s">
        <v>1453</v>
      </c>
      <c r="L277" s="402" t="s">
        <v>4</v>
      </c>
      <c r="M277" s="402" t="s">
        <v>1542</v>
      </c>
      <c r="N277" s="388"/>
    </row>
    <row r="278" spans="1:15" s="278" customFormat="1" x14ac:dyDescent="0.3">
      <c r="A278" s="227"/>
      <c r="B278" s="227"/>
      <c r="C278" s="33" t="s">
        <v>418</v>
      </c>
      <c r="D278" s="166" t="s">
        <v>438</v>
      </c>
      <c r="E278" s="63"/>
      <c r="F278" s="341" t="s">
        <v>4</v>
      </c>
      <c r="G278" s="81" t="s">
        <v>1439</v>
      </c>
      <c r="H278" s="342" t="s">
        <v>1449</v>
      </c>
      <c r="I278" s="366"/>
      <c r="J278" s="384"/>
      <c r="K278" s="409" t="s">
        <v>1453</v>
      </c>
      <c r="L278" s="402" t="s">
        <v>4</v>
      </c>
      <c r="M278" s="402" t="s">
        <v>1542</v>
      </c>
      <c r="N278" s="388"/>
    </row>
    <row r="279" spans="1:15" s="278" customFormat="1" x14ac:dyDescent="0.3">
      <c r="A279" s="227"/>
      <c r="B279" s="227"/>
      <c r="C279" s="33" t="s">
        <v>419</v>
      </c>
      <c r="D279" s="166" t="s">
        <v>353</v>
      </c>
      <c r="E279" s="63"/>
      <c r="F279" s="341" t="s">
        <v>4</v>
      </c>
      <c r="G279" s="81" t="s">
        <v>1439</v>
      </c>
      <c r="H279" s="342" t="s">
        <v>1449</v>
      </c>
      <c r="I279" s="366"/>
      <c r="J279" s="384"/>
      <c r="K279" s="409" t="s">
        <v>1453</v>
      </c>
      <c r="L279" s="402" t="s">
        <v>4</v>
      </c>
      <c r="M279" s="402" t="s">
        <v>1542</v>
      </c>
      <c r="N279" s="388"/>
    </row>
    <row r="280" spans="1:15" s="278" customFormat="1" x14ac:dyDescent="0.3">
      <c r="A280" s="227"/>
      <c r="B280" s="227"/>
      <c r="C280" s="33" t="s">
        <v>420</v>
      </c>
      <c r="D280" s="166" t="s">
        <v>358</v>
      </c>
      <c r="E280" s="63"/>
      <c r="F280" s="341" t="s">
        <v>4</v>
      </c>
      <c r="G280" s="81" t="s">
        <v>1439</v>
      </c>
      <c r="H280" s="342" t="s">
        <v>1449</v>
      </c>
      <c r="I280" s="366"/>
      <c r="J280" s="384"/>
      <c r="K280" s="409" t="s">
        <v>1453</v>
      </c>
      <c r="L280" s="402" t="s">
        <v>4</v>
      </c>
      <c r="M280" s="402" t="s">
        <v>1543</v>
      </c>
      <c r="N280" s="388"/>
    </row>
    <row r="281" spans="1:15" s="279" customFormat="1" x14ac:dyDescent="0.3">
      <c r="A281" s="227"/>
      <c r="B281" s="227"/>
      <c r="C281" s="33" t="s">
        <v>421</v>
      </c>
      <c r="D281" s="166" t="s">
        <v>1324</v>
      </c>
      <c r="E281" s="63"/>
      <c r="F281" s="341" t="s">
        <v>24</v>
      </c>
      <c r="G281" s="81" t="s">
        <v>1439</v>
      </c>
      <c r="H281" s="342"/>
      <c r="I281" s="366"/>
      <c r="J281" s="384"/>
      <c r="K281" s="409" t="s">
        <v>1453</v>
      </c>
      <c r="L281" s="395" t="s">
        <v>1448</v>
      </c>
      <c r="M281" s="402"/>
      <c r="N281" s="392"/>
    </row>
    <row r="282" spans="1:15" s="279" customFormat="1" ht="28.8" x14ac:dyDescent="0.3">
      <c r="A282" s="227"/>
      <c r="B282" s="227"/>
      <c r="C282" s="33" t="s">
        <v>422</v>
      </c>
      <c r="D282" s="166" t="s">
        <v>1325</v>
      </c>
      <c r="E282" s="63"/>
      <c r="F282" s="341" t="s">
        <v>24</v>
      </c>
      <c r="G282" s="81" t="s">
        <v>1439</v>
      </c>
      <c r="H282" s="342"/>
      <c r="I282" s="366"/>
      <c r="J282" s="384"/>
      <c r="K282" s="409" t="s">
        <v>1453</v>
      </c>
      <c r="L282" s="395" t="s">
        <v>1448</v>
      </c>
      <c r="M282" s="402"/>
      <c r="N282" s="392" t="s">
        <v>1424</v>
      </c>
      <c r="O282" s="279" t="s">
        <v>1425</v>
      </c>
    </row>
    <row r="283" spans="1:15" s="279" customFormat="1" x14ac:dyDescent="0.3">
      <c r="A283" s="227"/>
      <c r="B283" s="227"/>
      <c r="C283" s="33" t="s">
        <v>1314</v>
      </c>
      <c r="D283" s="166" t="s">
        <v>1326</v>
      </c>
      <c r="E283" s="63"/>
      <c r="F283" s="341" t="s">
        <v>24</v>
      </c>
      <c r="G283" s="81" t="s">
        <v>1439</v>
      </c>
      <c r="H283" s="342"/>
      <c r="I283" s="366"/>
      <c r="J283" s="384"/>
      <c r="K283" s="409" t="s">
        <v>1453</v>
      </c>
      <c r="L283" s="395" t="s">
        <v>1448</v>
      </c>
      <c r="M283" s="402"/>
      <c r="N283" s="392"/>
    </row>
    <row r="284" spans="1:15" s="279" customFormat="1" ht="28.8" x14ac:dyDescent="0.3">
      <c r="A284" s="227"/>
      <c r="B284" s="227"/>
      <c r="C284" s="33" t="s">
        <v>1328</v>
      </c>
      <c r="D284" s="166" t="s">
        <v>1327</v>
      </c>
      <c r="E284" s="63"/>
      <c r="F284" s="341" t="s">
        <v>24</v>
      </c>
      <c r="G284" s="81" t="s">
        <v>1439</v>
      </c>
      <c r="H284" s="342"/>
      <c r="I284" s="366"/>
      <c r="J284" s="384"/>
      <c r="K284" s="409" t="s">
        <v>1453</v>
      </c>
      <c r="L284" s="395" t="s">
        <v>1448</v>
      </c>
      <c r="M284" s="402"/>
      <c r="N284" s="392" t="s">
        <v>1424</v>
      </c>
      <c r="O284" s="279" t="s">
        <v>1425</v>
      </c>
    </row>
    <row r="285" spans="1:15" s="279" customFormat="1" x14ac:dyDescent="0.3">
      <c r="A285" s="227"/>
      <c r="B285" s="227"/>
      <c r="C285" s="33" t="s">
        <v>1335</v>
      </c>
      <c r="D285" s="166" t="s">
        <v>1383</v>
      </c>
      <c r="E285" s="63"/>
      <c r="F285" s="341" t="s">
        <v>24</v>
      </c>
      <c r="G285" s="81" t="s">
        <v>1439</v>
      </c>
      <c r="H285" s="342"/>
      <c r="I285" s="366"/>
      <c r="J285" s="384"/>
      <c r="K285" s="409" t="s">
        <v>1453</v>
      </c>
      <c r="L285" s="395" t="s">
        <v>1448</v>
      </c>
      <c r="M285" s="402"/>
      <c r="N285" s="392"/>
    </row>
    <row r="286" spans="1:15" s="279" customFormat="1" ht="28.8" x14ac:dyDescent="0.3">
      <c r="A286" s="227"/>
      <c r="B286" s="227"/>
      <c r="C286" s="33" t="s">
        <v>1385</v>
      </c>
      <c r="D286" s="166" t="s">
        <v>1384</v>
      </c>
      <c r="E286" s="63"/>
      <c r="F286" s="341" t="s">
        <v>24</v>
      </c>
      <c r="G286" s="81" t="s">
        <v>1439</v>
      </c>
      <c r="H286" s="342"/>
      <c r="I286" s="366"/>
      <c r="J286" s="384"/>
      <c r="K286" s="409" t="s">
        <v>1453</v>
      </c>
      <c r="L286" s="395" t="s">
        <v>1448</v>
      </c>
      <c r="M286" s="402"/>
      <c r="N286" s="392"/>
    </row>
    <row r="287" spans="1:15" s="278" customFormat="1" x14ac:dyDescent="0.3">
      <c r="A287" s="296" t="s">
        <v>1248</v>
      </c>
      <c r="B287" s="296" t="s">
        <v>423</v>
      </c>
      <c r="C287" s="277"/>
      <c r="D287" s="277"/>
      <c r="E287" s="350"/>
      <c r="F287" s="341"/>
      <c r="G287" s="81" t="s">
        <v>1439</v>
      </c>
      <c r="H287" s="342"/>
      <c r="I287" s="366"/>
      <c r="J287" s="384"/>
      <c r="K287" s="402"/>
      <c r="L287" s="402"/>
      <c r="M287" s="402"/>
      <c r="N287" s="388"/>
    </row>
    <row r="288" spans="1:15" s="278" customFormat="1" ht="28.8" x14ac:dyDescent="0.3">
      <c r="A288" s="297"/>
      <c r="B288" s="297"/>
      <c r="C288" s="33" t="s">
        <v>424</v>
      </c>
      <c r="D288" s="226" t="s">
        <v>187</v>
      </c>
      <c r="E288" s="63"/>
      <c r="F288" s="341" t="s">
        <v>4</v>
      </c>
      <c r="G288" s="81" t="s">
        <v>1439</v>
      </c>
      <c r="H288" s="342" t="s">
        <v>1449</v>
      </c>
      <c r="I288" s="366">
        <v>45047</v>
      </c>
      <c r="J288" s="384"/>
      <c r="K288" s="409" t="s">
        <v>1453</v>
      </c>
      <c r="L288" s="395" t="s">
        <v>1527</v>
      </c>
      <c r="M288" s="402" t="s">
        <v>1544</v>
      </c>
      <c r="N288" s="388"/>
    </row>
    <row r="289" spans="1:15" s="278" customFormat="1" x14ac:dyDescent="0.3">
      <c r="A289" s="297"/>
      <c r="B289" s="297"/>
      <c r="C289" s="33" t="s">
        <v>425</v>
      </c>
      <c r="D289" s="282" t="s">
        <v>492</v>
      </c>
      <c r="E289" s="63"/>
      <c r="F289" s="341" t="s">
        <v>4</v>
      </c>
      <c r="G289" s="81" t="s">
        <v>1439</v>
      </c>
      <c r="H289" s="342" t="s">
        <v>1449</v>
      </c>
      <c r="I289" s="366">
        <v>45047</v>
      </c>
      <c r="J289" s="384" t="s">
        <v>1607</v>
      </c>
      <c r="K289" s="409" t="s">
        <v>1453</v>
      </c>
      <c r="L289" s="395" t="s">
        <v>1527</v>
      </c>
      <c r="M289" s="402" t="s">
        <v>1534</v>
      </c>
      <c r="N289" s="388" t="s">
        <v>1474</v>
      </c>
    </row>
    <row r="290" spans="1:15" s="278" customFormat="1" x14ac:dyDescent="0.3">
      <c r="A290" s="296" t="s">
        <v>506</v>
      </c>
      <c r="B290" s="296" t="s">
        <v>505</v>
      </c>
      <c r="C290" s="277"/>
      <c r="D290" s="277"/>
      <c r="E290" s="350"/>
      <c r="F290" s="341"/>
      <c r="G290" s="81" t="s">
        <v>1439</v>
      </c>
      <c r="H290" s="342"/>
      <c r="I290" s="366"/>
      <c r="J290" s="384"/>
      <c r="K290" s="402"/>
      <c r="L290" s="402"/>
      <c r="M290" s="402"/>
      <c r="N290" s="388"/>
    </row>
    <row r="291" spans="1:15" s="278" customFormat="1" x14ac:dyDescent="0.3">
      <c r="A291" s="228"/>
      <c r="B291" s="228"/>
      <c r="C291" s="33" t="s">
        <v>508</v>
      </c>
      <c r="D291" s="226" t="s">
        <v>510</v>
      </c>
      <c r="E291" s="63"/>
      <c r="F291" s="341" t="s">
        <v>24</v>
      </c>
      <c r="G291" s="81" t="s">
        <v>1439</v>
      </c>
      <c r="H291" s="342"/>
      <c r="I291" s="366"/>
      <c r="J291" s="384"/>
      <c r="K291" s="402"/>
      <c r="L291" s="402"/>
      <c r="M291" s="402"/>
      <c r="N291" s="388"/>
    </row>
    <row r="292" spans="1:15" s="278" customFormat="1" x14ac:dyDescent="0.3">
      <c r="A292" s="228"/>
      <c r="B292" s="228"/>
      <c r="C292" s="33" t="s">
        <v>509</v>
      </c>
      <c r="D292" s="282" t="s">
        <v>511</v>
      </c>
      <c r="E292" s="63"/>
      <c r="F292" s="341" t="s">
        <v>24</v>
      </c>
      <c r="G292" s="81" t="s">
        <v>1439</v>
      </c>
      <c r="H292" s="342"/>
      <c r="I292" s="366"/>
      <c r="J292" s="384"/>
      <c r="K292" s="402"/>
      <c r="L292" s="402"/>
      <c r="M292" s="402"/>
      <c r="N292" s="388"/>
    </row>
    <row r="293" spans="1:15" s="278" customFormat="1" x14ac:dyDescent="0.3">
      <c r="A293" s="228"/>
      <c r="B293" s="228"/>
      <c r="C293" s="33" t="s">
        <v>512</v>
      </c>
      <c r="D293" s="282" t="s">
        <v>1432</v>
      </c>
      <c r="E293" s="63"/>
      <c r="F293" s="341" t="s">
        <v>24</v>
      </c>
      <c r="G293" s="81" t="s">
        <v>1439</v>
      </c>
      <c r="H293" s="342"/>
      <c r="I293" s="366"/>
      <c r="J293" s="384"/>
      <c r="K293" s="402"/>
      <c r="L293" s="402"/>
      <c r="M293" s="402"/>
      <c r="N293" s="388"/>
    </row>
    <row r="294" spans="1:15" s="278" customFormat="1" x14ac:dyDescent="0.3">
      <c r="A294" s="228"/>
      <c r="B294" s="228"/>
      <c r="C294" s="33" t="s">
        <v>513</v>
      </c>
      <c r="D294" s="282" t="s">
        <v>1433</v>
      </c>
      <c r="E294" s="63"/>
      <c r="F294" s="341" t="s">
        <v>24</v>
      </c>
      <c r="G294" s="81" t="s">
        <v>1439</v>
      </c>
      <c r="H294" s="342"/>
      <c r="I294" s="366"/>
      <c r="J294" s="426"/>
      <c r="K294" s="402"/>
      <c r="L294" s="402"/>
      <c r="M294" s="402"/>
      <c r="N294" s="388"/>
    </row>
    <row r="295" spans="1:15" s="278" customFormat="1" ht="28.8" x14ac:dyDescent="0.3">
      <c r="A295" s="228"/>
      <c r="B295" s="228"/>
      <c r="C295" s="33" t="s">
        <v>1372</v>
      </c>
      <c r="D295" s="337" t="s">
        <v>1434</v>
      </c>
      <c r="E295" s="63"/>
      <c r="F295" s="341" t="s">
        <v>24</v>
      </c>
      <c r="G295" s="81" t="s">
        <v>1439</v>
      </c>
      <c r="H295" s="342"/>
      <c r="I295" s="366"/>
      <c r="J295" s="384"/>
      <c r="K295" s="402"/>
      <c r="L295" s="402"/>
      <c r="M295" s="402"/>
      <c r="N295" s="388"/>
    </row>
    <row r="296" spans="1:15" s="278" customFormat="1" x14ac:dyDescent="0.3">
      <c r="A296" s="228"/>
      <c r="B296" s="228"/>
      <c r="C296" s="33" t="s">
        <v>519</v>
      </c>
      <c r="D296" s="282" t="s">
        <v>1135</v>
      </c>
      <c r="E296" s="63"/>
      <c r="F296" s="341" t="s">
        <v>24</v>
      </c>
      <c r="G296" s="81" t="s">
        <v>1439</v>
      </c>
      <c r="H296" s="342"/>
      <c r="I296" s="366"/>
      <c r="J296" s="384"/>
      <c r="K296" s="402"/>
      <c r="L296" s="402"/>
      <c r="M296" s="402"/>
      <c r="N296" s="388"/>
    </row>
    <row r="297" spans="1:15" s="278" customFormat="1" x14ac:dyDescent="0.3">
      <c r="A297" s="228"/>
      <c r="B297" s="228"/>
      <c r="C297" s="33" t="s">
        <v>520</v>
      </c>
      <c r="D297" s="282" t="s">
        <v>1398</v>
      </c>
      <c r="E297" s="63"/>
      <c r="F297" s="341" t="s">
        <v>24</v>
      </c>
      <c r="G297" s="81" t="s">
        <v>1439</v>
      </c>
      <c r="H297" s="342"/>
      <c r="I297" s="366"/>
      <c r="J297" s="384"/>
      <c r="K297" s="402"/>
      <c r="L297" s="402"/>
      <c r="M297" s="402"/>
      <c r="N297" s="388"/>
      <c r="O297" s="340"/>
    </row>
    <row r="298" spans="1:15" s="278" customFormat="1" x14ac:dyDescent="0.3">
      <c r="A298" s="228"/>
      <c r="B298" s="228"/>
      <c r="C298" s="33" t="s">
        <v>526</v>
      </c>
      <c r="D298" s="282" t="s">
        <v>532</v>
      </c>
      <c r="E298" s="63"/>
      <c r="F298" s="341" t="s">
        <v>24</v>
      </c>
      <c r="G298" s="81" t="s">
        <v>1439</v>
      </c>
      <c r="H298" s="342"/>
      <c r="I298" s="366"/>
      <c r="J298" s="384"/>
      <c r="K298" s="402"/>
      <c r="L298" s="402"/>
      <c r="M298" s="402"/>
      <c r="N298" s="388"/>
      <c r="O298" s="340"/>
    </row>
    <row r="299" spans="1:15" s="278" customFormat="1" x14ac:dyDescent="0.3">
      <c r="A299" s="228"/>
      <c r="B299" s="228"/>
      <c r="C299" s="33" t="s">
        <v>527</v>
      </c>
      <c r="D299" s="282" t="s">
        <v>533</v>
      </c>
      <c r="E299" s="63"/>
      <c r="F299" s="341" t="s">
        <v>24</v>
      </c>
      <c r="G299" s="81" t="s">
        <v>1439</v>
      </c>
      <c r="H299" s="342"/>
      <c r="I299" s="366"/>
      <c r="J299" s="384"/>
      <c r="K299" s="402"/>
      <c r="L299" s="402"/>
      <c r="M299" s="402"/>
      <c r="N299" s="388"/>
      <c r="O299" s="340"/>
    </row>
    <row r="300" spans="1:15" s="278" customFormat="1" x14ac:dyDescent="0.3">
      <c r="A300" s="228"/>
      <c r="B300" s="228"/>
      <c r="C300" s="33" t="s">
        <v>534</v>
      </c>
      <c r="D300" s="282" t="s">
        <v>1143</v>
      </c>
      <c r="E300" s="63"/>
      <c r="F300" s="341" t="s">
        <v>24</v>
      </c>
      <c r="G300" s="81" t="s">
        <v>1439</v>
      </c>
      <c r="H300" s="342"/>
      <c r="I300" s="366"/>
      <c r="J300" s="384"/>
      <c r="K300" s="402"/>
      <c r="L300" s="402"/>
      <c r="M300" s="402"/>
      <c r="N300" s="388"/>
      <c r="O300" s="340"/>
    </row>
    <row r="301" spans="1:15" s="278" customFormat="1" x14ac:dyDescent="0.3">
      <c r="A301" s="228"/>
      <c r="B301" s="228"/>
      <c r="C301" s="33" t="s">
        <v>535</v>
      </c>
      <c r="D301" s="282" t="s">
        <v>1136</v>
      </c>
      <c r="E301" s="63"/>
      <c r="F301" s="341" t="s">
        <v>24</v>
      </c>
      <c r="G301" s="81" t="s">
        <v>1439</v>
      </c>
      <c r="H301" s="342"/>
      <c r="I301" s="366"/>
      <c r="J301" s="384"/>
      <c r="K301" s="402"/>
      <c r="L301" s="402"/>
      <c r="M301" s="402"/>
      <c r="N301" s="388"/>
      <c r="O301" s="340"/>
    </row>
    <row r="302" spans="1:15" s="278" customFormat="1" x14ac:dyDescent="0.3">
      <c r="A302" s="228"/>
      <c r="B302" s="228"/>
      <c r="C302" s="33" t="s">
        <v>536</v>
      </c>
      <c r="D302" s="282" t="s">
        <v>1236</v>
      </c>
      <c r="E302" s="63"/>
      <c r="F302" s="341" t="s">
        <v>24</v>
      </c>
      <c r="G302" s="81" t="s">
        <v>1439</v>
      </c>
      <c r="H302" s="342"/>
      <c r="I302" s="366"/>
      <c r="J302" s="384"/>
      <c r="K302" s="402"/>
      <c r="L302" s="402"/>
      <c r="M302" s="402"/>
      <c r="N302" s="388"/>
      <c r="O302" s="340"/>
    </row>
    <row r="303" spans="1:15" s="278" customFormat="1" x14ac:dyDescent="0.3">
      <c r="A303" s="228"/>
      <c r="B303" s="228"/>
      <c r="C303" s="33" t="s">
        <v>537</v>
      </c>
      <c r="D303" s="282" t="s">
        <v>1137</v>
      </c>
      <c r="E303" s="63"/>
      <c r="F303" s="341" t="s">
        <v>24</v>
      </c>
      <c r="G303" s="81" t="s">
        <v>1439</v>
      </c>
      <c r="H303" s="342"/>
      <c r="I303" s="366"/>
      <c r="J303" s="384"/>
      <c r="K303" s="402"/>
      <c r="L303" s="402"/>
      <c r="M303" s="402"/>
      <c r="N303" s="388"/>
      <c r="O303" s="340"/>
    </row>
    <row r="304" spans="1:15" s="278" customFormat="1" x14ac:dyDescent="0.3">
      <c r="A304" s="228"/>
      <c r="B304" s="228"/>
      <c r="C304" s="33" t="s">
        <v>538</v>
      </c>
      <c r="D304" s="282" t="s">
        <v>1142</v>
      </c>
      <c r="E304" s="63"/>
      <c r="F304" s="341" t="s">
        <v>24</v>
      </c>
      <c r="G304" s="81" t="s">
        <v>1439</v>
      </c>
      <c r="H304" s="342"/>
      <c r="I304" s="366"/>
      <c r="J304" s="384"/>
      <c r="K304" s="402"/>
      <c r="L304" s="402"/>
      <c r="M304" s="402"/>
      <c r="N304" s="388"/>
    </row>
    <row r="305" spans="1:14" s="278" customFormat="1" x14ac:dyDescent="0.3">
      <c r="A305" s="228"/>
      <c r="B305" s="228"/>
      <c r="C305" s="33" t="s">
        <v>540</v>
      </c>
      <c r="D305" s="283" t="s">
        <v>1406</v>
      </c>
      <c r="E305" s="63"/>
      <c r="F305" s="341" t="s">
        <v>24</v>
      </c>
      <c r="G305" s="81" t="s">
        <v>1439</v>
      </c>
      <c r="H305" s="342"/>
      <c r="I305" s="366"/>
      <c r="J305" s="384"/>
      <c r="K305" s="402"/>
      <c r="L305" s="402"/>
      <c r="M305" s="402"/>
      <c r="N305" s="388"/>
    </row>
    <row r="306" spans="1:14" s="278" customFormat="1" x14ac:dyDescent="0.3">
      <c r="A306" s="228"/>
      <c r="B306" s="228"/>
      <c r="C306" s="33" t="s">
        <v>541</v>
      </c>
      <c r="D306" s="282" t="s">
        <v>1140</v>
      </c>
      <c r="E306" s="63"/>
      <c r="F306" s="341" t="s">
        <v>24</v>
      </c>
      <c r="G306" s="81" t="s">
        <v>1439</v>
      </c>
      <c r="H306" s="342"/>
      <c r="I306" s="366"/>
      <c r="J306" s="384"/>
      <c r="K306" s="402"/>
      <c r="L306" s="402"/>
      <c r="M306" s="402"/>
      <c r="N306" s="388"/>
    </row>
    <row r="307" spans="1:14" s="278" customFormat="1" x14ac:dyDescent="0.3">
      <c r="A307" s="228"/>
      <c r="B307" s="228"/>
      <c r="C307" s="33" t="s">
        <v>552</v>
      </c>
      <c r="D307" s="282" t="s">
        <v>551</v>
      </c>
      <c r="E307" s="63"/>
      <c r="F307" s="341" t="s">
        <v>24</v>
      </c>
      <c r="G307" s="81" t="s">
        <v>1439</v>
      </c>
      <c r="H307" s="342"/>
      <c r="I307" s="366"/>
      <c r="J307" s="384"/>
      <c r="K307" s="402"/>
      <c r="L307" s="402"/>
      <c r="M307" s="402"/>
      <c r="N307" s="388"/>
    </row>
    <row r="308" spans="1:14" s="278" customFormat="1" x14ac:dyDescent="0.3">
      <c r="A308" s="228"/>
      <c r="B308" s="228"/>
      <c r="C308" s="33" t="s">
        <v>1139</v>
      </c>
      <c r="D308" s="284" t="s">
        <v>1141</v>
      </c>
      <c r="E308" s="63"/>
      <c r="F308" s="341" t="s">
        <v>24</v>
      </c>
      <c r="G308" s="81" t="s">
        <v>1439</v>
      </c>
      <c r="H308" s="342"/>
      <c r="I308" s="366"/>
      <c r="J308" s="384"/>
      <c r="K308" s="402"/>
      <c r="L308" s="402"/>
      <c r="M308" s="402"/>
      <c r="N308" s="388"/>
    </row>
    <row r="309" spans="1:14" s="278" customFormat="1" x14ac:dyDescent="0.3">
      <c r="A309" s="296" t="s">
        <v>524</v>
      </c>
      <c r="B309" s="296" t="s">
        <v>523</v>
      </c>
      <c r="C309" s="277"/>
      <c r="D309" s="277"/>
      <c r="E309" s="350"/>
      <c r="F309" s="341"/>
      <c r="G309" s="81" t="s">
        <v>1439</v>
      </c>
      <c r="H309" s="342"/>
      <c r="I309" s="366"/>
      <c r="J309" s="384"/>
      <c r="K309" s="402"/>
      <c r="L309" s="402"/>
      <c r="M309" s="402"/>
      <c r="N309" s="388"/>
    </row>
    <row r="310" spans="1:14" s="278" customFormat="1" ht="28.8" x14ac:dyDescent="0.3">
      <c r="A310" s="228"/>
      <c r="B310" s="228"/>
      <c r="C310" s="33" t="s">
        <v>525</v>
      </c>
      <c r="D310" s="226" t="s">
        <v>553</v>
      </c>
      <c r="E310" s="63"/>
      <c r="F310" s="341" t="s">
        <v>25</v>
      </c>
      <c r="G310" s="81" t="s">
        <v>1439</v>
      </c>
      <c r="H310" s="342" t="s">
        <v>1441</v>
      </c>
      <c r="I310" s="366" t="s">
        <v>1612</v>
      </c>
      <c r="J310" s="417" t="s">
        <v>1478</v>
      </c>
      <c r="K310" s="402"/>
      <c r="L310" s="402"/>
      <c r="M310" s="402"/>
      <c r="N310" s="388"/>
    </row>
    <row r="311" spans="1:14" s="278" customFormat="1" ht="28.8" x14ac:dyDescent="0.3">
      <c r="A311" s="228"/>
      <c r="B311" s="228"/>
      <c r="C311" s="33" t="s">
        <v>556</v>
      </c>
      <c r="D311" s="226" t="s">
        <v>555</v>
      </c>
      <c r="E311" s="63"/>
      <c r="F311" s="341" t="s">
        <v>25</v>
      </c>
      <c r="G311" s="81" t="s">
        <v>1439</v>
      </c>
      <c r="H311" s="342" t="s">
        <v>1441</v>
      </c>
      <c r="I311" s="366" t="s">
        <v>1612</v>
      </c>
      <c r="J311" s="417" t="s">
        <v>1478</v>
      </c>
      <c r="K311" s="402"/>
      <c r="L311" s="402"/>
      <c r="M311" s="402"/>
      <c r="N311" s="388"/>
    </row>
    <row r="312" spans="1:14" s="278" customFormat="1" ht="28.8" x14ac:dyDescent="0.3">
      <c r="A312" s="228"/>
      <c r="B312" s="228"/>
      <c r="C312" s="33" t="s">
        <v>557</v>
      </c>
      <c r="D312" s="226" t="s">
        <v>554</v>
      </c>
      <c r="E312" s="63"/>
      <c r="F312" s="341" t="s">
        <v>25</v>
      </c>
      <c r="G312" s="81" t="s">
        <v>1439</v>
      </c>
      <c r="H312" s="342" t="s">
        <v>1441</v>
      </c>
      <c r="I312" s="366" t="s">
        <v>1612</v>
      </c>
      <c r="J312" s="417" t="s">
        <v>1478</v>
      </c>
      <c r="K312" s="402"/>
      <c r="L312" s="402"/>
      <c r="M312" s="402"/>
      <c r="N312" s="388"/>
    </row>
    <row r="313" spans="1:14" s="278" customFormat="1" ht="28.8" x14ac:dyDescent="0.3">
      <c r="A313" s="228"/>
      <c r="B313" s="228"/>
      <c r="C313" s="209" t="s">
        <v>1245</v>
      </c>
      <c r="D313" s="26" t="s">
        <v>1246</v>
      </c>
      <c r="E313" s="63"/>
      <c r="F313" s="341" t="s">
        <v>24</v>
      </c>
      <c r="G313" s="81" t="s">
        <v>1439</v>
      </c>
      <c r="H313" s="342"/>
      <c r="I313" s="366"/>
      <c r="J313" s="425"/>
      <c r="K313" s="402"/>
      <c r="L313" s="402"/>
      <c r="M313" s="402"/>
      <c r="N313" s="388" t="s">
        <v>1423</v>
      </c>
    </row>
    <row r="314" spans="1:14" s="278" customFormat="1" x14ac:dyDescent="0.3">
      <c r="A314" s="296" t="s">
        <v>964</v>
      </c>
      <c r="B314" s="296" t="s">
        <v>562</v>
      </c>
      <c r="C314" s="277"/>
      <c r="D314" s="277"/>
      <c r="E314" s="350"/>
      <c r="F314" s="341"/>
      <c r="G314" s="81" t="s">
        <v>1439</v>
      </c>
      <c r="H314" s="342"/>
      <c r="I314" s="366"/>
      <c r="J314" s="425"/>
      <c r="K314" s="402"/>
      <c r="L314" s="402"/>
      <c r="M314" s="402"/>
      <c r="N314" s="388"/>
    </row>
    <row r="315" spans="1:14" s="278" customFormat="1" x14ac:dyDescent="0.3">
      <c r="A315" s="228"/>
      <c r="B315" s="228"/>
      <c r="C315" s="33" t="s">
        <v>570</v>
      </c>
      <c r="D315" s="226" t="s">
        <v>571</v>
      </c>
      <c r="E315" s="63"/>
      <c r="F315" s="341" t="s">
        <v>24</v>
      </c>
      <c r="G315" s="81" t="s">
        <v>1439</v>
      </c>
      <c r="H315" s="342"/>
      <c r="I315" s="366"/>
      <c r="J315" s="425"/>
      <c r="K315" s="402"/>
      <c r="L315" s="402"/>
      <c r="M315" s="402"/>
      <c r="N315" s="388"/>
    </row>
    <row r="316" spans="1:14" s="286" customFormat="1" x14ac:dyDescent="0.3">
      <c r="A316" s="304" t="s">
        <v>832</v>
      </c>
      <c r="B316" s="305" t="s">
        <v>833</v>
      </c>
      <c r="C316" s="285"/>
      <c r="D316" s="285"/>
      <c r="E316" s="354"/>
      <c r="F316" s="341"/>
      <c r="G316" s="81" t="s">
        <v>1439</v>
      </c>
      <c r="H316" s="342"/>
      <c r="I316" s="366"/>
      <c r="J316" s="425"/>
      <c r="K316" s="402"/>
      <c r="L316" s="402"/>
      <c r="M316" s="402"/>
      <c r="N316" s="381"/>
    </row>
    <row r="317" spans="1:14" x14ac:dyDescent="0.3">
      <c r="A317" s="306"/>
      <c r="B317" s="306"/>
      <c r="C317" s="35" t="s">
        <v>834</v>
      </c>
      <c r="D317" s="210" t="s">
        <v>835</v>
      </c>
      <c r="E317" s="355"/>
      <c r="F317" s="341" t="s">
        <v>4</v>
      </c>
      <c r="G317" s="81" t="s">
        <v>1439</v>
      </c>
      <c r="H317" s="342" t="s">
        <v>1449</v>
      </c>
      <c r="I317" s="366">
        <v>45000</v>
      </c>
      <c r="J317" s="425"/>
      <c r="K317" s="409" t="s">
        <v>1453</v>
      </c>
      <c r="L317" s="402" t="s">
        <v>4</v>
      </c>
      <c r="M317" s="402" t="s">
        <v>1509</v>
      </c>
    </row>
    <row r="318" spans="1:14" x14ac:dyDescent="0.3">
      <c r="A318" s="306"/>
      <c r="B318" s="306"/>
      <c r="C318" s="35" t="s">
        <v>837</v>
      </c>
      <c r="D318" s="210" t="s">
        <v>838</v>
      </c>
      <c r="E318" s="355"/>
      <c r="F318" s="341" t="s">
        <v>4</v>
      </c>
      <c r="G318" s="81" t="s">
        <v>1439</v>
      </c>
      <c r="H318" s="342" t="s">
        <v>1449</v>
      </c>
      <c r="I318" s="366">
        <v>45000</v>
      </c>
      <c r="J318" s="384"/>
      <c r="K318" s="409" t="s">
        <v>1453</v>
      </c>
      <c r="L318" s="402" t="s">
        <v>4</v>
      </c>
      <c r="M318" s="402" t="s">
        <v>1509</v>
      </c>
    </row>
    <row r="319" spans="1:14" x14ac:dyDescent="0.3">
      <c r="A319" s="306"/>
      <c r="B319" s="306"/>
      <c r="C319" s="35" t="s">
        <v>839</v>
      </c>
      <c r="D319" s="210" t="s">
        <v>840</v>
      </c>
      <c r="E319" s="355"/>
      <c r="F319" s="341" t="s">
        <v>4</v>
      </c>
      <c r="G319" s="81" t="s">
        <v>1439</v>
      </c>
      <c r="H319" s="342" t="s">
        <v>1441</v>
      </c>
      <c r="I319" s="366">
        <v>45020</v>
      </c>
      <c r="J319" s="384"/>
      <c r="K319" s="409" t="s">
        <v>1453</v>
      </c>
      <c r="L319" s="402" t="s">
        <v>4</v>
      </c>
      <c r="M319" s="402" t="s">
        <v>1510</v>
      </c>
    </row>
    <row r="320" spans="1:14" x14ac:dyDescent="0.3">
      <c r="A320" s="306"/>
      <c r="B320" s="306"/>
      <c r="C320" s="35" t="s">
        <v>842</v>
      </c>
      <c r="D320" s="210" t="s">
        <v>843</v>
      </c>
      <c r="E320" s="355"/>
      <c r="F320" s="341" t="s">
        <v>4</v>
      </c>
      <c r="G320" s="81" t="s">
        <v>1439</v>
      </c>
      <c r="H320" s="342" t="s">
        <v>1441</v>
      </c>
      <c r="I320" s="366">
        <v>45020</v>
      </c>
      <c r="J320" s="426"/>
      <c r="K320" s="409" t="s">
        <v>1453</v>
      </c>
      <c r="L320" s="402" t="s">
        <v>4</v>
      </c>
      <c r="M320" s="402" t="s">
        <v>1511</v>
      </c>
    </row>
    <row r="321" spans="1:14" x14ac:dyDescent="0.3">
      <c r="A321" s="306"/>
      <c r="B321" s="306"/>
      <c r="C321" s="35" t="s">
        <v>845</v>
      </c>
      <c r="D321" s="210" t="s">
        <v>846</v>
      </c>
      <c r="E321" s="355"/>
      <c r="F321" s="341" t="s">
        <v>4</v>
      </c>
      <c r="G321" s="81" t="s">
        <v>1439</v>
      </c>
      <c r="H321" s="342" t="s">
        <v>1441</v>
      </c>
      <c r="I321" s="366">
        <v>45020</v>
      </c>
      <c r="J321" s="427"/>
      <c r="K321" s="409" t="s">
        <v>1453</v>
      </c>
      <c r="L321" s="402" t="s">
        <v>4</v>
      </c>
      <c r="M321" s="402" t="s">
        <v>1512</v>
      </c>
    </row>
    <row r="322" spans="1:14" x14ac:dyDescent="0.3">
      <c r="A322" s="306"/>
      <c r="B322" s="306"/>
      <c r="C322" s="35" t="s">
        <v>847</v>
      </c>
      <c r="D322" s="210" t="s">
        <v>848</v>
      </c>
      <c r="E322" s="355"/>
      <c r="F322" s="341" t="s">
        <v>4</v>
      </c>
      <c r="G322" s="81" t="s">
        <v>1439</v>
      </c>
      <c r="H322" s="342" t="s">
        <v>1441</v>
      </c>
      <c r="I322" s="366">
        <v>45020</v>
      </c>
      <c r="J322" s="428"/>
      <c r="K322" s="409" t="s">
        <v>1453</v>
      </c>
      <c r="L322" s="402" t="s">
        <v>4</v>
      </c>
      <c r="M322" s="396" t="s">
        <v>1513</v>
      </c>
    </row>
    <row r="323" spans="1:14" x14ac:dyDescent="0.3">
      <c r="A323" s="306"/>
      <c r="B323" s="306"/>
      <c r="C323" s="35" t="s">
        <v>849</v>
      </c>
      <c r="D323" s="210" t="s">
        <v>850</v>
      </c>
      <c r="E323" s="355"/>
      <c r="F323" s="341" t="s">
        <v>4</v>
      </c>
      <c r="G323" s="81" t="s">
        <v>1439</v>
      </c>
      <c r="H323" s="342" t="s">
        <v>1441</v>
      </c>
      <c r="I323" s="366">
        <v>45020</v>
      </c>
      <c r="J323" s="428"/>
      <c r="K323" s="409" t="s">
        <v>1453</v>
      </c>
      <c r="L323" s="402" t="s">
        <v>4</v>
      </c>
      <c r="M323" s="402" t="s">
        <v>1510</v>
      </c>
    </row>
    <row r="324" spans="1:14" x14ac:dyDescent="0.3">
      <c r="A324" s="306"/>
      <c r="B324" s="306"/>
      <c r="C324" s="35" t="s">
        <v>852</v>
      </c>
      <c r="D324" s="210" t="s">
        <v>853</v>
      </c>
      <c r="E324" s="355"/>
      <c r="F324" s="341" t="s">
        <v>4</v>
      </c>
      <c r="G324" s="81" t="s">
        <v>1439</v>
      </c>
      <c r="H324" s="342" t="s">
        <v>1441</v>
      </c>
      <c r="I324" s="366">
        <v>45020</v>
      </c>
      <c r="J324" s="428"/>
      <c r="K324" s="409" t="s">
        <v>1453</v>
      </c>
      <c r="L324" s="402" t="s">
        <v>4</v>
      </c>
      <c r="M324" s="402" t="s">
        <v>1510</v>
      </c>
    </row>
    <row r="325" spans="1:14" x14ac:dyDescent="0.3">
      <c r="A325" s="306"/>
      <c r="B325" s="306"/>
      <c r="C325" s="35" t="s">
        <v>854</v>
      </c>
      <c r="D325" s="210" t="s">
        <v>855</v>
      </c>
      <c r="E325" s="355"/>
      <c r="F325" s="341" t="s">
        <v>4</v>
      </c>
      <c r="G325" s="81" t="s">
        <v>1439</v>
      </c>
      <c r="H325" s="342" t="s">
        <v>1441</v>
      </c>
      <c r="I325" s="366">
        <v>45020</v>
      </c>
      <c r="J325" s="428"/>
      <c r="K325" s="409" t="s">
        <v>1453</v>
      </c>
      <c r="L325" s="402" t="s">
        <v>4</v>
      </c>
      <c r="M325" s="402" t="s">
        <v>1510</v>
      </c>
    </row>
    <row r="326" spans="1:14" x14ac:dyDescent="0.3">
      <c r="A326" s="306"/>
      <c r="B326" s="306"/>
      <c r="C326" s="35" t="s">
        <v>856</v>
      </c>
      <c r="D326" s="210" t="s">
        <v>857</v>
      </c>
      <c r="E326" s="355"/>
      <c r="F326" s="341" t="s">
        <v>4</v>
      </c>
      <c r="G326" s="81" t="s">
        <v>1439</v>
      </c>
      <c r="H326" s="342" t="s">
        <v>1441</v>
      </c>
      <c r="I326" s="366">
        <v>45020</v>
      </c>
      <c r="J326" s="428"/>
      <c r="K326" s="409" t="s">
        <v>1453</v>
      </c>
      <c r="L326" s="402" t="s">
        <v>4</v>
      </c>
      <c r="M326" s="396" t="s">
        <v>1513</v>
      </c>
    </row>
    <row r="327" spans="1:14" x14ac:dyDescent="0.3">
      <c r="A327" s="306"/>
      <c r="B327" s="306"/>
      <c r="C327" s="35" t="s">
        <v>858</v>
      </c>
      <c r="D327" s="210" t="s">
        <v>859</v>
      </c>
      <c r="E327" s="355"/>
      <c r="F327" s="341" t="s">
        <v>4</v>
      </c>
      <c r="G327" s="81" t="s">
        <v>1439</v>
      </c>
      <c r="H327" s="342" t="s">
        <v>1441</v>
      </c>
      <c r="I327" s="366">
        <v>45020</v>
      </c>
      <c r="J327" s="428"/>
      <c r="K327" s="409" t="s">
        <v>1453</v>
      </c>
      <c r="L327" s="402" t="s">
        <v>4</v>
      </c>
      <c r="M327" s="396" t="s">
        <v>1513</v>
      </c>
    </row>
    <row r="328" spans="1:14" s="286" customFormat="1" x14ac:dyDescent="0.3">
      <c r="A328" s="304" t="s">
        <v>1107</v>
      </c>
      <c r="B328" s="305" t="s">
        <v>1108</v>
      </c>
      <c r="C328" s="285"/>
      <c r="D328" s="285"/>
      <c r="E328" s="356"/>
      <c r="F328" s="341"/>
      <c r="G328" s="81" t="s">
        <v>1439</v>
      </c>
      <c r="H328" s="342"/>
      <c r="I328" s="366"/>
      <c r="J328" s="428"/>
      <c r="K328" s="396"/>
      <c r="L328" s="396"/>
      <c r="M328" s="396"/>
      <c r="N328" s="381"/>
    </row>
    <row r="329" spans="1:14" ht="28.8" x14ac:dyDescent="0.3">
      <c r="A329" s="229"/>
      <c r="B329" s="229"/>
      <c r="C329" s="35" t="s">
        <v>1109</v>
      </c>
      <c r="D329" s="288" t="s">
        <v>1118</v>
      </c>
      <c r="E329" s="355"/>
      <c r="F329" s="341" t="s">
        <v>24</v>
      </c>
      <c r="G329" s="81" t="s">
        <v>1439</v>
      </c>
      <c r="H329" s="342"/>
      <c r="I329" s="366"/>
      <c r="J329" s="428"/>
      <c r="K329" s="396"/>
      <c r="L329" s="396"/>
      <c r="M329" s="396"/>
    </row>
    <row r="330" spans="1:14" ht="28.8" x14ac:dyDescent="0.3">
      <c r="A330" s="229"/>
      <c r="B330" s="229"/>
      <c r="C330" s="35" t="s">
        <v>1110</v>
      </c>
      <c r="D330" s="288" t="s">
        <v>1116</v>
      </c>
      <c r="E330" s="355"/>
      <c r="F330" s="341" t="s">
        <v>24</v>
      </c>
      <c r="G330" s="81" t="s">
        <v>1439</v>
      </c>
      <c r="H330" s="342"/>
      <c r="I330" s="366"/>
      <c r="J330" s="428"/>
      <c r="K330" s="396"/>
      <c r="L330" s="396"/>
      <c r="M330" s="396"/>
    </row>
    <row r="331" spans="1:14" ht="28.8" x14ac:dyDescent="0.3">
      <c r="A331" s="229"/>
      <c r="B331" s="229"/>
      <c r="C331" s="35" t="s">
        <v>1111</v>
      </c>
      <c r="D331" s="288" t="s">
        <v>1115</v>
      </c>
      <c r="E331" s="355"/>
      <c r="F331" s="341" t="s">
        <v>24</v>
      </c>
      <c r="G331" s="81" t="s">
        <v>1439</v>
      </c>
      <c r="H331" s="342"/>
      <c r="I331" s="366"/>
      <c r="J331" s="428"/>
      <c r="K331" s="396"/>
      <c r="L331" s="396"/>
      <c r="M331" s="396"/>
    </row>
    <row r="332" spans="1:14" ht="28.8" x14ac:dyDescent="0.3">
      <c r="A332" s="229"/>
      <c r="B332" s="229"/>
      <c r="C332" s="35" t="s">
        <v>1112</v>
      </c>
      <c r="D332" s="288" t="s">
        <v>1117</v>
      </c>
      <c r="E332" s="355"/>
      <c r="F332" s="341" t="s">
        <v>24</v>
      </c>
      <c r="G332" s="81" t="s">
        <v>1439</v>
      </c>
      <c r="H332" s="342"/>
      <c r="I332" s="366"/>
      <c r="J332" s="428"/>
      <c r="K332" s="396"/>
      <c r="L332" s="396"/>
      <c r="M332" s="396"/>
    </row>
    <row r="333" spans="1:14" x14ac:dyDescent="0.3">
      <c r="A333" s="229"/>
      <c r="B333" s="229"/>
      <c r="C333" s="35" t="s">
        <v>1113</v>
      </c>
      <c r="D333" s="288" t="s">
        <v>1114</v>
      </c>
      <c r="E333" s="355"/>
      <c r="F333" s="341" t="s">
        <v>24</v>
      </c>
      <c r="G333" s="81" t="s">
        <v>1439</v>
      </c>
      <c r="H333" s="342"/>
      <c r="I333" s="366"/>
      <c r="J333" s="428"/>
      <c r="K333" s="396"/>
      <c r="L333" s="396"/>
      <c r="M333" s="396"/>
    </row>
    <row r="334" spans="1:14" s="286" customFormat="1" x14ac:dyDescent="0.3">
      <c r="A334" s="304" t="s">
        <v>1122</v>
      </c>
      <c r="B334" s="305" t="s">
        <v>1123</v>
      </c>
      <c r="C334" s="285"/>
      <c r="D334" s="285"/>
      <c r="E334" s="356"/>
      <c r="F334" s="341"/>
      <c r="G334" s="81" t="s">
        <v>1439</v>
      </c>
      <c r="H334" s="342"/>
      <c r="I334" s="366"/>
      <c r="J334" s="428"/>
      <c r="K334" s="396"/>
      <c r="L334" s="396"/>
      <c r="M334" s="396"/>
      <c r="N334" s="381"/>
    </row>
    <row r="335" spans="1:14" ht="28.8" x14ac:dyDescent="0.3">
      <c r="A335" s="229"/>
      <c r="B335" s="229"/>
      <c r="C335" s="35" t="s">
        <v>1124</v>
      </c>
      <c r="D335" s="288" t="s">
        <v>1389</v>
      </c>
      <c r="E335" s="355"/>
      <c r="F335" s="341" t="s">
        <v>24</v>
      </c>
      <c r="G335" s="81" t="s">
        <v>1439</v>
      </c>
      <c r="H335" s="342"/>
      <c r="I335" s="366"/>
      <c r="J335" s="428"/>
      <c r="K335" s="396"/>
      <c r="L335" s="396"/>
      <c r="M335" s="396"/>
    </row>
    <row r="336" spans="1:14" ht="28.8" x14ac:dyDescent="0.3">
      <c r="A336" s="229"/>
      <c r="B336" s="229"/>
      <c r="C336" s="35" t="s">
        <v>1125</v>
      </c>
      <c r="D336" s="288" t="s">
        <v>1390</v>
      </c>
      <c r="E336" s="355"/>
      <c r="F336" s="341" t="s">
        <v>24</v>
      </c>
      <c r="G336" s="81" t="s">
        <v>1439</v>
      </c>
      <c r="H336" s="342"/>
      <c r="I336" s="366"/>
      <c r="J336" s="428"/>
      <c r="K336" s="396"/>
      <c r="L336" s="396"/>
      <c r="M336" s="396"/>
    </row>
    <row r="337" spans="1:15" ht="28.8" x14ac:dyDescent="0.3">
      <c r="A337" s="229"/>
      <c r="B337" s="229"/>
      <c r="C337" s="35" t="s">
        <v>1126</v>
      </c>
      <c r="D337" s="288" t="s">
        <v>1391</v>
      </c>
      <c r="E337" s="355"/>
      <c r="F337" s="341" t="s">
        <v>24</v>
      </c>
      <c r="G337" s="81" t="s">
        <v>1439</v>
      </c>
      <c r="H337" s="342"/>
      <c r="I337" s="366"/>
      <c r="J337" s="428"/>
      <c r="K337" s="396"/>
      <c r="L337" s="396"/>
      <c r="M337" s="396"/>
    </row>
    <row r="338" spans="1:15" ht="28.8" x14ac:dyDescent="0.3">
      <c r="A338" s="229"/>
      <c r="B338" s="229"/>
      <c r="C338" s="35" t="s">
        <v>1127</v>
      </c>
      <c r="D338" s="288" t="s">
        <v>1394</v>
      </c>
      <c r="E338" s="355"/>
      <c r="F338" s="341" t="s">
        <v>24</v>
      </c>
      <c r="G338" s="81" t="s">
        <v>1439</v>
      </c>
      <c r="H338" s="342"/>
      <c r="I338" s="366"/>
      <c r="J338" s="428"/>
      <c r="K338" s="396"/>
      <c r="L338" s="396"/>
      <c r="M338" s="396"/>
    </row>
    <row r="339" spans="1:15" ht="28.8" x14ac:dyDescent="0.3">
      <c r="A339" s="229"/>
      <c r="B339" s="229"/>
      <c r="C339" s="35" t="s">
        <v>1128</v>
      </c>
      <c r="D339" s="288" t="s">
        <v>1395</v>
      </c>
      <c r="E339" s="355"/>
      <c r="F339" s="341" t="s">
        <v>24</v>
      </c>
      <c r="G339" s="81" t="s">
        <v>1439</v>
      </c>
      <c r="H339" s="342"/>
      <c r="I339" s="366"/>
      <c r="J339" s="428"/>
      <c r="K339" s="396"/>
      <c r="L339" s="396"/>
      <c r="M339" s="396"/>
    </row>
    <row r="340" spans="1:15" ht="28.8" x14ac:dyDescent="0.3">
      <c r="A340" s="229"/>
      <c r="B340" s="229"/>
      <c r="C340" s="35" t="s">
        <v>1129</v>
      </c>
      <c r="D340" s="288" t="s">
        <v>1393</v>
      </c>
      <c r="E340" s="355"/>
      <c r="F340" s="341" t="s">
        <v>24</v>
      </c>
      <c r="G340" s="81" t="s">
        <v>1439</v>
      </c>
      <c r="H340" s="342"/>
      <c r="I340" s="366"/>
      <c r="J340" s="428"/>
      <c r="K340" s="396"/>
      <c r="L340" s="396"/>
      <c r="M340" s="396"/>
    </row>
    <row r="341" spans="1:15" ht="28.8" x14ac:dyDescent="0.3">
      <c r="A341" s="229"/>
      <c r="B341" s="229"/>
      <c r="C341" s="35" t="s">
        <v>1130</v>
      </c>
      <c r="D341" s="288" t="s">
        <v>1392</v>
      </c>
      <c r="E341" s="355"/>
      <c r="F341" s="341" t="s">
        <v>24</v>
      </c>
      <c r="G341" s="81" t="s">
        <v>1439</v>
      </c>
      <c r="H341" s="342"/>
      <c r="I341" s="366"/>
      <c r="J341" s="428"/>
      <c r="K341" s="396"/>
      <c r="L341" s="396"/>
      <c r="M341" s="396"/>
    </row>
    <row r="342" spans="1:15" ht="28.8" x14ac:dyDescent="0.3">
      <c r="A342" s="229"/>
      <c r="B342" s="229"/>
      <c r="C342" s="35" t="s">
        <v>1131</v>
      </c>
      <c r="D342" s="288" t="s">
        <v>1396</v>
      </c>
      <c r="E342" s="355"/>
      <c r="F342" s="341" t="s">
        <v>24</v>
      </c>
      <c r="G342" s="81" t="s">
        <v>1439</v>
      </c>
      <c r="H342" s="342"/>
      <c r="I342" s="366"/>
      <c r="J342" s="428"/>
      <c r="K342" s="396"/>
      <c r="L342" s="396"/>
      <c r="M342" s="396"/>
    </row>
    <row r="343" spans="1:15" ht="28.8" x14ac:dyDescent="0.3">
      <c r="A343" s="229"/>
      <c r="B343" s="229"/>
      <c r="C343" s="35" t="s">
        <v>1132</v>
      </c>
      <c r="D343" s="287" t="s">
        <v>1133</v>
      </c>
      <c r="E343" s="355"/>
      <c r="F343" s="341" t="s">
        <v>24</v>
      </c>
      <c r="G343" s="81" t="s">
        <v>1439</v>
      </c>
      <c r="H343" s="342"/>
      <c r="I343" s="366"/>
      <c r="J343" s="428"/>
      <c r="K343" s="396"/>
      <c r="L343" s="396"/>
      <c r="M343" s="396"/>
    </row>
    <row r="344" spans="1:15" ht="28.8" x14ac:dyDescent="0.3">
      <c r="A344" s="229"/>
      <c r="B344" s="229"/>
      <c r="C344" s="35" t="s">
        <v>1134</v>
      </c>
      <c r="D344" s="288" t="s">
        <v>1397</v>
      </c>
      <c r="E344" s="355"/>
      <c r="F344" s="341" t="s">
        <v>24</v>
      </c>
      <c r="G344" s="81" t="s">
        <v>1439</v>
      </c>
      <c r="H344" s="342"/>
      <c r="I344" s="366"/>
      <c r="J344" s="428"/>
      <c r="K344" s="396"/>
      <c r="L344" s="396"/>
      <c r="M344" s="396"/>
    </row>
    <row r="345" spans="1:15" s="286" customFormat="1" x14ac:dyDescent="0.3">
      <c r="A345" s="307" t="s">
        <v>1144</v>
      </c>
      <c r="B345" s="308" t="s">
        <v>1145</v>
      </c>
      <c r="C345" s="285"/>
      <c r="D345" s="289"/>
      <c r="E345" s="356"/>
      <c r="F345" s="341"/>
      <c r="G345" s="81" t="s">
        <v>1439</v>
      </c>
      <c r="H345" s="342"/>
      <c r="I345" s="366"/>
      <c r="J345" s="428"/>
      <c r="K345" s="396"/>
      <c r="L345" s="396"/>
      <c r="M345" s="396"/>
      <c r="N345" s="381"/>
    </row>
    <row r="346" spans="1:15" x14ac:dyDescent="0.3">
      <c r="A346" s="229"/>
      <c r="B346" s="229"/>
      <c r="C346" s="35" t="s">
        <v>1146</v>
      </c>
      <c r="D346" s="321" t="s">
        <v>1186</v>
      </c>
      <c r="E346" s="355"/>
      <c r="F346" s="341" t="s">
        <v>24</v>
      </c>
      <c r="G346" s="81" t="s">
        <v>1439</v>
      </c>
      <c r="H346" s="342"/>
      <c r="I346" s="366"/>
      <c r="J346" s="428"/>
      <c r="K346" s="396"/>
      <c r="L346" s="396"/>
      <c r="M346" s="396"/>
      <c r="N346" s="393" t="s">
        <v>1426</v>
      </c>
    </row>
    <row r="347" spans="1:15" x14ac:dyDescent="0.3">
      <c r="A347" s="229"/>
      <c r="B347" s="229"/>
      <c r="C347" s="35" t="s">
        <v>1147</v>
      </c>
      <c r="D347" s="321" t="s">
        <v>1187</v>
      </c>
      <c r="E347" s="355"/>
      <c r="F347" s="341" t="s">
        <v>24</v>
      </c>
      <c r="G347" s="81" t="s">
        <v>1439</v>
      </c>
      <c r="H347" s="342"/>
      <c r="I347" s="366"/>
      <c r="J347" s="428"/>
      <c r="K347" s="396"/>
      <c r="L347" s="396"/>
      <c r="M347" s="396"/>
      <c r="N347" s="393" t="s">
        <v>1427</v>
      </c>
    </row>
    <row r="348" spans="1:15" x14ac:dyDescent="0.3">
      <c r="A348" s="229"/>
      <c r="B348" s="229"/>
      <c r="C348" s="35" t="s">
        <v>1148</v>
      </c>
      <c r="D348" s="321" t="s">
        <v>1188</v>
      </c>
      <c r="E348" s="355"/>
      <c r="F348" s="341" t="s">
        <v>24</v>
      </c>
      <c r="G348" s="81" t="s">
        <v>1439</v>
      </c>
      <c r="H348" s="342"/>
      <c r="I348" s="366"/>
      <c r="J348" s="428"/>
      <c r="K348" s="396"/>
      <c r="L348" s="396"/>
      <c r="M348" s="396"/>
      <c r="N348" s="386" t="s">
        <v>1411</v>
      </c>
      <c r="O348" s="276" t="s">
        <v>1412</v>
      </c>
    </row>
    <row r="349" spans="1:15" x14ac:dyDescent="0.3">
      <c r="A349" s="229"/>
      <c r="B349" s="229"/>
      <c r="C349" s="35" t="s">
        <v>1153</v>
      </c>
      <c r="D349" s="291" t="s">
        <v>1189</v>
      </c>
      <c r="E349" s="355"/>
      <c r="F349" s="341" t="s">
        <v>24</v>
      </c>
      <c r="G349" s="81" t="s">
        <v>1439</v>
      </c>
      <c r="H349" s="342"/>
      <c r="I349" s="366"/>
      <c r="J349" s="429"/>
      <c r="K349" s="406"/>
      <c r="L349" s="406"/>
      <c r="M349" s="406"/>
      <c r="N349" s="386" t="s">
        <v>1413</v>
      </c>
      <c r="O349" s="276" t="s">
        <v>1413</v>
      </c>
    </row>
    <row r="350" spans="1:15" x14ac:dyDescent="0.3">
      <c r="A350" s="229"/>
      <c r="B350" s="229"/>
      <c r="C350" s="35" t="s">
        <v>1154</v>
      </c>
      <c r="D350" s="283" t="s">
        <v>1157</v>
      </c>
      <c r="E350" s="355"/>
      <c r="F350" s="341" t="s">
        <v>24</v>
      </c>
      <c r="G350" s="81" t="s">
        <v>1439</v>
      </c>
      <c r="H350" s="342"/>
      <c r="J350" s="384"/>
      <c r="K350" s="402"/>
      <c r="L350" s="402"/>
      <c r="M350" s="402"/>
      <c r="N350" s="386" t="s">
        <v>1415</v>
      </c>
    </row>
    <row r="351" spans="1:15" x14ac:dyDescent="0.3">
      <c r="A351" s="229"/>
      <c r="B351" s="229"/>
      <c r="C351" s="35" t="s">
        <v>1155</v>
      </c>
      <c r="D351" s="283" t="s">
        <v>1158</v>
      </c>
      <c r="E351" s="355"/>
      <c r="F351" s="341" t="s">
        <v>24</v>
      </c>
      <c r="G351" s="81" t="s">
        <v>1439</v>
      </c>
      <c r="H351" s="342"/>
      <c r="J351" s="384"/>
      <c r="K351" s="402"/>
      <c r="L351" s="402"/>
      <c r="M351" s="402"/>
    </row>
    <row r="352" spans="1:15" x14ac:dyDescent="0.3">
      <c r="A352" s="229"/>
      <c r="B352" s="229"/>
      <c r="C352" s="35" t="s">
        <v>1156</v>
      </c>
      <c r="D352" s="291" t="s">
        <v>1159</v>
      </c>
      <c r="E352" s="355"/>
      <c r="F352" s="341" t="s">
        <v>24</v>
      </c>
      <c r="G352" s="81" t="s">
        <v>1439</v>
      </c>
      <c r="H352" s="342"/>
      <c r="J352" s="384"/>
      <c r="K352" s="402"/>
      <c r="L352" s="402"/>
      <c r="M352" s="402"/>
    </row>
    <row r="353" spans="1:16" x14ac:dyDescent="0.3">
      <c r="A353" s="229"/>
      <c r="B353" s="229"/>
      <c r="C353" s="35" t="s">
        <v>1149</v>
      </c>
      <c r="D353" s="291" t="s">
        <v>1160</v>
      </c>
      <c r="E353" s="355"/>
      <c r="F353" s="341" t="s">
        <v>24</v>
      </c>
      <c r="G353" s="81" t="s">
        <v>1439</v>
      </c>
      <c r="H353" s="342"/>
      <c r="J353" s="430"/>
      <c r="K353" s="407"/>
      <c r="L353" s="407"/>
      <c r="M353" s="407"/>
    </row>
    <row r="354" spans="1:16" x14ac:dyDescent="0.3">
      <c r="A354" s="229"/>
      <c r="B354" s="229"/>
      <c r="C354" s="35" t="s">
        <v>1150</v>
      </c>
      <c r="D354" s="291" t="s">
        <v>1161</v>
      </c>
      <c r="E354" s="355"/>
      <c r="F354" s="341" t="s">
        <v>24</v>
      </c>
      <c r="G354" s="81" t="s">
        <v>1439</v>
      </c>
      <c r="H354" s="342"/>
      <c r="J354" s="384"/>
      <c r="K354" s="402"/>
      <c r="L354" s="402"/>
      <c r="M354" s="402"/>
    </row>
    <row r="355" spans="1:16" x14ac:dyDescent="0.3">
      <c r="A355" s="229"/>
      <c r="B355" s="229"/>
      <c r="C355" s="35" t="s">
        <v>1151</v>
      </c>
      <c r="D355" s="291" t="s">
        <v>1162</v>
      </c>
      <c r="E355" s="355"/>
      <c r="F355" s="341" t="s">
        <v>24</v>
      </c>
      <c r="G355" s="81" t="s">
        <v>1439</v>
      </c>
      <c r="H355" s="342"/>
      <c r="J355" s="384"/>
      <c r="K355" s="402"/>
      <c r="L355" s="402"/>
      <c r="M355" s="402"/>
    </row>
    <row r="356" spans="1:16" x14ac:dyDescent="0.3">
      <c r="A356" s="229"/>
      <c r="B356" s="229"/>
      <c r="C356" s="35" t="s">
        <v>1152</v>
      </c>
      <c r="D356" s="291" t="s">
        <v>1165</v>
      </c>
      <c r="E356" s="355"/>
      <c r="F356" s="341" t="s">
        <v>24</v>
      </c>
      <c r="G356" s="81" t="s">
        <v>1439</v>
      </c>
      <c r="H356" s="342"/>
      <c r="J356" s="384"/>
      <c r="K356" s="402"/>
      <c r="L356" s="402"/>
      <c r="M356" s="402"/>
    </row>
    <row r="357" spans="1:16" x14ac:dyDescent="0.3">
      <c r="A357" s="229"/>
      <c r="B357" s="229"/>
      <c r="C357" s="35" t="s">
        <v>1163</v>
      </c>
      <c r="D357" s="291" t="s">
        <v>1166</v>
      </c>
      <c r="E357" s="355"/>
      <c r="F357" s="341" t="s">
        <v>24</v>
      </c>
      <c r="G357" s="81" t="s">
        <v>1439</v>
      </c>
      <c r="H357" s="342"/>
      <c r="J357" s="430"/>
      <c r="K357" s="407"/>
      <c r="L357" s="407"/>
      <c r="M357" s="407"/>
    </row>
    <row r="358" spans="1:16" x14ac:dyDescent="0.3">
      <c r="A358" s="229"/>
      <c r="B358" s="229"/>
      <c r="C358" s="35" t="s">
        <v>1164</v>
      </c>
      <c r="D358" s="291" t="s">
        <v>1167</v>
      </c>
      <c r="E358" s="355"/>
      <c r="F358" s="341" t="s">
        <v>24</v>
      </c>
      <c r="G358" s="81" t="s">
        <v>1439</v>
      </c>
      <c r="H358" s="342"/>
      <c r="J358" s="384"/>
      <c r="K358" s="402"/>
      <c r="L358" s="402"/>
      <c r="M358" s="402"/>
    </row>
    <row r="359" spans="1:16" x14ac:dyDescent="0.3">
      <c r="A359" s="229"/>
      <c r="B359" s="229"/>
      <c r="C359" s="35" t="s">
        <v>1168</v>
      </c>
      <c r="D359" s="291" t="s">
        <v>1171</v>
      </c>
      <c r="E359" s="355"/>
      <c r="F359" s="341" t="s">
        <v>24</v>
      </c>
      <c r="G359" s="81" t="s">
        <v>1439</v>
      </c>
      <c r="H359" s="342"/>
      <c r="J359" s="384"/>
      <c r="K359" s="402"/>
      <c r="L359" s="402"/>
      <c r="M359" s="402"/>
    </row>
    <row r="360" spans="1:16" x14ac:dyDescent="0.3">
      <c r="A360" s="229"/>
      <c r="B360" s="229"/>
      <c r="C360" s="35" t="s">
        <v>1169</v>
      </c>
      <c r="D360" s="283" t="s">
        <v>1172</v>
      </c>
      <c r="E360" s="355"/>
      <c r="F360" s="341" t="s">
        <v>24</v>
      </c>
      <c r="G360" s="81" t="s">
        <v>1439</v>
      </c>
      <c r="H360" s="342"/>
      <c r="J360" s="384"/>
      <c r="K360" s="402"/>
      <c r="L360" s="402"/>
      <c r="M360" s="402"/>
      <c r="N360" s="386" t="s">
        <v>1412</v>
      </c>
      <c r="O360" s="276" t="s">
        <v>1416</v>
      </c>
      <c r="P360" s="276" t="s">
        <v>1414</v>
      </c>
    </row>
    <row r="361" spans="1:16" x14ac:dyDescent="0.3">
      <c r="A361" s="229"/>
      <c r="B361" s="229"/>
      <c r="C361" s="35" t="s">
        <v>1170</v>
      </c>
      <c r="D361" s="291" t="s">
        <v>1173</v>
      </c>
      <c r="E361" s="355"/>
      <c r="F361" s="341" t="s">
        <v>24</v>
      </c>
      <c r="G361" s="81" t="s">
        <v>1439</v>
      </c>
      <c r="H361" s="342"/>
      <c r="J361" s="430"/>
      <c r="K361" s="407"/>
      <c r="L361" s="407"/>
      <c r="M361" s="407"/>
    </row>
    <row r="362" spans="1:16" x14ac:dyDescent="0.3">
      <c r="A362" s="229"/>
      <c r="B362" s="229"/>
      <c r="C362" s="35" t="s">
        <v>1174</v>
      </c>
      <c r="D362" s="283" t="s">
        <v>1301</v>
      </c>
      <c r="E362" s="355"/>
      <c r="F362" s="341" t="s">
        <v>24</v>
      </c>
      <c r="G362" s="81" t="s">
        <v>1439</v>
      </c>
      <c r="H362" s="342"/>
      <c r="J362" s="384"/>
      <c r="K362" s="402"/>
      <c r="L362" s="402"/>
      <c r="M362" s="402"/>
      <c r="N362" s="386" t="s">
        <v>1428</v>
      </c>
      <c r="O362" s="276" t="s">
        <v>1429</v>
      </c>
    </row>
    <row r="363" spans="1:16" x14ac:dyDescent="0.3">
      <c r="A363" s="229"/>
      <c r="B363" s="229"/>
      <c r="C363" s="35" t="s">
        <v>1175</v>
      </c>
      <c r="D363" s="283" t="s">
        <v>1300</v>
      </c>
      <c r="E363" s="355"/>
      <c r="F363" s="341" t="s">
        <v>24</v>
      </c>
      <c r="G363" s="81" t="s">
        <v>1439</v>
      </c>
      <c r="H363" s="342"/>
      <c r="J363" s="384"/>
      <c r="K363" s="402"/>
      <c r="L363" s="402"/>
      <c r="M363" s="402"/>
    </row>
    <row r="364" spans="1:16" x14ac:dyDescent="0.3">
      <c r="A364" s="229"/>
      <c r="B364" s="229"/>
      <c r="C364" s="35" t="s">
        <v>1176</v>
      </c>
      <c r="D364" s="283" t="s">
        <v>1180</v>
      </c>
      <c r="E364" s="355"/>
      <c r="F364" s="341" t="s">
        <v>24</v>
      </c>
      <c r="G364" s="81" t="s">
        <v>1439</v>
      </c>
      <c r="H364" s="342"/>
      <c r="J364" s="384"/>
      <c r="K364" s="402"/>
      <c r="L364" s="402"/>
      <c r="M364" s="402"/>
    </row>
    <row r="365" spans="1:16" x14ac:dyDescent="0.3">
      <c r="A365" s="229"/>
      <c r="B365" s="229"/>
      <c r="C365" s="35" t="s">
        <v>1181</v>
      </c>
      <c r="D365" s="291" t="s">
        <v>1182</v>
      </c>
      <c r="E365" s="355"/>
      <c r="F365" s="341" t="s">
        <v>24</v>
      </c>
      <c r="G365" s="81" t="s">
        <v>1439</v>
      </c>
      <c r="H365" s="342"/>
      <c r="J365" s="430"/>
      <c r="K365" s="407"/>
      <c r="L365" s="407"/>
      <c r="M365" s="407"/>
    </row>
    <row r="366" spans="1:16" x14ac:dyDescent="0.3">
      <c r="A366" s="229"/>
      <c r="B366" s="229"/>
      <c r="C366" s="35" t="s">
        <v>1177</v>
      </c>
      <c r="D366" s="291" t="s">
        <v>1183</v>
      </c>
      <c r="E366" s="355"/>
      <c r="F366" s="341" t="s">
        <v>24</v>
      </c>
      <c r="G366" s="81" t="s">
        <v>1439</v>
      </c>
      <c r="H366" s="342"/>
      <c r="J366" s="384"/>
      <c r="K366" s="402"/>
      <c r="L366" s="402"/>
      <c r="M366" s="402"/>
      <c r="N366" s="386" t="s">
        <v>1431</v>
      </c>
    </row>
    <row r="367" spans="1:16" x14ac:dyDescent="0.3">
      <c r="A367" s="229"/>
      <c r="B367" s="229"/>
      <c r="C367" s="35" t="s">
        <v>1178</v>
      </c>
      <c r="D367" s="291" t="s">
        <v>1184</v>
      </c>
      <c r="E367" s="355"/>
      <c r="F367" s="341" t="s">
        <v>24</v>
      </c>
      <c r="G367" s="81" t="s">
        <v>1439</v>
      </c>
      <c r="H367" s="342"/>
      <c r="J367" s="384"/>
      <c r="K367" s="402"/>
      <c r="L367" s="402"/>
      <c r="M367" s="402"/>
      <c r="N367" s="386" t="s">
        <v>1430</v>
      </c>
    </row>
    <row r="368" spans="1:16" s="286" customFormat="1" x14ac:dyDescent="0.3">
      <c r="A368" s="229"/>
      <c r="B368" s="229"/>
      <c r="C368" s="85" t="s">
        <v>1179</v>
      </c>
      <c r="D368" s="291" t="s">
        <v>1193</v>
      </c>
      <c r="E368" s="355"/>
      <c r="F368" s="341" t="s">
        <v>24</v>
      </c>
      <c r="G368" s="81" t="s">
        <v>1439</v>
      </c>
      <c r="H368" s="342"/>
      <c r="I368" s="282"/>
      <c r="J368" s="384"/>
      <c r="K368" s="402"/>
      <c r="L368" s="402"/>
      <c r="M368" s="402"/>
      <c r="N368" s="381" t="s">
        <v>1409</v>
      </c>
    </row>
    <row r="369" spans="1:14" s="286" customFormat="1" x14ac:dyDescent="0.3">
      <c r="A369" s="229"/>
      <c r="B369" s="229"/>
      <c r="C369" s="85" t="s">
        <v>1185</v>
      </c>
      <c r="D369" s="291" t="s">
        <v>1192</v>
      </c>
      <c r="E369" s="355"/>
      <c r="F369" s="341" t="s">
        <v>24</v>
      </c>
      <c r="G369" s="81" t="s">
        <v>1439</v>
      </c>
      <c r="H369" s="342"/>
      <c r="I369" s="282"/>
      <c r="J369" s="431"/>
      <c r="K369" s="402"/>
      <c r="L369" s="402"/>
      <c r="M369" s="402"/>
      <c r="N369" s="381" t="s">
        <v>1410</v>
      </c>
    </row>
    <row r="370" spans="1:14" s="286" customFormat="1" x14ac:dyDescent="0.3">
      <c r="A370" s="307" t="s">
        <v>1213</v>
      </c>
      <c r="B370" s="308" t="s">
        <v>1212</v>
      </c>
      <c r="C370" s="285"/>
      <c r="D370" s="289"/>
      <c r="E370" s="356"/>
      <c r="F370" s="416"/>
      <c r="G370" s="81" t="s">
        <v>1439</v>
      </c>
      <c r="H370" s="342"/>
      <c r="I370" s="282"/>
      <c r="J370" s="424"/>
      <c r="K370" s="395"/>
      <c r="L370" s="395"/>
      <c r="M370" s="395"/>
      <c r="N370" s="381"/>
    </row>
    <row r="371" spans="1:14" x14ac:dyDescent="0.3">
      <c r="A371" s="229"/>
      <c r="B371" s="229"/>
      <c r="C371" s="35" t="s">
        <v>1214</v>
      </c>
      <c r="D371" s="321" t="s">
        <v>1221</v>
      </c>
      <c r="E371" s="355"/>
      <c r="F371" s="341" t="s">
        <v>4</v>
      </c>
      <c r="G371" s="81" t="s">
        <v>1439</v>
      </c>
      <c r="H371" s="342" t="s">
        <v>1441</v>
      </c>
      <c r="I371" s="415">
        <v>45070</v>
      </c>
      <c r="K371" s="409" t="s">
        <v>1453</v>
      </c>
      <c r="L371" s="402" t="s">
        <v>4</v>
      </c>
      <c r="M371" s="395" t="s">
        <v>1623</v>
      </c>
    </row>
    <row r="372" spans="1:14" x14ac:dyDescent="0.3">
      <c r="A372" s="229"/>
      <c r="B372" s="229"/>
      <c r="C372" s="35" t="s">
        <v>1215</v>
      </c>
      <c r="D372" s="321" t="s">
        <v>1222</v>
      </c>
      <c r="E372" s="355"/>
      <c r="F372" s="341" t="s">
        <v>4</v>
      </c>
      <c r="G372" s="81" t="s">
        <v>1439</v>
      </c>
      <c r="H372" s="342" t="s">
        <v>1441</v>
      </c>
      <c r="I372" s="415">
        <v>45070</v>
      </c>
      <c r="K372" s="409" t="s">
        <v>1453</v>
      </c>
      <c r="L372" s="402" t="s">
        <v>4</v>
      </c>
      <c r="M372" s="395" t="s">
        <v>1622</v>
      </c>
    </row>
    <row r="373" spans="1:14" x14ac:dyDescent="0.3">
      <c r="A373" s="229"/>
      <c r="B373" s="229"/>
      <c r="C373" s="35" t="s">
        <v>1216</v>
      </c>
      <c r="D373" s="321" t="s">
        <v>1223</v>
      </c>
      <c r="E373" s="355"/>
      <c r="F373" s="414" t="s">
        <v>4</v>
      </c>
      <c r="G373" s="81" t="s">
        <v>1439</v>
      </c>
      <c r="H373" s="342" t="s">
        <v>1441</v>
      </c>
      <c r="I373" s="413">
        <v>45070</v>
      </c>
      <c r="K373" s="409" t="s">
        <v>1453</v>
      </c>
      <c r="L373" s="402" t="s">
        <v>4</v>
      </c>
      <c r="M373" s="395" t="s">
        <v>1624</v>
      </c>
    </row>
    <row r="374" spans="1:14" x14ac:dyDescent="0.3">
      <c r="A374" s="229"/>
      <c r="B374" s="229"/>
      <c r="C374" s="35" t="s">
        <v>1217</v>
      </c>
      <c r="D374" s="290" t="s">
        <v>1224</v>
      </c>
      <c r="E374" s="355"/>
      <c r="F374" s="414" t="s">
        <v>4</v>
      </c>
      <c r="G374" s="81" t="s">
        <v>1439</v>
      </c>
      <c r="H374" s="342" t="s">
        <v>1441</v>
      </c>
      <c r="I374" s="413">
        <v>45069</v>
      </c>
      <c r="K374" s="409" t="s">
        <v>1453</v>
      </c>
      <c r="L374" s="402" t="s">
        <v>4</v>
      </c>
      <c r="M374" s="395" t="s">
        <v>1625</v>
      </c>
    </row>
    <row r="375" spans="1:14" x14ac:dyDescent="0.3">
      <c r="A375" s="229"/>
      <c r="B375" s="229"/>
      <c r="C375" s="35" t="s">
        <v>1218</v>
      </c>
      <c r="D375" s="290" t="s">
        <v>1225</v>
      </c>
      <c r="E375" s="355"/>
      <c r="F375" s="414" t="s">
        <v>4</v>
      </c>
      <c r="G375" s="81" t="s">
        <v>1439</v>
      </c>
      <c r="H375" s="342" t="s">
        <v>1441</v>
      </c>
      <c r="I375" s="413">
        <v>45053</v>
      </c>
      <c r="K375" s="409" t="s">
        <v>1453</v>
      </c>
      <c r="L375" s="402" t="s">
        <v>4</v>
      </c>
      <c r="M375" s="395" t="s">
        <v>1626</v>
      </c>
    </row>
    <row r="376" spans="1:14" x14ac:dyDescent="0.3">
      <c r="A376" s="229"/>
      <c r="B376" s="229"/>
      <c r="C376" s="35" t="s">
        <v>1219</v>
      </c>
      <c r="D376" s="291" t="s">
        <v>1226</v>
      </c>
      <c r="E376" s="355"/>
      <c r="F376" s="414" t="s">
        <v>4</v>
      </c>
      <c r="G376" s="81" t="s">
        <v>1439</v>
      </c>
      <c r="H376" s="342" t="s">
        <v>1441</v>
      </c>
      <c r="I376" s="413">
        <v>45069</v>
      </c>
      <c r="K376" s="409" t="s">
        <v>1453</v>
      </c>
      <c r="L376" s="402" t="s">
        <v>4</v>
      </c>
      <c r="M376" s="395" t="s">
        <v>1627</v>
      </c>
    </row>
    <row r="377" spans="1:14" x14ac:dyDescent="0.3">
      <c r="A377" s="229"/>
      <c r="B377" s="229"/>
      <c r="C377" s="35" t="s">
        <v>1220</v>
      </c>
      <c r="D377" s="283" t="s">
        <v>1234</v>
      </c>
      <c r="E377" s="355"/>
      <c r="F377" s="414" t="s">
        <v>4</v>
      </c>
      <c r="G377" s="81" t="s">
        <v>1439</v>
      </c>
      <c r="H377" s="342" t="s">
        <v>1441</v>
      </c>
      <c r="I377" s="413">
        <v>45069</v>
      </c>
      <c r="K377" s="409" t="s">
        <v>1453</v>
      </c>
      <c r="L377" s="402" t="s">
        <v>4</v>
      </c>
      <c r="M377" s="395" t="s">
        <v>1628</v>
      </c>
    </row>
    <row r="378" spans="1:14" x14ac:dyDescent="0.3">
      <c r="A378" s="229"/>
      <c r="B378" s="229"/>
      <c r="C378" s="35" t="s">
        <v>1227</v>
      </c>
      <c r="D378" s="283" t="s">
        <v>1231</v>
      </c>
      <c r="E378" s="355"/>
      <c r="F378" s="412" t="s">
        <v>4</v>
      </c>
      <c r="G378" s="81" t="s">
        <v>1439</v>
      </c>
      <c r="H378" s="342" t="s">
        <v>1441</v>
      </c>
      <c r="I378" s="413">
        <v>45069</v>
      </c>
      <c r="K378" s="409" t="s">
        <v>1453</v>
      </c>
      <c r="L378" s="402" t="s">
        <v>4</v>
      </c>
      <c r="M378" s="395" t="s">
        <v>1631</v>
      </c>
    </row>
    <row r="379" spans="1:14" x14ac:dyDescent="0.3">
      <c r="A379" s="229"/>
      <c r="B379" s="229"/>
      <c r="C379" s="35" t="s">
        <v>1228</v>
      </c>
      <c r="D379" s="283" t="s">
        <v>1232</v>
      </c>
      <c r="E379" s="355"/>
      <c r="F379" s="412" t="s">
        <v>4</v>
      </c>
      <c r="G379" s="81" t="s">
        <v>1439</v>
      </c>
      <c r="H379" s="342" t="s">
        <v>1441</v>
      </c>
      <c r="I379" s="413">
        <v>45069</v>
      </c>
      <c r="K379" s="409" t="s">
        <v>1453</v>
      </c>
      <c r="L379" s="402" t="s">
        <v>4</v>
      </c>
      <c r="M379" s="395" t="s">
        <v>1632</v>
      </c>
    </row>
    <row r="380" spans="1:14" x14ac:dyDescent="0.3">
      <c r="A380" s="229"/>
      <c r="B380" s="229"/>
      <c r="C380" s="35" t="s">
        <v>1229</v>
      </c>
      <c r="D380" s="283" t="s">
        <v>1233</v>
      </c>
      <c r="E380" s="355"/>
      <c r="F380" s="412" t="s">
        <v>4</v>
      </c>
      <c r="G380" s="81" t="s">
        <v>1439</v>
      </c>
      <c r="H380" s="342" t="s">
        <v>1441</v>
      </c>
      <c r="I380" s="413">
        <v>45069</v>
      </c>
      <c r="K380" s="409" t="s">
        <v>1453</v>
      </c>
      <c r="L380" s="402" t="s">
        <v>4</v>
      </c>
      <c r="M380" s="395" t="s">
        <v>1629</v>
      </c>
    </row>
    <row r="381" spans="1:14" x14ac:dyDescent="0.3">
      <c r="A381" s="229"/>
      <c r="B381" s="229"/>
      <c r="C381" s="220" t="s">
        <v>1230</v>
      </c>
      <c r="D381" s="26" t="s">
        <v>1308</v>
      </c>
      <c r="E381" s="357"/>
      <c r="F381" s="412" t="s">
        <v>4</v>
      </c>
      <c r="G381" s="81" t="s">
        <v>1439</v>
      </c>
      <c r="H381" s="342" t="s">
        <v>1441</v>
      </c>
      <c r="I381" s="413">
        <v>45069</v>
      </c>
      <c r="K381" s="409" t="s">
        <v>1453</v>
      </c>
      <c r="L381" s="402" t="s">
        <v>4</v>
      </c>
      <c r="M381" s="395" t="s">
        <v>1630</v>
      </c>
    </row>
    <row r="382" spans="1:14" s="125" customFormat="1" x14ac:dyDescent="0.3">
      <c r="F382" s="416"/>
      <c r="G382" s="231"/>
      <c r="H382" s="363"/>
      <c r="I382" s="282"/>
      <c r="J382" s="424"/>
      <c r="K382" s="395"/>
      <c r="L382" s="395"/>
      <c r="M382" s="395"/>
      <c r="N382" s="339"/>
    </row>
    <row r="383" spans="1:14" s="125" customFormat="1" x14ac:dyDescent="0.3">
      <c r="F383" s="416"/>
      <c r="G383" s="231"/>
      <c r="H383" s="343"/>
      <c r="I383" s="282"/>
      <c r="J383" s="424"/>
      <c r="K383" s="395"/>
      <c r="L383" s="395"/>
      <c r="M383" s="395"/>
      <c r="N383" s="339"/>
    </row>
    <row r="384" spans="1:14" s="125" customFormat="1" x14ac:dyDescent="0.3">
      <c r="F384" s="416"/>
      <c r="G384" s="231"/>
      <c r="H384" s="343"/>
      <c r="I384" s="282"/>
      <c r="J384" s="424"/>
      <c r="K384" s="395"/>
      <c r="L384" s="395"/>
      <c r="M384" s="395"/>
      <c r="N384" s="339"/>
    </row>
    <row r="385" spans="6:14" s="125" customFormat="1" x14ac:dyDescent="0.3">
      <c r="F385" s="416"/>
      <c r="G385" s="231"/>
      <c r="H385" s="343"/>
      <c r="I385" s="282"/>
      <c r="J385" s="424"/>
      <c r="K385" s="395"/>
      <c r="L385" s="395"/>
      <c r="M385" s="395"/>
      <c r="N385" s="339"/>
    </row>
    <row r="386" spans="6:14" s="125" customFormat="1" x14ac:dyDescent="0.3">
      <c r="F386" s="416"/>
      <c r="G386" s="231"/>
      <c r="H386" s="343"/>
      <c r="I386" s="282"/>
      <c r="J386" s="424"/>
      <c r="K386" s="395"/>
      <c r="L386" s="395"/>
      <c r="M386" s="395"/>
      <c r="N386" s="339"/>
    </row>
    <row r="387" spans="6:14" s="125" customFormat="1" x14ac:dyDescent="0.3">
      <c r="F387" s="416"/>
      <c r="G387" s="231"/>
      <c r="H387" s="343"/>
      <c r="I387" s="282"/>
      <c r="J387" s="424"/>
      <c r="K387" s="395"/>
      <c r="L387" s="395"/>
      <c r="M387" s="395"/>
      <c r="N387" s="339"/>
    </row>
    <row r="388" spans="6:14" s="125" customFormat="1" x14ac:dyDescent="0.3">
      <c r="F388" s="416"/>
      <c r="G388" s="231"/>
      <c r="H388" s="343"/>
      <c r="I388" s="282"/>
      <c r="J388" s="424"/>
      <c r="K388" s="395"/>
      <c r="L388" s="395"/>
      <c r="M388" s="395"/>
      <c r="N388" s="339"/>
    </row>
    <row r="389" spans="6:14" s="125" customFormat="1" x14ac:dyDescent="0.3">
      <c r="F389" s="416"/>
      <c r="G389" s="231"/>
      <c r="H389" s="343"/>
      <c r="I389" s="282"/>
      <c r="J389" s="424"/>
      <c r="K389" s="395"/>
      <c r="L389" s="395"/>
      <c r="M389" s="395"/>
      <c r="N389" s="339"/>
    </row>
    <row r="390" spans="6:14" s="125" customFormat="1" x14ac:dyDescent="0.3">
      <c r="F390" s="416"/>
      <c r="G390" s="231"/>
      <c r="H390" s="343"/>
      <c r="I390" s="282"/>
      <c r="J390" s="424"/>
      <c r="K390" s="395"/>
      <c r="L390" s="395"/>
      <c r="M390" s="395"/>
      <c r="N390" s="339"/>
    </row>
    <row r="391" spans="6:14" s="125" customFormat="1" x14ac:dyDescent="0.3">
      <c r="F391" s="416"/>
      <c r="G391" s="231"/>
      <c r="H391" s="343"/>
      <c r="I391" s="282"/>
      <c r="J391" s="424"/>
      <c r="K391" s="395"/>
      <c r="L391" s="395"/>
      <c r="M391" s="395"/>
      <c r="N391" s="339"/>
    </row>
    <row r="392" spans="6:14" s="125" customFormat="1" x14ac:dyDescent="0.3">
      <c r="F392" s="416"/>
      <c r="G392" s="231"/>
      <c r="H392" s="343"/>
      <c r="I392" s="282"/>
      <c r="J392" s="424"/>
      <c r="K392" s="395"/>
      <c r="L392" s="395"/>
      <c r="M392" s="395"/>
      <c r="N392" s="339"/>
    </row>
    <row r="393" spans="6:14" s="125" customFormat="1" x14ac:dyDescent="0.3">
      <c r="F393" s="416"/>
      <c r="G393" s="231"/>
      <c r="H393" s="343"/>
      <c r="I393" s="282"/>
      <c r="J393" s="424"/>
      <c r="K393" s="395"/>
      <c r="L393" s="395"/>
      <c r="M393" s="395"/>
      <c r="N393" s="339"/>
    </row>
    <row r="394" spans="6:14" s="125" customFormat="1" x14ac:dyDescent="0.3">
      <c r="F394" s="416"/>
      <c r="G394" s="231"/>
      <c r="H394" s="343"/>
      <c r="I394" s="282"/>
      <c r="J394" s="424"/>
      <c r="K394" s="395"/>
      <c r="L394" s="395"/>
      <c r="M394" s="395"/>
      <c r="N394" s="339"/>
    </row>
    <row r="395" spans="6:14" s="125" customFormat="1" x14ac:dyDescent="0.3">
      <c r="F395" s="416"/>
      <c r="G395" s="231"/>
      <c r="H395" s="343"/>
      <c r="I395" s="282"/>
      <c r="J395" s="424"/>
      <c r="K395" s="395"/>
      <c r="L395" s="395"/>
      <c r="M395" s="395"/>
      <c r="N395" s="339"/>
    </row>
    <row r="396" spans="6:14" s="125" customFormat="1" x14ac:dyDescent="0.3">
      <c r="F396" s="416"/>
      <c r="G396" s="231"/>
      <c r="H396" s="343"/>
      <c r="I396" s="282"/>
      <c r="J396" s="424"/>
      <c r="K396" s="395"/>
      <c r="L396" s="395"/>
      <c r="M396" s="395"/>
      <c r="N396" s="339"/>
    </row>
    <row r="397" spans="6:14" s="125" customFormat="1" x14ac:dyDescent="0.3">
      <c r="F397" s="416"/>
      <c r="G397" s="231"/>
      <c r="H397" s="343"/>
      <c r="I397" s="282"/>
      <c r="J397" s="424"/>
      <c r="K397" s="395"/>
      <c r="L397" s="395"/>
      <c r="M397" s="395"/>
      <c r="N397" s="339"/>
    </row>
    <row r="398" spans="6:14" s="125" customFormat="1" x14ac:dyDescent="0.3">
      <c r="F398" s="416"/>
      <c r="G398" s="231"/>
      <c r="H398" s="343"/>
      <c r="I398" s="282"/>
      <c r="J398" s="424"/>
      <c r="K398" s="395"/>
      <c r="L398" s="395"/>
      <c r="M398" s="395"/>
      <c r="N398" s="339"/>
    </row>
    <row r="399" spans="6:14" s="125" customFormat="1" x14ac:dyDescent="0.3">
      <c r="F399" s="416"/>
      <c r="G399" s="231"/>
      <c r="H399" s="343"/>
      <c r="I399" s="282"/>
      <c r="J399" s="424"/>
      <c r="K399" s="395"/>
      <c r="L399" s="395"/>
      <c r="M399" s="395"/>
      <c r="N399" s="339"/>
    </row>
    <row r="400" spans="6:14" s="125" customFormat="1" x14ac:dyDescent="0.3">
      <c r="F400" s="416"/>
      <c r="G400" s="231"/>
      <c r="H400" s="343"/>
      <c r="I400" s="282"/>
      <c r="J400" s="424"/>
      <c r="K400" s="395"/>
      <c r="L400" s="395"/>
      <c r="M400" s="395"/>
      <c r="N400" s="339"/>
    </row>
    <row r="401" spans="6:14" s="125" customFormat="1" x14ac:dyDescent="0.3">
      <c r="F401" s="416"/>
      <c r="G401" s="231"/>
      <c r="H401" s="343"/>
      <c r="I401" s="282"/>
      <c r="J401" s="424"/>
      <c r="K401" s="395"/>
      <c r="L401" s="395"/>
      <c r="M401" s="395"/>
      <c r="N401" s="339"/>
    </row>
    <row r="402" spans="6:14" s="125" customFormat="1" x14ac:dyDescent="0.3">
      <c r="F402" s="416"/>
      <c r="G402" s="231"/>
      <c r="H402" s="343"/>
      <c r="I402" s="282"/>
      <c r="J402" s="424"/>
      <c r="K402" s="395"/>
      <c r="L402" s="395"/>
      <c r="M402" s="395"/>
      <c r="N402" s="339"/>
    </row>
    <row r="403" spans="6:14" s="125" customFormat="1" x14ac:dyDescent="0.3">
      <c r="F403" s="416"/>
      <c r="G403" s="231"/>
      <c r="H403" s="343"/>
      <c r="I403" s="282"/>
      <c r="J403" s="424"/>
      <c r="K403" s="395"/>
      <c r="L403" s="395"/>
      <c r="M403" s="395"/>
      <c r="N403" s="339"/>
    </row>
    <row r="404" spans="6:14" s="125" customFormat="1" x14ac:dyDescent="0.3">
      <c r="F404" s="416"/>
      <c r="G404" s="231"/>
      <c r="H404" s="343"/>
      <c r="I404" s="282"/>
      <c r="J404" s="424"/>
      <c r="K404" s="395"/>
      <c r="L404" s="395"/>
      <c r="M404" s="395"/>
      <c r="N404" s="339"/>
    </row>
    <row r="405" spans="6:14" s="125" customFormat="1" x14ac:dyDescent="0.3">
      <c r="F405" s="416"/>
      <c r="G405" s="231"/>
      <c r="H405" s="343"/>
      <c r="I405" s="282"/>
      <c r="J405" s="424"/>
      <c r="K405" s="395"/>
      <c r="L405" s="395"/>
      <c r="M405" s="395"/>
      <c r="N405" s="339"/>
    </row>
    <row r="406" spans="6:14" s="125" customFormat="1" x14ac:dyDescent="0.3">
      <c r="F406" s="416"/>
      <c r="G406" s="231"/>
      <c r="H406" s="343"/>
      <c r="I406" s="282"/>
      <c r="J406" s="424"/>
      <c r="K406" s="395"/>
      <c r="L406" s="395"/>
      <c r="M406" s="395"/>
      <c r="N406" s="339"/>
    </row>
    <row r="407" spans="6:14" s="125" customFormat="1" x14ac:dyDescent="0.3">
      <c r="F407" s="416"/>
      <c r="G407" s="231"/>
      <c r="H407" s="343"/>
      <c r="I407" s="282"/>
      <c r="J407" s="424"/>
      <c r="K407" s="395"/>
      <c r="L407" s="395"/>
      <c r="M407" s="395"/>
      <c r="N407" s="339"/>
    </row>
    <row r="408" spans="6:14" s="125" customFormat="1" x14ac:dyDescent="0.3">
      <c r="F408" s="416"/>
      <c r="G408" s="231"/>
      <c r="H408" s="343"/>
      <c r="I408" s="282"/>
      <c r="J408" s="424"/>
      <c r="K408" s="395"/>
      <c r="L408" s="395"/>
      <c r="M408" s="395"/>
      <c r="N408" s="339"/>
    </row>
    <row r="409" spans="6:14" s="125" customFormat="1" x14ac:dyDescent="0.3">
      <c r="F409" s="416"/>
      <c r="G409" s="231"/>
      <c r="H409" s="343"/>
      <c r="I409" s="282"/>
      <c r="J409" s="424"/>
      <c r="K409" s="395"/>
      <c r="L409" s="395"/>
      <c r="M409" s="395"/>
      <c r="N409" s="339"/>
    </row>
    <row r="410" spans="6:14" s="125" customFormat="1" x14ac:dyDescent="0.3">
      <c r="F410" s="416"/>
      <c r="G410" s="231"/>
      <c r="H410" s="343"/>
      <c r="I410" s="282"/>
      <c r="J410" s="424"/>
      <c r="K410" s="395"/>
      <c r="L410" s="395"/>
      <c r="M410" s="395"/>
      <c r="N410" s="339"/>
    </row>
    <row r="411" spans="6:14" s="125" customFormat="1" x14ac:dyDescent="0.3">
      <c r="F411" s="416"/>
      <c r="G411" s="231"/>
      <c r="H411" s="343"/>
      <c r="I411" s="282"/>
      <c r="J411" s="424"/>
      <c r="K411" s="395"/>
      <c r="L411" s="395"/>
      <c r="M411" s="395"/>
      <c r="N411" s="339"/>
    </row>
    <row r="412" spans="6:14" s="125" customFormat="1" x14ac:dyDescent="0.3">
      <c r="F412" s="416"/>
      <c r="G412" s="231"/>
      <c r="H412" s="343"/>
      <c r="I412" s="282"/>
      <c r="J412" s="424"/>
      <c r="K412" s="395"/>
      <c r="L412" s="395"/>
      <c r="M412" s="395"/>
      <c r="N412" s="339"/>
    </row>
    <row r="413" spans="6:14" s="125" customFormat="1" x14ac:dyDescent="0.3">
      <c r="F413" s="416"/>
      <c r="G413" s="231"/>
      <c r="H413" s="343"/>
      <c r="I413" s="282"/>
      <c r="J413" s="424"/>
      <c r="K413" s="395"/>
      <c r="L413" s="395"/>
      <c r="M413" s="395"/>
      <c r="N413" s="339"/>
    </row>
    <row r="414" spans="6:14" s="125" customFormat="1" x14ac:dyDescent="0.3">
      <c r="F414" s="416"/>
      <c r="G414" s="231"/>
      <c r="H414" s="343"/>
      <c r="I414" s="282"/>
      <c r="J414" s="424"/>
      <c r="K414" s="395"/>
      <c r="L414" s="395"/>
      <c r="M414" s="395"/>
      <c r="N414" s="339"/>
    </row>
    <row r="415" spans="6:14" s="125" customFormat="1" x14ac:dyDescent="0.3">
      <c r="F415" s="416"/>
      <c r="G415" s="231"/>
      <c r="H415" s="343"/>
      <c r="I415" s="282"/>
      <c r="J415" s="424"/>
      <c r="K415" s="395"/>
      <c r="L415" s="395"/>
      <c r="M415" s="395"/>
      <c r="N415" s="339"/>
    </row>
    <row r="416" spans="6:14" s="125" customFormat="1" x14ac:dyDescent="0.3">
      <c r="F416" s="416"/>
      <c r="G416" s="231"/>
      <c r="H416" s="343"/>
      <c r="I416" s="282"/>
      <c r="J416" s="424"/>
      <c r="K416" s="395"/>
      <c r="L416" s="395"/>
      <c r="M416" s="395"/>
      <c r="N416" s="339"/>
    </row>
    <row r="417" spans="6:14" s="125" customFormat="1" x14ac:dyDescent="0.3">
      <c r="F417" s="416"/>
      <c r="G417" s="231"/>
      <c r="H417" s="343"/>
      <c r="I417" s="282"/>
      <c r="J417" s="424"/>
      <c r="K417" s="395"/>
      <c r="L417" s="395"/>
      <c r="M417" s="395"/>
      <c r="N417" s="339"/>
    </row>
    <row r="418" spans="6:14" s="125" customFormat="1" x14ac:dyDescent="0.3">
      <c r="F418" s="416"/>
      <c r="G418" s="231"/>
      <c r="H418" s="343"/>
      <c r="I418" s="282"/>
      <c r="J418" s="424"/>
      <c r="K418" s="395"/>
      <c r="L418" s="395"/>
      <c r="M418" s="395"/>
      <c r="N418" s="339"/>
    </row>
    <row r="419" spans="6:14" s="125" customFormat="1" x14ac:dyDescent="0.3">
      <c r="F419" s="416"/>
      <c r="G419" s="231"/>
      <c r="H419" s="343"/>
      <c r="I419" s="282"/>
      <c r="J419" s="424"/>
      <c r="K419" s="395"/>
      <c r="L419" s="395"/>
      <c r="M419" s="395"/>
      <c r="N419" s="339"/>
    </row>
    <row r="420" spans="6:14" s="125" customFormat="1" x14ac:dyDescent="0.3">
      <c r="F420" s="416"/>
      <c r="G420" s="231"/>
      <c r="H420" s="343"/>
      <c r="I420" s="282"/>
      <c r="J420" s="424"/>
      <c r="K420" s="395"/>
      <c r="L420" s="395"/>
      <c r="M420" s="395"/>
      <c r="N420" s="339"/>
    </row>
    <row r="421" spans="6:14" s="125" customFormat="1" x14ac:dyDescent="0.3">
      <c r="F421" s="416"/>
      <c r="G421" s="231"/>
      <c r="H421" s="343"/>
      <c r="I421" s="282"/>
      <c r="J421" s="424"/>
      <c r="K421" s="395"/>
      <c r="L421" s="395"/>
      <c r="M421" s="395"/>
      <c r="N421" s="339"/>
    </row>
    <row r="422" spans="6:14" s="125" customFormat="1" x14ac:dyDescent="0.3">
      <c r="F422" s="416"/>
      <c r="G422" s="231"/>
      <c r="H422" s="343"/>
      <c r="I422" s="282"/>
      <c r="J422" s="424"/>
      <c r="K422" s="395"/>
      <c r="L422" s="395"/>
      <c r="M422" s="395"/>
      <c r="N422" s="339"/>
    </row>
    <row r="423" spans="6:14" s="125" customFormat="1" x14ac:dyDescent="0.3">
      <c r="F423" s="416"/>
      <c r="G423" s="231"/>
      <c r="H423" s="343"/>
      <c r="I423" s="282"/>
      <c r="J423" s="424"/>
      <c r="K423" s="395"/>
      <c r="L423" s="395"/>
      <c r="M423" s="395"/>
      <c r="N423" s="339"/>
    </row>
    <row r="424" spans="6:14" s="125" customFormat="1" x14ac:dyDescent="0.3">
      <c r="F424" s="416"/>
      <c r="G424" s="231"/>
      <c r="H424" s="343"/>
      <c r="I424" s="282"/>
      <c r="J424" s="424"/>
      <c r="K424" s="395"/>
      <c r="L424" s="395"/>
      <c r="M424" s="395"/>
      <c r="N424" s="339"/>
    </row>
    <row r="425" spans="6:14" s="125" customFormat="1" x14ac:dyDescent="0.3">
      <c r="F425" s="416"/>
      <c r="G425" s="231"/>
      <c r="H425" s="343"/>
      <c r="I425" s="282"/>
      <c r="J425" s="424"/>
      <c r="K425" s="395"/>
      <c r="L425" s="395"/>
      <c r="M425" s="395"/>
      <c r="N425" s="339"/>
    </row>
    <row r="426" spans="6:14" s="125" customFormat="1" x14ac:dyDescent="0.3">
      <c r="F426" s="416"/>
      <c r="G426" s="231"/>
      <c r="H426" s="343"/>
      <c r="I426" s="282"/>
      <c r="J426" s="424"/>
      <c r="K426" s="395"/>
      <c r="L426" s="395"/>
      <c r="M426" s="395"/>
      <c r="N426" s="339"/>
    </row>
    <row r="427" spans="6:14" s="125" customFormat="1" x14ac:dyDescent="0.3">
      <c r="F427" s="416"/>
      <c r="G427" s="231"/>
      <c r="H427" s="343"/>
      <c r="I427" s="282"/>
      <c r="J427" s="424"/>
      <c r="K427" s="395"/>
      <c r="L427" s="395"/>
      <c r="M427" s="395"/>
      <c r="N427" s="339"/>
    </row>
    <row r="428" spans="6:14" s="125" customFormat="1" x14ac:dyDescent="0.3">
      <c r="F428" s="416"/>
      <c r="G428" s="231"/>
      <c r="H428" s="343"/>
      <c r="I428" s="282"/>
      <c r="J428" s="424"/>
      <c r="K428" s="395"/>
      <c r="L428" s="395"/>
      <c r="M428" s="395"/>
      <c r="N428" s="339"/>
    </row>
    <row r="429" spans="6:14" s="125" customFormat="1" x14ac:dyDescent="0.3">
      <c r="F429" s="416"/>
      <c r="G429" s="231"/>
      <c r="H429" s="343"/>
      <c r="I429" s="282"/>
      <c r="J429" s="424"/>
      <c r="K429" s="395"/>
      <c r="L429" s="395"/>
      <c r="M429" s="395"/>
      <c r="N429" s="339"/>
    </row>
    <row r="430" spans="6:14" s="125" customFormat="1" x14ac:dyDescent="0.3">
      <c r="F430" s="416"/>
      <c r="G430" s="231"/>
      <c r="H430" s="343"/>
      <c r="I430" s="282"/>
      <c r="J430" s="424"/>
      <c r="K430" s="395"/>
      <c r="L430" s="395"/>
      <c r="M430" s="395"/>
      <c r="N430" s="339"/>
    </row>
    <row r="431" spans="6:14" s="125" customFormat="1" x14ac:dyDescent="0.3">
      <c r="F431" s="416"/>
      <c r="G431" s="231"/>
      <c r="H431" s="343"/>
      <c r="I431" s="282"/>
      <c r="J431" s="424"/>
      <c r="K431" s="395"/>
      <c r="L431" s="395"/>
      <c r="M431" s="395"/>
      <c r="N431" s="339"/>
    </row>
    <row r="432" spans="6:14" s="125" customFormat="1" x14ac:dyDescent="0.3">
      <c r="F432" s="416"/>
      <c r="G432" s="231"/>
      <c r="H432" s="343"/>
      <c r="I432" s="282"/>
      <c r="J432" s="424"/>
      <c r="K432" s="395"/>
      <c r="L432" s="395"/>
      <c r="M432" s="395"/>
      <c r="N432" s="339"/>
    </row>
    <row r="433" spans="6:14" s="125" customFormat="1" x14ac:dyDescent="0.3">
      <c r="F433" s="416"/>
      <c r="G433" s="231"/>
      <c r="H433" s="343"/>
      <c r="I433" s="282"/>
      <c r="J433" s="424"/>
      <c r="K433" s="395"/>
      <c r="L433" s="395"/>
      <c r="M433" s="395"/>
      <c r="N433" s="339"/>
    </row>
    <row r="434" spans="6:14" s="125" customFormat="1" x14ac:dyDescent="0.3">
      <c r="F434" s="416"/>
      <c r="G434" s="231"/>
      <c r="H434" s="343"/>
      <c r="I434" s="282"/>
      <c r="J434" s="424"/>
      <c r="K434" s="395"/>
      <c r="L434" s="395"/>
      <c r="M434" s="395"/>
      <c r="N434" s="339"/>
    </row>
    <row r="435" spans="6:14" s="125" customFormat="1" x14ac:dyDescent="0.3">
      <c r="F435" s="416"/>
      <c r="G435" s="231"/>
      <c r="H435" s="343"/>
      <c r="I435" s="282"/>
      <c r="J435" s="424"/>
      <c r="K435" s="395"/>
      <c r="L435" s="395"/>
      <c r="M435" s="395"/>
      <c r="N435" s="339"/>
    </row>
    <row r="436" spans="6:14" s="125" customFormat="1" x14ac:dyDescent="0.3">
      <c r="F436" s="416"/>
      <c r="G436" s="231"/>
      <c r="H436" s="343"/>
      <c r="I436" s="282"/>
      <c r="J436" s="424"/>
      <c r="K436" s="395"/>
      <c r="L436" s="395"/>
      <c r="M436" s="395"/>
      <c r="N436" s="339"/>
    </row>
    <row r="437" spans="6:14" s="125" customFormat="1" x14ac:dyDescent="0.3">
      <c r="F437" s="416"/>
      <c r="G437" s="231"/>
      <c r="H437" s="343"/>
      <c r="I437" s="282"/>
      <c r="J437" s="424"/>
      <c r="K437" s="395"/>
      <c r="L437" s="395"/>
      <c r="M437" s="395"/>
      <c r="N437" s="339"/>
    </row>
    <row r="438" spans="6:14" s="125" customFormat="1" x14ac:dyDescent="0.3">
      <c r="F438" s="416"/>
      <c r="G438" s="231"/>
      <c r="H438" s="343"/>
      <c r="I438" s="282"/>
      <c r="J438" s="424"/>
      <c r="K438" s="395"/>
      <c r="L438" s="395"/>
      <c r="M438" s="395"/>
      <c r="N438" s="339"/>
    </row>
    <row r="439" spans="6:14" s="125" customFormat="1" x14ac:dyDescent="0.3">
      <c r="F439" s="416"/>
      <c r="G439" s="231"/>
      <c r="H439" s="343"/>
      <c r="I439" s="282"/>
      <c r="J439" s="424"/>
      <c r="K439" s="395"/>
      <c r="L439" s="395"/>
      <c r="M439" s="395"/>
      <c r="N439" s="339"/>
    </row>
    <row r="440" spans="6:14" s="125" customFormat="1" x14ac:dyDescent="0.3">
      <c r="F440" s="416"/>
      <c r="G440" s="231"/>
      <c r="H440" s="343"/>
      <c r="I440" s="282"/>
      <c r="J440" s="424"/>
      <c r="K440" s="395"/>
      <c r="L440" s="395"/>
      <c r="M440" s="395"/>
      <c r="N440" s="339"/>
    </row>
    <row r="441" spans="6:14" s="125" customFormat="1" x14ac:dyDescent="0.3">
      <c r="F441" s="416"/>
      <c r="G441" s="231"/>
      <c r="H441" s="343"/>
      <c r="I441" s="282"/>
      <c r="J441" s="424"/>
      <c r="K441" s="395"/>
      <c r="L441" s="395"/>
      <c r="M441" s="395"/>
      <c r="N441" s="339"/>
    </row>
    <row r="442" spans="6:14" s="125" customFormat="1" x14ac:dyDescent="0.3">
      <c r="F442" s="416"/>
      <c r="G442" s="231"/>
      <c r="H442" s="343"/>
      <c r="I442" s="282"/>
      <c r="J442" s="424"/>
      <c r="K442" s="395"/>
      <c r="L442" s="395"/>
      <c r="M442" s="395"/>
      <c r="N442" s="339"/>
    </row>
    <row r="443" spans="6:14" s="125" customFormat="1" x14ac:dyDescent="0.3">
      <c r="F443" s="416"/>
      <c r="G443" s="231"/>
      <c r="H443" s="343"/>
      <c r="I443" s="282"/>
      <c r="J443" s="424"/>
      <c r="K443" s="395"/>
      <c r="L443" s="395"/>
      <c r="M443" s="395"/>
      <c r="N443" s="339"/>
    </row>
    <row r="444" spans="6:14" s="125" customFormat="1" x14ac:dyDescent="0.3">
      <c r="F444" s="416"/>
      <c r="G444" s="231"/>
      <c r="H444" s="343"/>
      <c r="I444" s="282"/>
      <c r="J444" s="424"/>
      <c r="K444" s="395"/>
      <c r="L444" s="395"/>
      <c r="M444" s="395"/>
      <c r="N444" s="339"/>
    </row>
    <row r="445" spans="6:14" s="125" customFormat="1" x14ac:dyDescent="0.3">
      <c r="F445" s="416"/>
      <c r="G445" s="231"/>
      <c r="H445" s="343"/>
      <c r="I445" s="282"/>
      <c r="J445" s="424"/>
      <c r="K445" s="395"/>
      <c r="L445" s="395"/>
      <c r="M445" s="395"/>
      <c r="N445" s="339"/>
    </row>
    <row r="446" spans="6:14" s="125" customFormat="1" x14ac:dyDescent="0.3">
      <c r="F446" s="416"/>
      <c r="G446" s="231"/>
      <c r="H446" s="343"/>
      <c r="I446" s="282"/>
      <c r="J446" s="424"/>
      <c r="K446" s="395"/>
      <c r="L446" s="395"/>
      <c r="M446" s="395"/>
      <c r="N446" s="339"/>
    </row>
    <row r="447" spans="6:14" s="125" customFormat="1" x14ac:dyDescent="0.3">
      <c r="F447" s="416"/>
      <c r="G447" s="231"/>
      <c r="H447" s="343"/>
      <c r="I447" s="282"/>
      <c r="J447" s="424"/>
      <c r="K447" s="395"/>
      <c r="L447" s="395"/>
      <c r="M447" s="395"/>
      <c r="N447" s="339"/>
    </row>
    <row r="448" spans="6:14" s="125" customFormat="1" x14ac:dyDescent="0.3">
      <c r="F448" s="416"/>
      <c r="G448" s="231"/>
      <c r="H448" s="343"/>
      <c r="I448" s="282"/>
      <c r="J448" s="424"/>
      <c r="K448" s="395"/>
      <c r="L448" s="395"/>
      <c r="M448" s="395"/>
      <c r="N448" s="339"/>
    </row>
    <row r="449" spans="6:14" s="125" customFormat="1" x14ac:dyDescent="0.3">
      <c r="F449" s="416"/>
      <c r="G449" s="231"/>
      <c r="H449" s="343"/>
      <c r="I449" s="282"/>
      <c r="J449" s="424"/>
      <c r="K449" s="395"/>
      <c r="L449" s="395"/>
      <c r="M449" s="395"/>
      <c r="N449" s="339"/>
    </row>
    <row r="450" spans="6:14" s="125" customFormat="1" x14ac:dyDescent="0.3">
      <c r="F450" s="416"/>
      <c r="G450" s="231"/>
      <c r="H450" s="343"/>
      <c r="I450" s="282"/>
      <c r="J450" s="424"/>
      <c r="K450" s="395"/>
      <c r="L450" s="395"/>
      <c r="M450" s="395"/>
      <c r="N450" s="339"/>
    </row>
    <row r="451" spans="6:14" s="125" customFormat="1" x14ac:dyDescent="0.3">
      <c r="F451" s="416"/>
      <c r="G451" s="231"/>
      <c r="H451" s="343"/>
      <c r="I451" s="282"/>
      <c r="J451" s="424"/>
      <c r="K451" s="395"/>
      <c r="L451" s="395"/>
      <c r="M451" s="395"/>
      <c r="N451" s="339"/>
    </row>
    <row r="452" spans="6:14" s="125" customFormat="1" x14ac:dyDescent="0.3">
      <c r="F452" s="416"/>
      <c r="G452" s="231"/>
      <c r="H452" s="343"/>
      <c r="I452" s="282"/>
      <c r="J452" s="424"/>
      <c r="K452" s="395"/>
      <c r="L452" s="395"/>
      <c r="M452" s="395"/>
      <c r="N452" s="339"/>
    </row>
    <row r="453" spans="6:14" s="125" customFormat="1" x14ac:dyDescent="0.3">
      <c r="F453" s="416"/>
      <c r="G453" s="231"/>
      <c r="H453" s="343"/>
      <c r="I453" s="282"/>
      <c r="J453" s="424"/>
      <c r="K453" s="395"/>
      <c r="L453" s="395"/>
      <c r="M453" s="395"/>
      <c r="N453" s="339"/>
    </row>
    <row r="454" spans="6:14" s="125" customFormat="1" x14ac:dyDescent="0.3">
      <c r="F454" s="416"/>
      <c r="G454" s="231"/>
      <c r="H454" s="343"/>
      <c r="I454" s="282"/>
      <c r="J454" s="424"/>
      <c r="K454" s="395"/>
      <c r="L454" s="395"/>
      <c r="M454" s="395"/>
      <c r="N454" s="339"/>
    </row>
    <row r="455" spans="6:14" s="125" customFormat="1" x14ac:dyDescent="0.3">
      <c r="F455" s="416"/>
      <c r="G455" s="231"/>
      <c r="H455" s="343"/>
      <c r="I455" s="282"/>
      <c r="J455" s="424"/>
      <c r="K455" s="395"/>
      <c r="L455" s="395"/>
      <c r="M455" s="395"/>
      <c r="N455" s="339"/>
    </row>
    <row r="456" spans="6:14" s="125" customFormat="1" x14ac:dyDescent="0.3">
      <c r="F456" s="416"/>
      <c r="G456" s="231"/>
      <c r="H456" s="343"/>
      <c r="I456" s="282"/>
      <c r="J456" s="424"/>
      <c r="K456" s="395"/>
      <c r="L456" s="395"/>
      <c r="M456" s="395"/>
      <c r="N456" s="339"/>
    </row>
    <row r="457" spans="6:14" s="125" customFormat="1" x14ac:dyDescent="0.3">
      <c r="F457" s="416"/>
      <c r="G457" s="231"/>
      <c r="H457" s="343"/>
      <c r="I457" s="282"/>
      <c r="J457" s="424"/>
      <c r="K457" s="395"/>
      <c r="L457" s="395"/>
      <c r="M457" s="395"/>
      <c r="N457" s="339"/>
    </row>
    <row r="458" spans="6:14" s="125" customFormat="1" x14ac:dyDescent="0.3">
      <c r="F458" s="416"/>
      <c r="G458" s="231"/>
      <c r="H458" s="343"/>
      <c r="I458" s="282"/>
      <c r="J458" s="424"/>
      <c r="K458" s="395"/>
      <c r="L458" s="395"/>
      <c r="M458" s="395"/>
      <c r="N458" s="339"/>
    </row>
    <row r="459" spans="6:14" s="125" customFormat="1" x14ac:dyDescent="0.3">
      <c r="F459" s="416"/>
      <c r="G459" s="231"/>
      <c r="H459" s="343"/>
      <c r="I459" s="282"/>
      <c r="J459" s="424"/>
      <c r="K459" s="395"/>
      <c r="L459" s="395"/>
      <c r="M459" s="395"/>
      <c r="N459" s="339"/>
    </row>
    <row r="460" spans="6:14" s="125" customFormat="1" x14ac:dyDescent="0.3">
      <c r="F460" s="416"/>
      <c r="G460" s="231"/>
      <c r="H460" s="343"/>
      <c r="I460" s="282"/>
      <c r="J460" s="424"/>
      <c r="K460" s="395"/>
      <c r="L460" s="395"/>
      <c r="M460" s="395"/>
      <c r="N460" s="339"/>
    </row>
    <row r="461" spans="6:14" s="125" customFormat="1" x14ac:dyDescent="0.3">
      <c r="F461" s="416"/>
      <c r="G461" s="231"/>
      <c r="H461" s="343"/>
      <c r="I461" s="282"/>
      <c r="J461" s="424"/>
      <c r="K461" s="395"/>
      <c r="L461" s="395"/>
      <c r="M461" s="395"/>
      <c r="N461" s="339"/>
    </row>
    <row r="462" spans="6:14" s="125" customFormat="1" x14ac:dyDescent="0.3">
      <c r="F462" s="416"/>
      <c r="G462" s="231"/>
      <c r="H462" s="343"/>
      <c r="I462" s="282"/>
      <c r="J462" s="424"/>
      <c r="K462" s="395"/>
      <c r="L462" s="395"/>
      <c r="M462" s="395"/>
      <c r="N462" s="339"/>
    </row>
    <row r="463" spans="6:14" s="125" customFormat="1" x14ac:dyDescent="0.3">
      <c r="F463" s="416"/>
      <c r="G463" s="231"/>
      <c r="H463" s="343"/>
      <c r="I463" s="282"/>
      <c r="J463" s="424"/>
      <c r="K463" s="395"/>
      <c r="L463" s="395"/>
      <c r="M463" s="395"/>
      <c r="N463" s="339"/>
    </row>
    <row r="464" spans="6:14" s="125" customFormat="1" x14ac:dyDescent="0.3">
      <c r="F464" s="416"/>
      <c r="G464" s="231"/>
      <c r="H464" s="343"/>
      <c r="I464" s="282"/>
      <c r="J464" s="424"/>
      <c r="K464" s="395"/>
      <c r="L464" s="395"/>
      <c r="M464" s="395"/>
      <c r="N464" s="339"/>
    </row>
    <row r="465" spans="6:14" s="125" customFormat="1" x14ac:dyDescent="0.3">
      <c r="F465" s="416"/>
      <c r="G465" s="231"/>
      <c r="H465" s="343"/>
      <c r="I465" s="282"/>
      <c r="J465" s="424"/>
      <c r="K465" s="395"/>
      <c r="L465" s="395"/>
      <c r="M465" s="395"/>
      <c r="N465" s="339"/>
    </row>
    <row r="466" spans="6:14" s="125" customFormat="1" x14ac:dyDescent="0.3">
      <c r="F466" s="416"/>
      <c r="G466" s="231"/>
      <c r="H466" s="343"/>
      <c r="I466" s="282"/>
      <c r="J466" s="424"/>
      <c r="K466" s="395"/>
      <c r="L466" s="395"/>
      <c r="M466" s="395"/>
      <c r="N466" s="339"/>
    </row>
    <row r="467" spans="6:14" s="125" customFormat="1" x14ac:dyDescent="0.3">
      <c r="F467" s="416"/>
      <c r="G467" s="231"/>
      <c r="H467" s="343"/>
      <c r="I467" s="282"/>
      <c r="J467" s="424"/>
      <c r="K467" s="395"/>
      <c r="L467" s="395"/>
      <c r="M467" s="395"/>
      <c r="N467" s="339"/>
    </row>
    <row r="468" spans="6:14" s="125" customFormat="1" x14ac:dyDescent="0.3">
      <c r="F468" s="416"/>
      <c r="G468" s="231"/>
      <c r="H468" s="343"/>
      <c r="I468" s="282"/>
      <c r="J468" s="424"/>
      <c r="K468" s="395"/>
      <c r="L468" s="395"/>
      <c r="M468" s="395"/>
      <c r="N468" s="339"/>
    </row>
    <row r="469" spans="6:14" s="125" customFormat="1" x14ac:dyDescent="0.3">
      <c r="F469" s="416"/>
      <c r="G469" s="231"/>
      <c r="H469" s="343"/>
      <c r="I469" s="282"/>
      <c r="J469" s="424"/>
      <c r="K469" s="395"/>
      <c r="L469" s="395"/>
      <c r="M469" s="395"/>
      <c r="N469" s="339"/>
    </row>
    <row r="470" spans="6:14" s="125" customFormat="1" x14ac:dyDescent="0.3">
      <c r="F470" s="416"/>
      <c r="G470" s="231"/>
      <c r="H470" s="343"/>
      <c r="I470" s="282"/>
      <c r="J470" s="424"/>
      <c r="K470" s="395"/>
      <c r="L470" s="395"/>
      <c r="M470" s="395"/>
      <c r="N470" s="339"/>
    </row>
    <row r="471" spans="6:14" s="125" customFormat="1" x14ac:dyDescent="0.3">
      <c r="F471" s="416"/>
      <c r="G471" s="231"/>
      <c r="H471" s="343"/>
      <c r="I471" s="282"/>
      <c r="J471" s="424"/>
      <c r="K471" s="395"/>
      <c r="L471" s="395"/>
      <c r="M471" s="395"/>
      <c r="N471" s="339"/>
    </row>
    <row r="472" spans="6:14" s="125" customFormat="1" x14ac:dyDescent="0.3">
      <c r="F472" s="416"/>
      <c r="G472" s="231"/>
      <c r="H472" s="343"/>
      <c r="I472" s="282"/>
      <c r="J472" s="424"/>
      <c r="K472" s="395"/>
      <c r="L472" s="395"/>
      <c r="M472" s="395"/>
      <c r="N472" s="339"/>
    </row>
    <row r="473" spans="6:14" s="125" customFormat="1" x14ac:dyDescent="0.3">
      <c r="F473" s="416"/>
      <c r="G473" s="231"/>
      <c r="H473" s="343"/>
      <c r="I473" s="282"/>
      <c r="J473" s="424"/>
      <c r="K473" s="395"/>
      <c r="L473" s="395"/>
      <c r="M473" s="395"/>
      <c r="N473" s="339"/>
    </row>
    <row r="474" spans="6:14" s="125" customFormat="1" x14ac:dyDescent="0.3">
      <c r="F474" s="416"/>
      <c r="G474" s="231"/>
      <c r="H474" s="343"/>
      <c r="I474" s="282"/>
      <c r="J474" s="424"/>
      <c r="K474" s="395"/>
      <c r="L474" s="395"/>
      <c r="M474" s="395"/>
      <c r="N474" s="339"/>
    </row>
    <row r="475" spans="6:14" s="125" customFormat="1" x14ac:dyDescent="0.3">
      <c r="F475" s="416"/>
      <c r="G475" s="231"/>
      <c r="H475" s="343"/>
      <c r="I475" s="282"/>
      <c r="J475" s="424"/>
      <c r="K475" s="395"/>
      <c r="L475" s="395"/>
      <c r="M475" s="395"/>
      <c r="N475" s="339"/>
    </row>
    <row r="476" spans="6:14" s="125" customFormat="1" x14ac:dyDescent="0.3">
      <c r="F476" s="416"/>
      <c r="G476" s="231"/>
      <c r="H476" s="343"/>
      <c r="I476" s="282"/>
      <c r="J476" s="424"/>
      <c r="K476" s="395"/>
      <c r="L476" s="395"/>
      <c r="M476" s="395"/>
      <c r="N476" s="339"/>
    </row>
    <row r="477" spans="6:14" s="125" customFormat="1" x14ac:dyDescent="0.3">
      <c r="F477" s="416"/>
      <c r="G477" s="231"/>
      <c r="H477" s="343"/>
      <c r="I477" s="282"/>
      <c r="J477" s="424"/>
      <c r="K477" s="395"/>
      <c r="L477" s="395"/>
      <c r="M477" s="395"/>
      <c r="N477" s="339"/>
    </row>
    <row r="478" spans="6:14" s="125" customFormat="1" x14ac:dyDescent="0.3">
      <c r="F478" s="416"/>
      <c r="G478" s="231"/>
      <c r="H478" s="343"/>
      <c r="I478" s="282"/>
      <c r="J478" s="424"/>
      <c r="K478" s="395"/>
      <c r="L478" s="395"/>
      <c r="M478" s="395"/>
      <c r="N478" s="339"/>
    </row>
    <row r="479" spans="6:14" s="125" customFormat="1" x14ac:dyDescent="0.3">
      <c r="F479" s="416"/>
      <c r="G479" s="231"/>
      <c r="H479" s="343"/>
      <c r="I479" s="282"/>
      <c r="J479" s="424"/>
      <c r="K479" s="395"/>
      <c r="L479" s="395"/>
      <c r="M479" s="395"/>
      <c r="N479" s="339"/>
    </row>
    <row r="480" spans="6:14" s="125" customFormat="1" x14ac:dyDescent="0.3">
      <c r="F480" s="416"/>
      <c r="G480" s="231"/>
      <c r="H480" s="343"/>
      <c r="I480" s="282"/>
      <c r="J480" s="424"/>
      <c r="K480" s="395"/>
      <c r="L480" s="395"/>
      <c r="M480" s="395"/>
      <c r="N480" s="339"/>
    </row>
    <row r="481" spans="6:14" s="125" customFormat="1" x14ac:dyDescent="0.3">
      <c r="F481" s="416"/>
      <c r="G481" s="231"/>
      <c r="H481" s="343"/>
      <c r="I481" s="282"/>
      <c r="J481" s="424"/>
      <c r="K481" s="395"/>
      <c r="L481" s="395"/>
      <c r="M481" s="395"/>
      <c r="N481" s="339"/>
    </row>
    <row r="482" spans="6:14" s="125" customFormat="1" x14ac:dyDescent="0.3">
      <c r="F482" s="416"/>
      <c r="G482" s="231"/>
      <c r="H482" s="343"/>
      <c r="I482" s="282"/>
      <c r="J482" s="424"/>
      <c r="K482" s="395"/>
      <c r="L482" s="395"/>
      <c r="M482" s="395"/>
      <c r="N482" s="339"/>
    </row>
    <row r="483" spans="6:14" s="125" customFormat="1" x14ac:dyDescent="0.3">
      <c r="F483" s="416"/>
      <c r="G483" s="231"/>
      <c r="H483" s="343"/>
      <c r="I483" s="282"/>
      <c r="J483" s="424"/>
      <c r="K483" s="395"/>
      <c r="L483" s="395"/>
      <c r="M483" s="395"/>
      <c r="N483" s="339"/>
    </row>
    <row r="484" spans="6:14" s="125" customFormat="1" x14ac:dyDescent="0.3">
      <c r="F484" s="416"/>
      <c r="G484" s="231"/>
      <c r="H484" s="343"/>
      <c r="I484" s="282"/>
      <c r="J484" s="424"/>
      <c r="K484" s="395"/>
      <c r="L484" s="395"/>
      <c r="M484" s="395"/>
      <c r="N484" s="339"/>
    </row>
    <row r="485" spans="6:14" s="125" customFormat="1" x14ac:dyDescent="0.3">
      <c r="F485" s="416"/>
      <c r="G485" s="231"/>
      <c r="H485" s="343"/>
      <c r="I485" s="282"/>
      <c r="J485" s="424"/>
      <c r="K485" s="395"/>
      <c r="L485" s="395"/>
      <c r="M485" s="395"/>
      <c r="N485" s="339"/>
    </row>
    <row r="486" spans="6:14" s="125" customFormat="1" x14ac:dyDescent="0.3">
      <c r="F486" s="416"/>
      <c r="G486" s="231"/>
      <c r="H486" s="343"/>
      <c r="I486" s="282"/>
      <c r="J486" s="424"/>
      <c r="K486" s="395"/>
      <c r="L486" s="395"/>
      <c r="M486" s="395"/>
      <c r="N486" s="339"/>
    </row>
    <row r="487" spans="6:14" s="125" customFormat="1" x14ac:dyDescent="0.3">
      <c r="F487" s="416"/>
      <c r="G487" s="231"/>
      <c r="H487" s="343"/>
      <c r="I487" s="282"/>
      <c r="J487" s="424"/>
      <c r="K487" s="395"/>
      <c r="L487" s="395"/>
      <c r="M487" s="395"/>
      <c r="N487" s="339"/>
    </row>
    <row r="488" spans="6:14" s="125" customFormat="1" x14ac:dyDescent="0.3">
      <c r="F488" s="416"/>
      <c r="G488" s="231"/>
      <c r="H488" s="343"/>
      <c r="I488" s="282"/>
      <c r="J488" s="424"/>
      <c r="K488" s="395"/>
      <c r="L488" s="395"/>
      <c r="M488" s="395"/>
      <c r="N488" s="339"/>
    </row>
    <row r="489" spans="6:14" s="125" customFormat="1" x14ac:dyDescent="0.3">
      <c r="F489" s="416"/>
      <c r="G489" s="231"/>
      <c r="H489" s="343"/>
      <c r="I489" s="282"/>
      <c r="J489" s="424"/>
      <c r="K489" s="395"/>
      <c r="L489" s="395"/>
      <c r="M489" s="395"/>
      <c r="N489" s="339"/>
    </row>
    <row r="490" spans="6:14" s="125" customFormat="1" x14ac:dyDescent="0.3">
      <c r="F490" s="416"/>
      <c r="G490" s="231"/>
      <c r="H490" s="343"/>
      <c r="I490" s="282"/>
      <c r="J490" s="424"/>
      <c r="K490" s="395"/>
      <c r="L490" s="395"/>
      <c r="M490" s="395"/>
      <c r="N490" s="339"/>
    </row>
    <row r="491" spans="6:14" s="125" customFormat="1" x14ac:dyDescent="0.3">
      <c r="F491" s="416"/>
      <c r="G491" s="231"/>
      <c r="H491" s="343"/>
      <c r="I491" s="282"/>
      <c r="J491" s="424"/>
      <c r="K491" s="395"/>
      <c r="L491" s="395"/>
      <c r="M491" s="395"/>
      <c r="N491" s="339"/>
    </row>
    <row r="492" spans="6:14" s="125" customFormat="1" x14ac:dyDescent="0.3">
      <c r="F492" s="416"/>
      <c r="G492" s="231"/>
      <c r="H492" s="343"/>
      <c r="I492" s="282"/>
      <c r="J492" s="424"/>
      <c r="K492" s="395"/>
      <c r="L492" s="395"/>
      <c r="M492" s="395"/>
      <c r="N492" s="339"/>
    </row>
    <row r="493" spans="6:14" s="125" customFormat="1" x14ac:dyDescent="0.3">
      <c r="F493" s="416"/>
      <c r="G493" s="231"/>
      <c r="H493" s="343"/>
      <c r="I493" s="282"/>
      <c r="J493" s="424"/>
      <c r="K493" s="395"/>
      <c r="L493" s="395"/>
      <c r="M493" s="395"/>
      <c r="N493" s="339"/>
    </row>
    <row r="494" spans="6:14" s="125" customFormat="1" x14ac:dyDescent="0.3">
      <c r="F494" s="416"/>
      <c r="G494" s="231"/>
      <c r="H494" s="343"/>
      <c r="I494" s="282"/>
      <c r="J494" s="424"/>
      <c r="K494" s="395"/>
      <c r="L494" s="395"/>
      <c r="M494" s="395"/>
      <c r="N494" s="339"/>
    </row>
    <row r="495" spans="6:14" s="125" customFormat="1" x14ac:dyDescent="0.3">
      <c r="F495" s="416"/>
      <c r="G495" s="231"/>
      <c r="H495" s="343"/>
      <c r="I495" s="282"/>
      <c r="J495" s="424"/>
      <c r="K495" s="395"/>
      <c r="L495" s="395"/>
      <c r="M495" s="395"/>
      <c r="N495" s="339"/>
    </row>
    <row r="496" spans="6:14" s="125" customFormat="1" x14ac:dyDescent="0.3">
      <c r="F496" s="416"/>
      <c r="G496" s="231"/>
      <c r="H496" s="343"/>
      <c r="I496" s="282"/>
      <c r="J496" s="424"/>
      <c r="K496" s="395"/>
      <c r="L496" s="395"/>
      <c r="M496" s="395"/>
      <c r="N496" s="339"/>
    </row>
    <row r="497" spans="6:14" s="125" customFormat="1" x14ac:dyDescent="0.3">
      <c r="F497" s="416"/>
      <c r="G497" s="231"/>
      <c r="H497" s="343"/>
      <c r="I497" s="282"/>
      <c r="J497" s="424"/>
      <c r="K497" s="395"/>
      <c r="L497" s="395"/>
      <c r="M497" s="395"/>
      <c r="N497" s="339"/>
    </row>
    <row r="498" spans="6:14" s="125" customFormat="1" x14ac:dyDescent="0.3">
      <c r="F498" s="416"/>
      <c r="G498" s="231"/>
      <c r="H498" s="343"/>
      <c r="I498" s="282"/>
      <c r="J498" s="424"/>
      <c r="K498" s="395"/>
      <c r="L498" s="395"/>
      <c r="M498" s="395"/>
      <c r="N498" s="339"/>
    </row>
    <row r="499" spans="6:14" s="125" customFormat="1" x14ac:dyDescent="0.3">
      <c r="F499" s="416"/>
      <c r="G499" s="231"/>
      <c r="H499" s="343"/>
      <c r="I499" s="282"/>
      <c r="J499" s="424"/>
      <c r="K499" s="395"/>
      <c r="L499" s="395"/>
      <c r="M499" s="395"/>
      <c r="N499" s="339"/>
    </row>
    <row r="500" spans="6:14" s="125" customFormat="1" x14ac:dyDescent="0.3">
      <c r="F500" s="416"/>
      <c r="G500" s="231"/>
      <c r="H500" s="343"/>
      <c r="I500" s="282"/>
      <c r="J500" s="424"/>
      <c r="K500" s="395"/>
      <c r="L500" s="395"/>
      <c r="M500" s="395"/>
      <c r="N500" s="339"/>
    </row>
    <row r="501" spans="6:14" s="125" customFormat="1" x14ac:dyDescent="0.3">
      <c r="F501" s="416"/>
      <c r="G501" s="231"/>
      <c r="H501" s="343"/>
      <c r="I501" s="282"/>
      <c r="J501" s="424"/>
      <c r="K501" s="395"/>
      <c r="L501" s="395"/>
      <c r="M501" s="395"/>
      <c r="N501" s="339"/>
    </row>
    <row r="502" spans="6:14" s="125" customFormat="1" x14ac:dyDescent="0.3">
      <c r="F502" s="416"/>
      <c r="G502" s="231"/>
      <c r="H502" s="343"/>
      <c r="I502" s="282"/>
      <c r="J502" s="424"/>
      <c r="K502" s="395"/>
      <c r="L502" s="395"/>
      <c r="M502" s="395"/>
      <c r="N502" s="339"/>
    </row>
    <row r="503" spans="6:14" s="125" customFormat="1" x14ac:dyDescent="0.3">
      <c r="F503" s="416"/>
      <c r="G503" s="231"/>
      <c r="H503" s="343"/>
      <c r="I503" s="282"/>
      <c r="J503" s="424"/>
      <c r="K503" s="395"/>
      <c r="L503" s="395"/>
      <c r="M503" s="395"/>
      <c r="N503" s="339"/>
    </row>
    <row r="504" spans="6:14" s="125" customFormat="1" x14ac:dyDescent="0.3">
      <c r="F504" s="416"/>
      <c r="G504" s="231"/>
      <c r="H504" s="343"/>
      <c r="I504" s="282"/>
      <c r="J504" s="424"/>
      <c r="K504" s="395"/>
      <c r="L504" s="395"/>
      <c r="M504" s="395"/>
      <c r="N504" s="339"/>
    </row>
    <row r="505" spans="6:14" s="125" customFormat="1" x14ac:dyDescent="0.3">
      <c r="F505" s="416"/>
      <c r="G505" s="231"/>
      <c r="H505" s="343"/>
      <c r="I505" s="282"/>
      <c r="J505" s="424"/>
      <c r="K505" s="395"/>
      <c r="L505" s="395"/>
      <c r="M505" s="395"/>
      <c r="N505" s="339"/>
    </row>
    <row r="506" spans="6:14" s="125" customFormat="1" x14ac:dyDescent="0.3">
      <c r="F506" s="416"/>
      <c r="G506" s="231"/>
      <c r="H506" s="343"/>
      <c r="I506" s="282"/>
      <c r="J506" s="424"/>
      <c r="K506" s="395"/>
      <c r="L506" s="395"/>
      <c r="M506" s="395"/>
      <c r="N506" s="339"/>
    </row>
    <row r="507" spans="6:14" s="125" customFormat="1" x14ac:dyDescent="0.3">
      <c r="F507" s="416"/>
      <c r="G507" s="231"/>
      <c r="H507" s="343"/>
      <c r="I507" s="282"/>
      <c r="J507" s="424"/>
      <c r="K507" s="395"/>
      <c r="L507" s="395"/>
      <c r="M507" s="395"/>
      <c r="N507" s="339"/>
    </row>
    <row r="508" spans="6:14" s="125" customFormat="1" x14ac:dyDescent="0.3">
      <c r="F508" s="416"/>
      <c r="G508" s="231"/>
      <c r="H508" s="343"/>
      <c r="I508" s="282"/>
      <c r="J508" s="424"/>
      <c r="K508" s="395"/>
      <c r="L508" s="395"/>
      <c r="M508" s="395"/>
      <c r="N508" s="339"/>
    </row>
    <row r="509" spans="6:14" s="125" customFormat="1" x14ac:dyDescent="0.3">
      <c r="F509" s="416"/>
      <c r="G509" s="231"/>
      <c r="H509" s="343"/>
      <c r="I509" s="282"/>
      <c r="J509" s="424"/>
      <c r="K509" s="395"/>
      <c r="L509" s="395"/>
      <c r="M509" s="395"/>
      <c r="N509" s="339"/>
    </row>
    <row r="510" spans="6:14" s="125" customFormat="1" x14ac:dyDescent="0.3">
      <c r="F510" s="416"/>
      <c r="G510" s="231"/>
      <c r="H510" s="343"/>
      <c r="I510" s="282"/>
      <c r="J510" s="424"/>
      <c r="K510" s="395"/>
      <c r="L510" s="395"/>
      <c r="M510" s="395"/>
      <c r="N510" s="339"/>
    </row>
    <row r="511" spans="6:14" s="125" customFormat="1" x14ac:dyDescent="0.3">
      <c r="F511" s="416"/>
      <c r="G511" s="231"/>
      <c r="H511" s="343"/>
      <c r="I511" s="282"/>
      <c r="J511" s="424"/>
      <c r="K511" s="395"/>
      <c r="L511" s="395"/>
      <c r="M511" s="395"/>
      <c r="N511" s="339"/>
    </row>
    <row r="512" spans="6:14" s="125" customFormat="1" x14ac:dyDescent="0.3">
      <c r="F512" s="416"/>
      <c r="G512" s="231"/>
      <c r="H512" s="343"/>
      <c r="I512" s="282"/>
      <c r="J512" s="424"/>
      <c r="K512" s="395"/>
      <c r="L512" s="395"/>
      <c r="M512" s="395"/>
      <c r="N512" s="339"/>
    </row>
    <row r="513" spans="6:14" s="125" customFormat="1" x14ac:dyDescent="0.3">
      <c r="F513" s="416"/>
      <c r="G513" s="231"/>
      <c r="H513" s="343"/>
      <c r="I513" s="282"/>
      <c r="J513" s="424"/>
      <c r="K513" s="395"/>
      <c r="L513" s="395"/>
      <c r="M513" s="395"/>
      <c r="N513" s="339"/>
    </row>
    <row r="514" spans="6:14" s="125" customFormat="1" x14ac:dyDescent="0.3">
      <c r="F514" s="416"/>
      <c r="G514" s="231"/>
      <c r="H514" s="343"/>
      <c r="I514" s="282"/>
      <c r="J514" s="424"/>
      <c r="K514" s="395"/>
      <c r="L514" s="395"/>
      <c r="M514" s="395"/>
      <c r="N514" s="339"/>
    </row>
    <row r="515" spans="6:14" s="125" customFormat="1" x14ac:dyDescent="0.3">
      <c r="F515" s="416"/>
      <c r="G515" s="231"/>
      <c r="H515" s="343"/>
      <c r="I515" s="282"/>
      <c r="J515" s="424"/>
      <c r="K515" s="395"/>
      <c r="L515" s="395"/>
      <c r="M515" s="395"/>
      <c r="N515" s="339"/>
    </row>
    <row r="516" spans="6:14" s="125" customFormat="1" x14ac:dyDescent="0.3">
      <c r="F516" s="416"/>
      <c r="G516" s="231"/>
      <c r="H516" s="343"/>
      <c r="I516" s="282"/>
      <c r="J516" s="424"/>
      <c r="K516" s="395"/>
      <c r="L516" s="395"/>
      <c r="M516" s="395"/>
      <c r="N516" s="339"/>
    </row>
    <row r="517" spans="6:14" s="125" customFormat="1" x14ac:dyDescent="0.3">
      <c r="F517" s="416"/>
      <c r="G517" s="231"/>
      <c r="H517" s="343"/>
      <c r="I517" s="282"/>
      <c r="J517" s="424"/>
      <c r="K517" s="395"/>
      <c r="L517" s="395"/>
      <c r="M517" s="395"/>
      <c r="N517" s="339"/>
    </row>
    <row r="518" spans="6:14" s="125" customFormat="1" x14ac:dyDescent="0.3">
      <c r="F518" s="416"/>
      <c r="G518" s="231"/>
      <c r="H518" s="343"/>
      <c r="I518" s="282"/>
      <c r="J518" s="424"/>
      <c r="K518" s="395"/>
      <c r="L518" s="395"/>
      <c r="M518" s="395"/>
      <c r="N518" s="339"/>
    </row>
    <row r="519" spans="6:14" s="125" customFormat="1" x14ac:dyDescent="0.3">
      <c r="F519" s="416"/>
      <c r="G519" s="231"/>
      <c r="H519" s="343"/>
      <c r="I519" s="282"/>
      <c r="J519" s="424"/>
      <c r="K519" s="395"/>
      <c r="L519" s="395"/>
      <c r="M519" s="395"/>
      <c r="N519" s="339"/>
    </row>
    <row r="520" spans="6:14" s="125" customFormat="1" x14ac:dyDescent="0.3">
      <c r="F520" s="416"/>
      <c r="G520" s="231"/>
      <c r="H520" s="343"/>
      <c r="I520" s="282"/>
      <c r="J520" s="424"/>
      <c r="K520" s="395"/>
      <c r="L520" s="395"/>
      <c r="M520" s="395"/>
      <c r="N520" s="339"/>
    </row>
    <row r="521" spans="6:14" s="125" customFormat="1" x14ac:dyDescent="0.3">
      <c r="F521" s="416"/>
      <c r="G521" s="231"/>
      <c r="H521" s="343"/>
      <c r="I521" s="282"/>
      <c r="J521" s="424"/>
      <c r="K521" s="395"/>
      <c r="L521" s="395"/>
      <c r="M521" s="395"/>
      <c r="N521" s="339"/>
    </row>
    <row r="522" spans="6:14" s="125" customFormat="1" x14ac:dyDescent="0.3">
      <c r="F522" s="416"/>
      <c r="G522" s="231"/>
      <c r="H522" s="343"/>
      <c r="I522" s="282"/>
      <c r="J522" s="424"/>
      <c r="K522" s="395"/>
      <c r="L522" s="395"/>
      <c r="M522" s="395"/>
      <c r="N522" s="339"/>
    </row>
    <row r="523" spans="6:14" s="125" customFormat="1" x14ac:dyDescent="0.3">
      <c r="F523" s="416"/>
      <c r="G523" s="231"/>
      <c r="H523" s="343"/>
      <c r="I523" s="282"/>
      <c r="J523" s="424"/>
      <c r="K523" s="395"/>
      <c r="L523" s="395"/>
      <c r="M523" s="395"/>
      <c r="N523" s="339"/>
    </row>
    <row r="524" spans="6:14" s="125" customFormat="1" x14ac:dyDescent="0.3">
      <c r="F524" s="416"/>
      <c r="G524" s="231"/>
      <c r="H524" s="343"/>
      <c r="I524" s="282"/>
      <c r="J524" s="424"/>
      <c r="K524" s="395"/>
      <c r="L524" s="395"/>
      <c r="M524" s="395"/>
      <c r="N524" s="339"/>
    </row>
    <row r="525" spans="6:14" s="125" customFormat="1" x14ac:dyDescent="0.3">
      <c r="F525" s="416"/>
      <c r="G525" s="231"/>
      <c r="H525" s="343"/>
      <c r="I525" s="282"/>
      <c r="J525" s="424"/>
      <c r="K525" s="395"/>
      <c r="L525" s="395"/>
      <c r="M525" s="395"/>
      <c r="N525" s="339"/>
    </row>
    <row r="526" spans="6:14" s="125" customFormat="1" x14ac:dyDescent="0.3">
      <c r="F526" s="416"/>
      <c r="G526" s="231"/>
      <c r="H526" s="343"/>
      <c r="I526" s="282"/>
      <c r="J526" s="424"/>
      <c r="K526" s="395"/>
      <c r="L526" s="395"/>
      <c r="M526" s="395"/>
      <c r="N526" s="339"/>
    </row>
    <row r="527" spans="6:14" s="125" customFormat="1" x14ac:dyDescent="0.3">
      <c r="F527" s="416"/>
      <c r="G527" s="231"/>
      <c r="H527" s="343"/>
      <c r="I527" s="282"/>
      <c r="J527" s="424"/>
      <c r="K527" s="395"/>
      <c r="L527" s="395"/>
      <c r="M527" s="395"/>
      <c r="N527" s="339"/>
    </row>
    <row r="528" spans="6:14" s="125" customFormat="1" x14ac:dyDescent="0.3">
      <c r="F528" s="416"/>
      <c r="G528" s="231"/>
      <c r="H528" s="343"/>
      <c r="I528" s="282"/>
      <c r="J528" s="424"/>
      <c r="K528" s="395"/>
      <c r="L528" s="395"/>
      <c r="M528" s="395"/>
      <c r="N528" s="339"/>
    </row>
    <row r="529" spans="6:14" s="125" customFormat="1" x14ac:dyDescent="0.3">
      <c r="F529" s="416"/>
      <c r="G529" s="231"/>
      <c r="H529" s="343"/>
      <c r="I529" s="282"/>
      <c r="J529" s="424"/>
      <c r="K529" s="395"/>
      <c r="L529" s="395"/>
      <c r="M529" s="395"/>
      <c r="N529" s="339"/>
    </row>
    <row r="530" spans="6:14" s="125" customFormat="1" x14ac:dyDescent="0.3">
      <c r="F530" s="416"/>
      <c r="G530" s="231"/>
      <c r="H530" s="343"/>
      <c r="I530" s="282"/>
      <c r="J530" s="424"/>
      <c r="K530" s="395"/>
      <c r="L530" s="395"/>
      <c r="M530" s="395"/>
      <c r="N530" s="339"/>
    </row>
    <row r="531" spans="6:14" s="125" customFormat="1" x14ac:dyDescent="0.3">
      <c r="F531" s="416"/>
      <c r="G531" s="231"/>
      <c r="H531" s="343"/>
      <c r="I531" s="282"/>
      <c r="J531" s="424"/>
      <c r="K531" s="395"/>
      <c r="L531" s="395"/>
      <c r="M531" s="395"/>
      <c r="N531" s="339"/>
    </row>
    <row r="532" spans="6:14" s="125" customFormat="1" x14ac:dyDescent="0.3">
      <c r="F532" s="416"/>
      <c r="G532" s="231"/>
      <c r="H532" s="343"/>
      <c r="I532" s="282"/>
      <c r="J532" s="424"/>
      <c r="K532" s="395"/>
      <c r="L532" s="395"/>
      <c r="M532" s="395"/>
      <c r="N532" s="339"/>
    </row>
    <row r="533" spans="6:14" s="125" customFormat="1" x14ac:dyDescent="0.3">
      <c r="F533" s="416"/>
      <c r="G533" s="231"/>
      <c r="H533" s="343"/>
      <c r="I533" s="282"/>
      <c r="J533" s="424"/>
      <c r="K533" s="395"/>
      <c r="L533" s="395"/>
      <c r="M533" s="395"/>
      <c r="N533" s="339"/>
    </row>
    <row r="534" spans="6:14" s="125" customFormat="1" x14ac:dyDescent="0.3">
      <c r="F534" s="416"/>
      <c r="G534" s="231"/>
      <c r="H534" s="343"/>
      <c r="I534" s="282"/>
      <c r="J534" s="424"/>
      <c r="K534" s="395"/>
      <c r="L534" s="395"/>
      <c r="M534" s="395"/>
      <c r="N534" s="339"/>
    </row>
    <row r="535" spans="6:14" s="125" customFormat="1" x14ac:dyDescent="0.3">
      <c r="F535" s="416"/>
      <c r="G535" s="231"/>
      <c r="H535" s="343"/>
      <c r="I535" s="282"/>
      <c r="J535" s="424"/>
      <c r="K535" s="395"/>
      <c r="L535" s="395"/>
      <c r="M535" s="395"/>
      <c r="N535" s="339"/>
    </row>
    <row r="536" spans="6:14" s="125" customFormat="1" x14ac:dyDescent="0.3">
      <c r="F536" s="416"/>
      <c r="G536" s="231"/>
      <c r="H536" s="343"/>
      <c r="I536" s="282"/>
      <c r="J536" s="424"/>
      <c r="K536" s="395"/>
      <c r="L536" s="395"/>
      <c r="M536" s="395"/>
      <c r="N536" s="339"/>
    </row>
    <row r="537" spans="6:14" s="125" customFormat="1" x14ac:dyDescent="0.3">
      <c r="F537" s="416"/>
      <c r="G537" s="231"/>
      <c r="H537" s="343"/>
      <c r="I537" s="282"/>
      <c r="J537" s="424"/>
      <c r="K537" s="395"/>
      <c r="L537" s="395"/>
      <c r="M537" s="395"/>
      <c r="N537" s="339"/>
    </row>
    <row r="538" spans="6:14" s="125" customFormat="1" x14ac:dyDescent="0.3">
      <c r="F538" s="416"/>
      <c r="G538" s="231"/>
      <c r="H538" s="343"/>
      <c r="I538" s="282"/>
      <c r="J538" s="424"/>
      <c r="K538" s="395"/>
      <c r="L538" s="395"/>
      <c r="M538" s="395"/>
      <c r="N538" s="339"/>
    </row>
    <row r="539" spans="6:14" s="125" customFormat="1" x14ac:dyDescent="0.3">
      <c r="F539" s="416"/>
      <c r="G539" s="231"/>
      <c r="H539" s="343"/>
      <c r="I539" s="282"/>
      <c r="J539" s="424"/>
      <c r="K539" s="395"/>
      <c r="L539" s="395"/>
      <c r="M539" s="395"/>
      <c r="N539" s="339"/>
    </row>
    <row r="540" spans="6:14" s="125" customFormat="1" x14ac:dyDescent="0.3">
      <c r="F540" s="416"/>
      <c r="G540" s="231"/>
      <c r="H540" s="343"/>
      <c r="I540" s="282"/>
      <c r="J540" s="424"/>
      <c r="K540" s="395"/>
      <c r="L540" s="395"/>
      <c r="M540" s="395"/>
      <c r="N540" s="339"/>
    </row>
    <row r="541" spans="6:14" s="125" customFormat="1" x14ac:dyDescent="0.3">
      <c r="F541" s="416"/>
      <c r="G541" s="231"/>
      <c r="H541" s="343"/>
      <c r="I541" s="282"/>
      <c r="J541" s="424"/>
      <c r="K541" s="395"/>
      <c r="L541" s="395"/>
      <c r="M541" s="395"/>
      <c r="N541" s="339"/>
    </row>
    <row r="542" spans="6:14" s="125" customFormat="1" x14ac:dyDescent="0.3">
      <c r="F542" s="416"/>
      <c r="G542" s="231"/>
      <c r="H542" s="343"/>
      <c r="I542" s="282"/>
      <c r="J542" s="424"/>
      <c r="K542" s="395"/>
      <c r="L542" s="395"/>
      <c r="M542" s="395"/>
      <c r="N542" s="339"/>
    </row>
    <row r="543" spans="6:14" s="125" customFormat="1" x14ac:dyDescent="0.3">
      <c r="F543" s="416"/>
      <c r="G543" s="231"/>
      <c r="H543" s="343"/>
      <c r="I543" s="282"/>
      <c r="J543" s="424"/>
      <c r="K543" s="395"/>
      <c r="L543" s="395"/>
      <c r="M543" s="395"/>
      <c r="N543" s="339"/>
    </row>
    <row r="544" spans="6:14" s="125" customFormat="1" x14ac:dyDescent="0.3">
      <c r="F544" s="416"/>
      <c r="G544" s="231"/>
      <c r="H544" s="343"/>
      <c r="I544" s="282"/>
      <c r="J544" s="424"/>
      <c r="K544" s="395"/>
      <c r="L544" s="395"/>
      <c r="M544" s="395"/>
      <c r="N544" s="339"/>
    </row>
    <row r="545" spans="6:14" s="125" customFormat="1" x14ac:dyDescent="0.3">
      <c r="F545" s="416"/>
      <c r="G545" s="231"/>
      <c r="H545" s="343"/>
      <c r="I545" s="282"/>
      <c r="J545" s="424"/>
      <c r="K545" s="395"/>
      <c r="L545" s="395"/>
      <c r="M545" s="395"/>
      <c r="N545" s="339"/>
    </row>
    <row r="546" spans="6:14" s="125" customFormat="1" x14ac:dyDescent="0.3">
      <c r="F546" s="416"/>
      <c r="G546" s="231"/>
      <c r="H546" s="343"/>
      <c r="I546" s="282"/>
      <c r="J546" s="424"/>
      <c r="K546" s="395"/>
      <c r="L546" s="395"/>
      <c r="M546" s="395"/>
      <c r="N546" s="339"/>
    </row>
    <row r="547" spans="6:14" s="125" customFormat="1" x14ac:dyDescent="0.3">
      <c r="F547" s="416"/>
      <c r="G547" s="231"/>
      <c r="H547" s="343"/>
      <c r="I547" s="282"/>
      <c r="J547" s="424"/>
      <c r="K547" s="395"/>
      <c r="L547" s="395"/>
      <c r="M547" s="395"/>
      <c r="N547" s="339"/>
    </row>
    <row r="548" spans="6:14" s="125" customFormat="1" x14ac:dyDescent="0.3">
      <c r="F548" s="416"/>
      <c r="G548" s="231"/>
      <c r="H548" s="343"/>
      <c r="I548" s="282"/>
      <c r="J548" s="424"/>
      <c r="K548" s="395"/>
      <c r="L548" s="395"/>
      <c r="M548" s="395"/>
      <c r="N548" s="339"/>
    </row>
    <row r="549" spans="6:14" s="125" customFormat="1" x14ac:dyDescent="0.3">
      <c r="F549" s="416"/>
      <c r="G549" s="231"/>
      <c r="H549" s="343"/>
      <c r="I549" s="282"/>
      <c r="J549" s="424"/>
      <c r="K549" s="395"/>
      <c r="L549" s="395"/>
      <c r="M549" s="395"/>
      <c r="N549" s="339"/>
    </row>
    <row r="550" spans="6:14" s="125" customFormat="1" x14ac:dyDescent="0.3">
      <c r="F550" s="416"/>
      <c r="G550" s="231"/>
      <c r="H550" s="343"/>
      <c r="I550" s="282"/>
      <c r="J550" s="424"/>
      <c r="K550" s="395"/>
      <c r="L550" s="395"/>
      <c r="M550" s="395"/>
      <c r="N550" s="339"/>
    </row>
    <row r="551" spans="6:14" s="125" customFormat="1" x14ac:dyDescent="0.3">
      <c r="F551" s="416"/>
      <c r="G551" s="231"/>
      <c r="H551" s="343"/>
      <c r="I551" s="282"/>
      <c r="J551" s="424"/>
      <c r="K551" s="395"/>
      <c r="L551" s="395"/>
      <c r="M551" s="395"/>
      <c r="N551" s="339"/>
    </row>
    <row r="552" spans="6:14" s="125" customFormat="1" x14ac:dyDescent="0.3">
      <c r="F552" s="416"/>
      <c r="G552" s="231"/>
      <c r="H552" s="343"/>
      <c r="I552" s="282"/>
      <c r="J552" s="424"/>
      <c r="K552" s="395"/>
      <c r="L552" s="395"/>
      <c r="M552" s="395"/>
      <c r="N552" s="339"/>
    </row>
    <row r="553" spans="6:14" s="125" customFormat="1" x14ac:dyDescent="0.3">
      <c r="F553" s="416"/>
      <c r="G553" s="231"/>
      <c r="H553" s="343"/>
      <c r="I553" s="282"/>
      <c r="J553" s="424"/>
      <c r="K553" s="395"/>
      <c r="L553" s="395"/>
      <c r="M553" s="395"/>
      <c r="N553" s="339"/>
    </row>
    <row r="554" spans="6:14" s="125" customFormat="1" x14ac:dyDescent="0.3">
      <c r="F554" s="416"/>
      <c r="G554" s="231"/>
      <c r="H554" s="343"/>
      <c r="I554" s="282"/>
      <c r="J554" s="424"/>
      <c r="K554" s="395"/>
      <c r="L554" s="395"/>
      <c r="M554" s="395"/>
      <c r="N554" s="339"/>
    </row>
    <row r="555" spans="6:14" s="125" customFormat="1" x14ac:dyDescent="0.3">
      <c r="F555" s="416"/>
      <c r="G555" s="231"/>
      <c r="H555" s="343"/>
      <c r="I555" s="282"/>
      <c r="J555" s="424"/>
      <c r="K555" s="395"/>
      <c r="L555" s="395"/>
      <c r="M555" s="395"/>
      <c r="N555" s="339"/>
    </row>
    <row r="556" spans="6:14" s="125" customFormat="1" x14ac:dyDescent="0.3">
      <c r="F556" s="416"/>
      <c r="G556" s="231"/>
      <c r="H556" s="343"/>
      <c r="I556" s="282"/>
      <c r="J556" s="424"/>
      <c r="K556" s="395"/>
      <c r="L556" s="395"/>
      <c r="M556" s="395"/>
      <c r="N556" s="339"/>
    </row>
    <row r="557" spans="6:14" s="125" customFormat="1" x14ac:dyDescent="0.3">
      <c r="F557" s="416"/>
      <c r="G557" s="231"/>
      <c r="H557" s="343"/>
      <c r="I557" s="282"/>
      <c r="J557" s="424"/>
      <c r="K557" s="395"/>
      <c r="L557" s="395"/>
      <c r="M557" s="395"/>
      <c r="N557" s="339"/>
    </row>
    <row r="558" spans="6:14" s="125" customFormat="1" x14ac:dyDescent="0.3">
      <c r="F558" s="416"/>
      <c r="G558" s="231"/>
      <c r="H558" s="343"/>
      <c r="I558" s="282"/>
      <c r="J558" s="424"/>
      <c r="K558" s="395"/>
      <c r="L558" s="395"/>
      <c r="M558" s="395"/>
      <c r="N558" s="339"/>
    </row>
    <row r="559" spans="6:14" s="125" customFormat="1" x14ac:dyDescent="0.3">
      <c r="F559" s="416"/>
      <c r="G559" s="231"/>
      <c r="H559" s="343"/>
      <c r="I559" s="282"/>
      <c r="J559" s="424"/>
      <c r="K559" s="395"/>
      <c r="L559" s="395"/>
      <c r="M559" s="395"/>
      <c r="N559" s="339"/>
    </row>
    <row r="560" spans="6:14" s="125" customFormat="1" x14ac:dyDescent="0.3">
      <c r="F560" s="416"/>
      <c r="G560" s="231"/>
      <c r="H560" s="343"/>
      <c r="I560" s="282"/>
      <c r="J560" s="424"/>
      <c r="K560" s="395"/>
      <c r="L560" s="395"/>
      <c r="M560" s="395"/>
      <c r="N560" s="339"/>
    </row>
    <row r="561" spans="6:14" s="125" customFormat="1" x14ac:dyDescent="0.3">
      <c r="F561" s="416"/>
      <c r="G561" s="231"/>
      <c r="H561" s="343"/>
      <c r="I561" s="282"/>
      <c r="J561" s="424"/>
      <c r="K561" s="395"/>
      <c r="L561" s="395"/>
      <c r="M561" s="395"/>
      <c r="N561" s="339"/>
    </row>
    <row r="562" spans="6:14" s="125" customFormat="1" x14ac:dyDescent="0.3">
      <c r="F562" s="416"/>
      <c r="G562" s="231"/>
      <c r="H562" s="343"/>
      <c r="I562" s="282"/>
      <c r="J562" s="424"/>
      <c r="K562" s="395"/>
      <c r="L562" s="395"/>
      <c r="M562" s="395"/>
      <c r="N562" s="339"/>
    </row>
    <row r="563" spans="6:14" s="125" customFormat="1" x14ac:dyDescent="0.3">
      <c r="F563" s="416"/>
      <c r="G563" s="231"/>
      <c r="H563" s="343"/>
      <c r="I563" s="282"/>
      <c r="J563" s="424"/>
      <c r="K563" s="395"/>
      <c r="L563" s="395"/>
      <c r="M563" s="395"/>
      <c r="N563" s="339"/>
    </row>
    <row r="564" spans="6:14" s="125" customFormat="1" x14ac:dyDescent="0.3">
      <c r="F564" s="416"/>
      <c r="G564" s="231"/>
      <c r="H564" s="343"/>
      <c r="I564" s="282"/>
      <c r="J564" s="424"/>
      <c r="K564" s="395"/>
      <c r="L564" s="395"/>
      <c r="M564" s="395"/>
      <c r="N564" s="339"/>
    </row>
    <row r="565" spans="6:14" s="125" customFormat="1" x14ac:dyDescent="0.3">
      <c r="F565" s="416"/>
      <c r="G565" s="231"/>
      <c r="H565" s="343"/>
      <c r="I565" s="282"/>
      <c r="J565" s="424"/>
      <c r="K565" s="395"/>
      <c r="L565" s="395"/>
      <c r="M565" s="395"/>
      <c r="N565" s="339"/>
    </row>
    <row r="566" spans="6:14" s="125" customFormat="1" x14ac:dyDescent="0.3">
      <c r="F566" s="416"/>
      <c r="G566" s="231"/>
      <c r="H566" s="343"/>
      <c r="I566" s="282"/>
      <c r="J566" s="424"/>
      <c r="K566" s="395"/>
      <c r="L566" s="395"/>
      <c r="M566" s="395"/>
      <c r="N566" s="339"/>
    </row>
    <row r="567" spans="6:14" s="125" customFormat="1" x14ac:dyDescent="0.3">
      <c r="F567" s="416"/>
      <c r="G567" s="231"/>
      <c r="H567" s="343"/>
      <c r="I567" s="282"/>
      <c r="J567" s="424"/>
      <c r="K567" s="395"/>
      <c r="L567" s="395"/>
      <c r="M567" s="395"/>
      <c r="N567" s="339"/>
    </row>
    <row r="568" spans="6:14" s="125" customFormat="1" x14ac:dyDescent="0.3">
      <c r="F568" s="416"/>
      <c r="G568" s="231"/>
      <c r="H568" s="343"/>
      <c r="I568" s="282"/>
      <c r="J568" s="424"/>
      <c r="K568" s="395"/>
      <c r="L568" s="395"/>
      <c r="M568" s="395"/>
      <c r="N568" s="339"/>
    </row>
    <row r="569" spans="6:14" s="125" customFormat="1" x14ac:dyDescent="0.3">
      <c r="F569" s="416"/>
      <c r="G569" s="231"/>
      <c r="H569" s="343"/>
      <c r="I569" s="282"/>
      <c r="J569" s="424"/>
      <c r="K569" s="395"/>
      <c r="L569" s="395"/>
      <c r="M569" s="395"/>
      <c r="N569" s="339"/>
    </row>
    <row r="570" spans="6:14" s="125" customFormat="1" x14ac:dyDescent="0.3">
      <c r="F570" s="416"/>
      <c r="G570" s="231"/>
      <c r="H570" s="343"/>
      <c r="I570" s="282"/>
      <c r="J570" s="424"/>
      <c r="K570" s="395"/>
      <c r="L570" s="395"/>
      <c r="M570" s="395"/>
      <c r="N570" s="339"/>
    </row>
    <row r="571" spans="6:14" s="125" customFormat="1" x14ac:dyDescent="0.3">
      <c r="F571" s="416"/>
      <c r="G571" s="231"/>
      <c r="H571" s="343"/>
      <c r="I571" s="282"/>
      <c r="J571" s="424"/>
      <c r="K571" s="395"/>
      <c r="L571" s="395"/>
      <c r="M571" s="395"/>
      <c r="N571" s="339"/>
    </row>
    <row r="572" spans="6:14" s="125" customFormat="1" x14ac:dyDescent="0.3">
      <c r="F572" s="416"/>
      <c r="G572" s="231"/>
      <c r="H572" s="343"/>
      <c r="I572" s="282"/>
      <c r="J572" s="424"/>
      <c r="K572" s="395"/>
      <c r="L572" s="395"/>
      <c r="M572" s="395"/>
      <c r="N572" s="339"/>
    </row>
    <row r="573" spans="6:14" s="125" customFormat="1" x14ac:dyDescent="0.3">
      <c r="F573" s="416"/>
      <c r="G573" s="231"/>
      <c r="H573" s="343"/>
      <c r="I573" s="282"/>
      <c r="J573" s="424"/>
      <c r="K573" s="395"/>
      <c r="L573" s="395"/>
      <c r="M573" s="395"/>
      <c r="N573" s="339"/>
    </row>
    <row r="574" spans="6:14" s="125" customFormat="1" x14ac:dyDescent="0.3">
      <c r="F574" s="416"/>
      <c r="G574" s="231"/>
      <c r="H574" s="343"/>
      <c r="I574" s="282"/>
      <c r="J574" s="424"/>
      <c r="K574" s="395"/>
      <c r="L574" s="395"/>
      <c r="M574" s="395"/>
      <c r="N574" s="339"/>
    </row>
    <row r="575" spans="6:14" s="125" customFormat="1" x14ac:dyDescent="0.3">
      <c r="F575" s="416"/>
      <c r="G575" s="231"/>
      <c r="H575" s="343"/>
      <c r="I575" s="282"/>
      <c r="J575" s="424"/>
      <c r="K575" s="395"/>
      <c r="L575" s="395"/>
      <c r="M575" s="395"/>
      <c r="N575" s="339"/>
    </row>
    <row r="576" spans="6:14" s="125" customFormat="1" x14ac:dyDescent="0.3">
      <c r="F576" s="416"/>
      <c r="G576" s="231"/>
      <c r="H576" s="343"/>
      <c r="I576" s="282"/>
      <c r="J576" s="424"/>
      <c r="K576" s="395"/>
      <c r="L576" s="395"/>
      <c r="M576" s="395"/>
      <c r="N576" s="339"/>
    </row>
    <row r="577" spans="6:14" s="125" customFormat="1" x14ac:dyDescent="0.3">
      <c r="F577" s="416"/>
      <c r="G577" s="231"/>
      <c r="H577" s="343"/>
      <c r="I577" s="282"/>
      <c r="J577" s="424"/>
      <c r="K577" s="395"/>
      <c r="L577" s="395"/>
      <c r="M577" s="395"/>
      <c r="N577" s="339"/>
    </row>
    <row r="578" spans="6:14" s="125" customFormat="1" x14ac:dyDescent="0.3">
      <c r="F578" s="416"/>
      <c r="G578" s="231"/>
      <c r="H578" s="343"/>
      <c r="I578" s="282"/>
      <c r="J578" s="424"/>
      <c r="K578" s="395"/>
      <c r="L578" s="395"/>
      <c r="M578" s="395"/>
      <c r="N578" s="339"/>
    </row>
    <row r="579" spans="6:14" s="125" customFormat="1" x14ac:dyDescent="0.3">
      <c r="F579" s="416"/>
      <c r="G579" s="231"/>
      <c r="H579" s="343"/>
      <c r="I579" s="282"/>
      <c r="J579" s="424"/>
      <c r="K579" s="395"/>
      <c r="L579" s="395"/>
      <c r="M579" s="395"/>
      <c r="N579" s="339"/>
    </row>
    <row r="580" spans="6:14" s="125" customFormat="1" x14ac:dyDescent="0.3">
      <c r="F580" s="416"/>
      <c r="G580" s="231"/>
      <c r="H580" s="343"/>
      <c r="I580" s="282"/>
      <c r="J580" s="424"/>
      <c r="K580" s="395"/>
      <c r="L580" s="395"/>
      <c r="M580" s="395"/>
      <c r="N580" s="339"/>
    </row>
    <row r="581" spans="6:14" s="125" customFormat="1" x14ac:dyDescent="0.3">
      <c r="F581" s="416"/>
      <c r="G581" s="231"/>
      <c r="H581" s="343"/>
      <c r="I581" s="282"/>
      <c r="J581" s="424"/>
      <c r="K581" s="395"/>
      <c r="L581" s="395"/>
      <c r="M581" s="395"/>
      <c r="N581" s="339"/>
    </row>
    <row r="582" spans="6:14" s="125" customFormat="1" x14ac:dyDescent="0.3">
      <c r="F582" s="416"/>
      <c r="G582" s="231"/>
      <c r="H582" s="343"/>
      <c r="I582" s="282"/>
      <c r="J582" s="424"/>
      <c r="K582" s="395"/>
      <c r="L582" s="395"/>
      <c r="M582" s="395"/>
      <c r="N582" s="339"/>
    </row>
    <row r="583" spans="6:14" s="125" customFormat="1" x14ac:dyDescent="0.3">
      <c r="F583" s="416"/>
      <c r="G583" s="231"/>
      <c r="H583" s="343"/>
      <c r="I583" s="282"/>
      <c r="J583" s="424"/>
      <c r="K583" s="395"/>
      <c r="L583" s="395"/>
      <c r="M583" s="395"/>
      <c r="N583" s="339"/>
    </row>
    <row r="584" spans="6:14" s="125" customFormat="1" x14ac:dyDescent="0.3">
      <c r="F584" s="416"/>
      <c r="G584" s="231"/>
      <c r="H584" s="343"/>
      <c r="I584" s="282"/>
      <c r="J584" s="424"/>
      <c r="K584" s="395"/>
      <c r="L584" s="395"/>
      <c r="M584" s="395"/>
      <c r="N584" s="339"/>
    </row>
    <row r="585" spans="6:14" s="125" customFormat="1" x14ac:dyDescent="0.3">
      <c r="F585" s="416"/>
      <c r="G585" s="231"/>
      <c r="H585" s="343"/>
      <c r="I585" s="282"/>
      <c r="J585" s="424"/>
      <c r="K585" s="395"/>
      <c r="L585" s="395"/>
      <c r="M585" s="395"/>
      <c r="N585" s="339"/>
    </row>
    <row r="586" spans="6:14" s="125" customFormat="1" x14ac:dyDescent="0.3">
      <c r="F586" s="416"/>
      <c r="G586" s="231"/>
      <c r="H586" s="343"/>
      <c r="I586" s="282"/>
      <c r="J586" s="424"/>
      <c r="K586" s="395"/>
      <c r="L586" s="395"/>
      <c r="M586" s="395"/>
      <c r="N586" s="339"/>
    </row>
    <row r="587" spans="6:14" s="125" customFormat="1" x14ac:dyDescent="0.3">
      <c r="F587" s="416"/>
      <c r="G587" s="231"/>
      <c r="H587" s="343"/>
      <c r="I587" s="282"/>
      <c r="J587" s="424"/>
      <c r="K587" s="395"/>
      <c r="L587" s="395"/>
      <c r="M587" s="395"/>
      <c r="N587" s="339"/>
    </row>
    <row r="588" spans="6:14" s="125" customFormat="1" x14ac:dyDescent="0.3">
      <c r="F588" s="416"/>
      <c r="G588" s="231"/>
      <c r="H588" s="343"/>
      <c r="I588" s="282"/>
      <c r="J588" s="424"/>
      <c r="K588" s="395"/>
      <c r="L588" s="395"/>
      <c r="M588" s="395"/>
      <c r="N588" s="339"/>
    </row>
    <row r="589" spans="6:14" s="125" customFormat="1" x14ac:dyDescent="0.3">
      <c r="F589" s="416"/>
      <c r="G589" s="231"/>
      <c r="H589" s="343"/>
      <c r="I589" s="282"/>
      <c r="J589" s="424"/>
      <c r="K589" s="395"/>
      <c r="L589" s="395"/>
      <c r="M589" s="395"/>
      <c r="N589" s="339"/>
    </row>
    <row r="590" spans="6:14" s="125" customFormat="1" x14ac:dyDescent="0.3">
      <c r="F590" s="416"/>
      <c r="G590" s="231"/>
      <c r="H590" s="343"/>
      <c r="I590" s="282"/>
      <c r="J590" s="424"/>
      <c r="K590" s="395"/>
      <c r="L590" s="395"/>
      <c r="M590" s="395"/>
      <c r="N590" s="339"/>
    </row>
    <row r="591" spans="6:14" s="125" customFormat="1" x14ac:dyDescent="0.3">
      <c r="F591" s="416"/>
      <c r="G591" s="231"/>
      <c r="H591" s="343"/>
      <c r="I591" s="282"/>
      <c r="J591" s="424"/>
      <c r="K591" s="395"/>
      <c r="L591" s="395"/>
      <c r="M591" s="395"/>
      <c r="N591" s="339"/>
    </row>
    <row r="592" spans="6:14" s="125" customFormat="1" x14ac:dyDescent="0.3">
      <c r="F592" s="416"/>
      <c r="G592" s="231"/>
      <c r="H592" s="343"/>
      <c r="I592" s="282"/>
      <c r="J592" s="424"/>
      <c r="K592" s="395"/>
      <c r="L592" s="395"/>
      <c r="M592" s="395"/>
      <c r="N592" s="339"/>
    </row>
    <row r="593" spans="6:14" s="125" customFormat="1" x14ac:dyDescent="0.3">
      <c r="F593" s="416"/>
      <c r="G593" s="231"/>
      <c r="H593" s="343"/>
      <c r="I593" s="282"/>
      <c r="J593" s="424"/>
      <c r="K593" s="395"/>
      <c r="L593" s="395"/>
      <c r="M593" s="395"/>
      <c r="N593" s="339"/>
    </row>
    <row r="594" spans="6:14" s="125" customFormat="1" x14ac:dyDescent="0.3">
      <c r="F594" s="416"/>
      <c r="G594" s="231"/>
      <c r="H594" s="343"/>
      <c r="I594" s="282"/>
      <c r="J594" s="424"/>
      <c r="K594" s="395"/>
      <c r="L594" s="395"/>
      <c r="M594" s="395"/>
      <c r="N594" s="339"/>
    </row>
    <row r="595" spans="6:14" s="125" customFormat="1" x14ac:dyDescent="0.3">
      <c r="F595" s="416"/>
      <c r="G595" s="231"/>
      <c r="H595" s="343"/>
      <c r="I595" s="282"/>
      <c r="J595" s="424"/>
      <c r="K595" s="395"/>
      <c r="L595" s="395"/>
      <c r="M595" s="395"/>
      <c r="N595" s="339"/>
    </row>
    <row r="596" spans="6:14" s="125" customFormat="1" x14ac:dyDescent="0.3">
      <c r="F596" s="416"/>
      <c r="G596" s="231"/>
      <c r="H596" s="343"/>
      <c r="I596" s="282"/>
      <c r="J596" s="424"/>
      <c r="K596" s="395"/>
      <c r="L596" s="395"/>
      <c r="M596" s="395"/>
      <c r="N596" s="339"/>
    </row>
    <row r="597" spans="6:14" s="125" customFormat="1" x14ac:dyDescent="0.3">
      <c r="F597" s="416"/>
      <c r="G597" s="231"/>
      <c r="H597" s="343"/>
      <c r="I597" s="282"/>
      <c r="J597" s="424"/>
      <c r="K597" s="395"/>
      <c r="L597" s="395"/>
      <c r="M597" s="395"/>
      <c r="N597" s="339"/>
    </row>
    <row r="598" spans="6:14" s="125" customFormat="1" x14ac:dyDescent="0.3">
      <c r="F598" s="416"/>
      <c r="G598" s="231"/>
      <c r="H598" s="343"/>
      <c r="I598" s="282"/>
      <c r="J598" s="424"/>
      <c r="K598" s="395"/>
      <c r="L598" s="395"/>
      <c r="M598" s="395"/>
      <c r="N598" s="339"/>
    </row>
    <row r="599" spans="6:14" s="125" customFormat="1" x14ac:dyDescent="0.3">
      <c r="F599" s="416"/>
      <c r="G599" s="231"/>
      <c r="H599" s="343"/>
      <c r="I599" s="282"/>
      <c r="J599" s="424"/>
      <c r="K599" s="395"/>
      <c r="L599" s="395"/>
      <c r="M599" s="395"/>
      <c r="N599" s="339"/>
    </row>
    <row r="600" spans="6:14" s="125" customFormat="1" x14ac:dyDescent="0.3">
      <c r="F600" s="416"/>
      <c r="G600" s="231"/>
      <c r="H600" s="343"/>
      <c r="I600" s="282"/>
      <c r="J600" s="424"/>
      <c r="K600" s="395"/>
      <c r="L600" s="395"/>
      <c r="M600" s="395"/>
      <c r="N600" s="339"/>
    </row>
    <row r="601" spans="6:14" s="125" customFormat="1" x14ac:dyDescent="0.3">
      <c r="F601" s="416"/>
      <c r="G601" s="231"/>
      <c r="H601" s="343"/>
      <c r="I601" s="282"/>
      <c r="J601" s="424"/>
      <c r="K601" s="395"/>
      <c r="L601" s="395"/>
      <c r="M601" s="395"/>
      <c r="N601" s="339"/>
    </row>
    <row r="602" spans="6:14" s="125" customFormat="1" x14ac:dyDescent="0.3">
      <c r="F602" s="416"/>
      <c r="G602" s="231"/>
      <c r="H602" s="343"/>
      <c r="I602" s="282"/>
      <c r="J602" s="424"/>
      <c r="K602" s="395"/>
      <c r="L602" s="395"/>
      <c r="M602" s="395"/>
      <c r="N602" s="339"/>
    </row>
    <row r="603" spans="6:14" s="125" customFormat="1" x14ac:dyDescent="0.3">
      <c r="F603" s="416"/>
      <c r="G603" s="231"/>
      <c r="H603" s="343"/>
      <c r="I603" s="282"/>
      <c r="J603" s="424"/>
      <c r="K603" s="395"/>
      <c r="L603" s="395"/>
      <c r="M603" s="395"/>
      <c r="N603" s="339"/>
    </row>
    <row r="604" spans="6:14" s="125" customFormat="1" x14ac:dyDescent="0.3">
      <c r="F604" s="416"/>
      <c r="G604" s="231"/>
      <c r="H604" s="343"/>
      <c r="I604" s="282"/>
      <c r="J604" s="424"/>
      <c r="K604" s="395"/>
      <c r="L604" s="395"/>
      <c r="M604" s="395"/>
      <c r="N604" s="339"/>
    </row>
    <row r="605" spans="6:14" s="125" customFormat="1" x14ac:dyDescent="0.3">
      <c r="F605" s="416"/>
      <c r="G605" s="231"/>
      <c r="H605" s="343"/>
      <c r="I605" s="282"/>
      <c r="J605" s="424"/>
      <c r="K605" s="395"/>
      <c r="L605" s="395"/>
      <c r="M605" s="395"/>
      <c r="N605" s="339"/>
    </row>
    <row r="606" spans="6:14" s="125" customFormat="1" x14ac:dyDescent="0.3">
      <c r="F606" s="416"/>
      <c r="G606" s="231"/>
      <c r="H606" s="343"/>
      <c r="I606" s="282"/>
      <c r="J606" s="424"/>
      <c r="K606" s="395"/>
      <c r="L606" s="395"/>
      <c r="M606" s="395"/>
      <c r="N606" s="339"/>
    </row>
    <row r="607" spans="6:14" s="125" customFormat="1" x14ac:dyDescent="0.3">
      <c r="F607" s="416"/>
      <c r="G607" s="231"/>
      <c r="H607" s="343"/>
      <c r="I607" s="282"/>
      <c r="J607" s="424"/>
      <c r="K607" s="395"/>
      <c r="L607" s="395"/>
      <c r="M607" s="395"/>
      <c r="N607" s="339"/>
    </row>
    <row r="608" spans="6:14" s="125" customFormat="1" x14ac:dyDescent="0.3">
      <c r="F608" s="416"/>
      <c r="G608" s="231"/>
      <c r="H608" s="343"/>
      <c r="I608" s="282"/>
      <c r="J608" s="424"/>
      <c r="K608" s="395"/>
      <c r="L608" s="395"/>
      <c r="M608" s="395"/>
      <c r="N608" s="339"/>
    </row>
    <row r="609" spans="6:14" s="125" customFormat="1" x14ac:dyDescent="0.3">
      <c r="F609" s="416"/>
      <c r="G609" s="231"/>
      <c r="H609" s="343"/>
      <c r="I609" s="282"/>
      <c r="J609" s="424"/>
      <c r="K609" s="395"/>
      <c r="L609" s="395"/>
      <c r="M609" s="395"/>
      <c r="N609" s="339"/>
    </row>
    <row r="610" spans="6:14" s="125" customFormat="1" x14ac:dyDescent="0.3">
      <c r="F610" s="416"/>
      <c r="G610" s="231"/>
      <c r="H610" s="343"/>
      <c r="I610" s="282"/>
      <c r="J610" s="424"/>
      <c r="K610" s="395"/>
      <c r="L610" s="395"/>
      <c r="M610" s="395"/>
      <c r="N610" s="339"/>
    </row>
    <row r="611" spans="6:14" s="125" customFormat="1" x14ac:dyDescent="0.3">
      <c r="F611" s="416"/>
      <c r="G611" s="231"/>
      <c r="H611" s="343"/>
      <c r="I611" s="282"/>
      <c r="J611" s="424"/>
      <c r="K611" s="395"/>
      <c r="L611" s="395"/>
      <c r="M611" s="395"/>
      <c r="N611" s="339"/>
    </row>
    <row r="612" spans="6:14" s="125" customFormat="1" x14ac:dyDescent="0.3">
      <c r="F612" s="416"/>
      <c r="G612" s="231"/>
      <c r="H612" s="343"/>
      <c r="I612" s="282"/>
      <c r="J612" s="424"/>
      <c r="K612" s="395"/>
      <c r="L612" s="395"/>
      <c r="M612" s="395"/>
      <c r="N612" s="339"/>
    </row>
    <row r="613" spans="6:14" s="125" customFormat="1" x14ac:dyDescent="0.3">
      <c r="F613" s="416"/>
      <c r="G613" s="231"/>
      <c r="H613" s="343"/>
      <c r="I613" s="282"/>
      <c r="J613" s="424"/>
      <c r="K613" s="395"/>
      <c r="L613" s="395"/>
      <c r="M613" s="395"/>
      <c r="N613" s="339"/>
    </row>
    <row r="614" spans="6:14" s="125" customFormat="1" x14ac:dyDescent="0.3">
      <c r="F614" s="416"/>
      <c r="G614" s="231"/>
      <c r="H614" s="343"/>
      <c r="I614" s="282"/>
      <c r="J614" s="424"/>
      <c r="K614" s="395"/>
      <c r="L614" s="395"/>
      <c r="M614" s="395"/>
      <c r="N614" s="339"/>
    </row>
    <row r="615" spans="6:14" s="125" customFormat="1" x14ac:dyDescent="0.3">
      <c r="F615" s="416"/>
      <c r="G615" s="231"/>
      <c r="H615" s="343"/>
      <c r="I615" s="282"/>
      <c r="J615" s="424"/>
      <c r="K615" s="395"/>
      <c r="L615" s="395"/>
      <c r="M615" s="395"/>
      <c r="N615" s="339"/>
    </row>
    <row r="616" spans="6:14" s="125" customFormat="1" x14ac:dyDescent="0.3">
      <c r="F616" s="416"/>
      <c r="G616" s="231"/>
      <c r="H616" s="343"/>
      <c r="I616" s="282"/>
      <c r="J616" s="424"/>
      <c r="K616" s="395"/>
      <c r="L616" s="395"/>
      <c r="M616" s="395"/>
      <c r="N616" s="339"/>
    </row>
    <row r="617" spans="6:14" s="125" customFormat="1" x14ac:dyDescent="0.3">
      <c r="F617" s="416"/>
      <c r="G617" s="231"/>
      <c r="H617" s="343"/>
      <c r="I617" s="282"/>
      <c r="J617" s="424"/>
      <c r="K617" s="395"/>
      <c r="L617" s="395"/>
      <c r="M617" s="395"/>
      <c r="N617" s="339"/>
    </row>
    <row r="618" spans="6:14" s="125" customFormat="1" x14ac:dyDescent="0.3">
      <c r="F618" s="416"/>
      <c r="G618" s="231"/>
      <c r="H618" s="343"/>
      <c r="I618" s="282"/>
      <c r="J618" s="424"/>
      <c r="K618" s="395"/>
      <c r="L618" s="395"/>
      <c r="M618" s="395"/>
      <c r="N618" s="339"/>
    </row>
    <row r="619" spans="6:14" s="125" customFormat="1" x14ac:dyDescent="0.3">
      <c r="F619" s="416"/>
      <c r="G619" s="231"/>
      <c r="H619" s="343"/>
      <c r="I619" s="282"/>
      <c r="J619" s="424"/>
      <c r="K619" s="395"/>
      <c r="L619" s="395"/>
      <c r="M619" s="395"/>
      <c r="N619" s="339"/>
    </row>
    <row r="620" spans="6:14" s="125" customFormat="1" x14ac:dyDescent="0.3">
      <c r="F620" s="416"/>
      <c r="G620" s="231"/>
      <c r="H620" s="343"/>
      <c r="I620" s="282"/>
      <c r="J620" s="424"/>
      <c r="K620" s="395"/>
      <c r="L620" s="395"/>
      <c r="M620" s="395"/>
      <c r="N620" s="339"/>
    </row>
    <row r="621" spans="6:14" s="125" customFormat="1" x14ac:dyDescent="0.3">
      <c r="F621" s="416"/>
      <c r="G621" s="231"/>
      <c r="H621" s="343"/>
      <c r="I621" s="282"/>
      <c r="J621" s="424"/>
      <c r="K621" s="395"/>
      <c r="L621" s="395"/>
      <c r="M621" s="395"/>
      <c r="N621" s="339"/>
    </row>
    <row r="622" spans="6:14" s="125" customFormat="1" x14ac:dyDescent="0.3">
      <c r="F622" s="416"/>
      <c r="G622" s="231"/>
      <c r="H622" s="343"/>
      <c r="I622" s="282"/>
      <c r="J622" s="424"/>
      <c r="K622" s="395"/>
      <c r="L622" s="395"/>
      <c r="M622" s="395"/>
      <c r="N622" s="339"/>
    </row>
    <row r="623" spans="6:14" s="125" customFormat="1" x14ac:dyDescent="0.3">
      <c r="F623" s="416"/>
      <c r="G623" s="231"/>
      <c r="H623" s="343"/>
      <c r="I623" s="282"/>
      <c r="J623" s="424"/>
      <c r="K623" s="395"/>
      <c r="L623" s="395"/>
      <c r="M623" s="395"/>
      <c r="N623" s="339"/>
    </row>
    <row r="624" spans="6:14" s="125" customFormat="1" x14ac:dyDescent="0.3">
      <c r="F624" s="416"/>
      <c r="G624" s="231"/>
      <c r="H624" s="343"/>
      <c r="I624" s="282"/>
      <c r="J624" s="424"/>
      <c r="K624" s="395"/>
      <c r="L624" s="395"/>
      <c r="M624" s="395"/>
      <c r="N624" s="339"/>
    </row>
    <row r="625" spans="2:14" s="125" customFormat="1" x14ac:dyDescent="0.3">
      <c r="F625" s="416"/>
      <c r="G625" s="231"/>
      <c r="H625" s="343"/>
      <c r="I625" s="282"/>
      <c r="J625" s="424"/>
      <c r="K625" s="395"/>
      <c r="L625" s="395"/>
      <c r="M625" s="395"/>
      <c r="N625" s="339"/>
    </row>
    <row r="626" spans="2:14" s="125" customFormat="1" x14ac:dyDescent="0.3">
      <c r="F626" s="416"/>
      <c r="G626" s="231"/>
      <c r="H626" s="343"/>
      <c r="I626" s="282"/>
      <c r="J626" s="424"/>
      <c r="K626" s="395"/>
      <c r="L626" s="395"/>
      <c r="M626" s="395"/>
      <c r="N626" s="339"/>
    </row>
    <row r="627" spans="2:14" s="125" customFormat="1" x14ac:dyDescent="0.3">
      <c r="F627" s="416"/>
      <c r="G627" s="231"/>
      <c r="H627" s="343"/>
      <c r="I627" s="282"/>
      <c r="J627" s="424"/>
      <c r="K627" s="395"/>
      <c r="L627" s="395"/>
      <c r="M627" s="395"/>
      <c r="N627" s="339"/>
    </row>
    <row r="628" spans="2:14" s="125" customFormat="1" x14ac:dyDescent="0.3">
      <c r="F628" s="416"/>
      <c r="G628" s="231"/>
      <c r="H628" s="343"/>
      <c r="I628" s="282"/>
      <c r="J628" s="424"/>
      <c r="K628" s="395"/>
      <c r="L628" s="395"/>
      <c r="M628" s="395"/>
      <c r="N628" s="339"/>
    </row>
    <row r="629" spans="2:14" s="125" customFormat="1" x14ac:dyDescent="0.3">
      <c r="F629" s="416"/>
      <c r="G629" s="231"/>
      <c r="H629" s="343"/>
      <c r="I629" s="282"/>
      <c r="J629" s="424"/>
      <c r="K629" s="395"/>
      <c r="L629" s="395"/>
      <c r="M629" s="395"/>
      <c r="N629" s="339"/>
    </row>
    <row r="630" spans="2:14" s="125" customFormat="1" x14ac:dyDescent="0.3">
      <c r="F630" s="416"/>
      <c r="G630" s="231"/>
      <c r="H630" s="343"/>
      <c r="I630" s="282"/>
      <c r="J630" s="424"/>
      <c r="K630" s="395"/>
      <c r="L630" s="395"/>
      <c r="M630" s="395"/>
      <c r="N630" s="339"/>
    </row>
    <row r="631" spans="2:14" s="125" customFormat="1" x14ac:dyDescent="0.3">
      <c r="F631" s="416"/>
      <c r="G631" s="231"/>
      <c r="H631" s="343"/>
      <c r="I631" s="282"/>
      <c r="J631" s="424"/>
      <c r="K631" s="395"/>
      <c r="L631" s="395"/>
      <c r="M631" s="395"/>
      <c r="N631" s="339"/>
    </row>
    <row r="632" spans="2:14" s="125" customFormat="1" x14ac:dyDescent="0.3">
      <c r="F632" s="416"/>
      <c r="G632" s="231"/>
      <c r="H632" s="343"/>
      <c r="I632" s="282"/>
      <c r="J632" s="424"/>
      <c r="K632" s="395"/>
      <c r="L632" s="395"/>
      <c r="M632" s="395"/>
      <c r="N632" s="339"/>
    </row>
    <row r="633" spans="2:14" s="125" customFormat="1" x14ac:dyDescent="0.3">
      <c r="F633" s="416"/>
      <c r="G633" s="231"/>
      <c r="H633" s="343"/>
      <c r="I633" s="282"/>
      <c r="J633" s="424"/>
      <c r="K633" s="395"/>
      <c r="L633" s="395"/>
      <c r="M633" s="395"/>
      <c r="N633" s="339"/>
    </row>
    <row r="634" spans="2:14" s="125" customFormat="1" x14ac:dyDescent="0.3">
      <c r="F634" s="416"/>
      <c r="G634" s="231"/>
      <c r="H634" s="343"/>
      <c r="I634" s="282"/>
      <c r="J634" s="424"/>
      <c r="K634" s="395"/>
      <c r="L634" s="395"/>
      <c r="M634" s="395"/>
      <c r="N634" s="339"/>
    </row>
    <row r="635" spans="2:14" s="125" customFormat="1" x14ac:dyDescent="0.3">
      <c r="F635" s="416"/>
      <c r="G635" s="231"/>
      <c r="H635" s="343"/>
      <c r="I635" s="282"/>
      <c r="J635" s="424"/>
      <c r="K635" s="395"/>
      <c r="L635" s="395"/>
      <c r="M635" s="395"/>
      <c r="N635" s="339"/>
    </row>
    <row r="636" spans="2:14" s="125" customFormat="1" x14ac:dyDescent="0.3">
      <c r="F636" s="416"/>
      <c r="G636" s="231"/>
      <c r="H636" s="343"/>
      <c r="I636" s="282"/>
      <c r="J636" s="424"/>
      <c r="K636" s="395"/>
      <c r="L636" s="395"/>
      <c r="M636" s="395"/>
      <c r="N636" s="339"/>
    </row>
    <row r="637" spans="2:14" s="125" customFormat="1" x14ac:dyDescent="0.3">
      <c r="F637" s="416"/>
      <c r="G637" s="231"/>
      <c r="H637" s="343"/>
      <c r="I637" s="282"/>
      <c r="J637" s="424"/>
      <c r="K637" s="395"/>
      <c r="L637" s="395"/>
      <c r="M637" s="395"/>
      <c r="N637" s="339"/>
    </row>
    <row r="638" spans="2:14" s="125" customFormat="1" x14ac:dyDescent="0.3">
      <c r="F638" s="416"/>
      <c r="G638" s="231"/>
      <c r="H638" s="343"/>
      <c r="I638" s="282"/>
      <c r="J638" s="424"/>
      <c r="K638" s="395"/>
      <c r="L638" s="395"/>
      <c r="M638" s="395"/>
      <c r="N638" s="339"/>
    </row>
    <row r="640" spans="2:14" s="125" customFormat="1" x14ac:dyDescent="0.3">
      <c r="B640" s="309"/>
      <c r="C640" s="309"/>
      <c r="D640" s="309"/>
      <c r="E640" s="309"/>
      <c r="F640" s="416"/>
      <c r="G640" s="231"/>
      <c r="H640" s="343"/>
      <c r="I640" s="282"/>
      <c r="J640" s="424"/>
      <c r="K640" s="395"/>
      <c r="L640" s="395"/>
      <c r="M640" s="395"/>
      <c r="N640" s="339"/>
    </row>
    <row r="641" spans="2:14" s="125" customFormat="1" x14ac:dyDescent="0.3">
      <c r="B641" s="309"/>
      <c r="C641" s="309"/>
      <c r="D641" s="309"/>
      <c r="E641" s="309"/>
      <c r="F641" s="416"/>
      <c r="G641" s="231"/>
      <c r="H641" s="343"/>
      <c r="I641" s="282"/>
      <c r="J641" s="424"/>
      <c r="K641" s="395"/>
      <c r="L641" s="395"/>
      <c r="M641" s="395"/>
      <c r="N641" s="339"/>
    </row>
    <row r="642" spans="2:14" s="125" customFormat="1" x14ac:dyDescent="0.3">
      <c r="B642" s="309"/>
      <c r="C642" s="309"/>
      <c r="D642" s="309"/>
      <c r="E642" s="309"/>
      <c r="F642" s="416"/>
      <c r="G642" s="231"/>
      <c r="H642" s="343"/>
      <c r="I642" s="282"/>
      <c r="J642" s="424"/>
      <c r="K642" s="395"/>
      <c r="L642" s="395"/>
      <c r="M642" s="395"/>
      <c r="N642" s="339"/>
    </row>
    <row r="643" spans="2:14" s="125" customFormat="1" x14ac:dyDescent="0.3">
      <c r="B643" s="309"/>
      <c r="C643" s="309"/>
      <c r="D643" s="309"/>
      <c r="E643" s="309"/>
      <c r="F643" s="416"/>
      <c r="G643" s="231"/>
      <c r="H643" s="343"/>
      <c r="I643" s="282"/>
      <c r="J643" s="424"/>
      <c r="K643" s="395"/>
      <c r="L643" s="395"/>
      <c r="M643" s="395"/>
      <c r="N643" s="339"/>
    </row>
    <row r="644" spans="2:14" s="125" customFormat="1" x14ac:dyDescent="0.3">
      <c r="B644" s="309"/>
      <c r="C644" s="309"/>
      <c r="D644" s="309"/>
      <c r="E644" s="309"/>
      <c r="F644" s="416"/>
      <c r="G644" s="231"/>
      <c r="H644" s="343"/>
      <c r="I644" s="282"/>
      <c r="J644" s="424"/>
      <c r="K644" s="395"/>
      <c r="L644" s="395"/>
      <c r="M644" s="395"/>
      <c r="N644" s="339"/>
    </row>
    <row r="645" spans="2:14" s="125" customFormat="1" x14ac:dyDescent="0.3">
      <c r="B645" s="309"/>
      <c r="C645" s="309"/>
      <c r="D645" s="309"/>
      <c r="E645" s="309"/>
      <c r="F645" s="416"/>
      <c r="G645" s="231"/>
      <c r="H645" s="343"/>
      <c r="I645" s="282"/>
      <c r="J645" s="424"/>
      <c r="K645" s="395"/>
      <c r="L645" s="395"/>
      <c r="M645" s="395"/>
      <c r="N645" s="339"/>
    </row>
    <row r="646" spans="2:14" s="125" customFormat="1" x14ac:dyDescent="0.3">
      <c r="B646" s="309"/>
      <c r="C646" s="309"/>
      <c r="D646" s="309"/>
      <c r="E646" s="309"/>
      <c r="F646" s="416"/>
      <c r="G646" s="231"/>
      <c r="H646" s="343"/>
      <c r="I646" s="282"/>
      <c r="J646" s="424"/>
      <c r="K646" s="395"/>
      <c r="L646" s="395"/>
      <c r="M646" s="395"/>
      <c r="N646" s="339"/>
    </row>
  </sheetData>
  <customSheetViews>
    <customSheetView guid="{CEF496A0-6F14-4B60-8881-C01394CA06A6}" showPageBreaks="1" topLeftCell="D360">
      <selection activeCell="M374" sqref="M374"/>
      <pageMargins left="0.7" right="0.7" top="0.75" bottom="0.75" header="0.3" footer="0.3"/>
      <pageSetup orientation="portrait" r:id="rId1"/>
    </customSheetView>
    <customSheetView guid="{79F75307-9AC5-435A-B976-4C8D59E08B5B}" scale="90" showPageBreaks="1" printArea="1">
      <pane ySplit="1" topLeftCell="A290" activePane="bottomLeft" state="frozen"/>
      <selection pane="bottomLeft" activeCell="J310" sqref="J310"/>
      <pageMargins left="0.7" right="0.7" top="0.75" bottom="0.75" header="0.3" footer="0.3"/>
      <pageSetup orientation="portrait" r:id="rId2"/>
    </customSheetView>
    <customSheetView guid="{01D295AF-E7C4-44BC-B931-6FB7BD509A50}" showPageBreaks="1" topLeftCell="C238">
      <selection activeCell="I247" sqref="I247"/>
      <pageMargins left="0.7" right="0.7" top="0.75" bottom="0.75" header="0.3" footer="0.3"/>
      <pageSetup orientation="portrait" r:id="rId3"/>
    </customSheetView>
    <customSheetView guid="{94E13F2A-9A81-41DE-A52E-569C369CD0A1}" showPageBreaks="1" printArea="1" showAutoFilter="1" topLeftCell="A301">
      <selection activeCell="J308" sqref="J307:J308"/>
      <pageMargins left="0.7" right="0.7" top="0.75" bottom="0.75" header="0.3" footer="0.3"/>
      <pageSetup orientation="portrait" r:id="rId4"/>
      <autoFilter ref="H1:H686" xr:uid="{00000000-0000-0000-0000-000000000000}"/>
    </customSheetView>
    <customSheetView guid="{0F717160-3B4E-4F69-B5D2-25AF0992EDFA}" scale="90" showPageBreaks="1" showAutoFilter="1" topLeftCell="B375">
      <selection activeCell="O386" sqref="O386"/>
      <pageMargins left="0.7" right="0.7" top="0.75" bottom="0.75" header="0.3" footer="0.3"/>
      <pageSetup orientation="portrait" r:id="rId5"/>
      <autoFilter ref="H1:H686" xr:uid="{00000000-0000-0000-0000-000000000000}"/>
    </customSheetView>
    <customSheetView guid="{0B6B0A62-2E94-4121-B1D4-E1B39461561B}" showPageBreaks="1" fitToPage="1" topLeftCell="B175">
      <selection activeCell="J182" sqref="J182"/>
      <pageMargins left="0.7" right="0.7" top="0.75" bottom="0.75" header="0.3" footer="0.3"/>
      <pageSetup paperSize="5" scale="67" fitToHeight="0" orientation="landscape" r:id="rId6"/>
    </customSheetView>
    <customSheetView guid="{02F1DCA0-C356-49E7-A3FC-1BC0A4E710CB}" scale="90" topLeftCell="E343">
      <selection activeCell="D355" sqref="D355"/>
      <pageMargins left="0.7" right="0.7" top="0.75" bottom="0.75" header="0.3" footer="0.3"/>
      <pageSetup orientation="portrait" r:id="rId7"/>
    </customSheetView>
    <customSheetView guid="{D6EB1334-DC98-4657-9EAA-21970B29091F}" scale="80" topLeftCell="A268">
      <selection activeCell="L274" sqref="L274"/>
      <pageMargins left="0.7" right="0.7" top="0.75" bottom="0.75" header="0.3" footer="0.3"/>
      <pageSetup orientation="portrait" r:id="rId8"/>
    </customSheetView>
    <customSheetView guid="{F5F241CF-4A3E-4FE9-A644-77C3CBF3BE38}" scale="80">
      <selection activeCell="I15" sqref="I15"/>
      <pageMargins left="0.7" right="0.7" top="0.75" bottom="0.75" header="0.3" footer="0.3"/>
      <pageSetup orientation="portrait" r:id="rId9"/>
    </customSheetView>
    <customSheetView guid="{ABFAAFE0-6146-4C45-9E69-36008DCCF455}" scale="80" topLeftCell="A21">
      <selection activeCell="L45" sqref="L45"/>
      <pageMargins left="0.7" right="0.7" top="0.75" bottom="0.75" header="0.3" footer="0.3"/>
      <pageSetup orientation="portrait" r:id="rId10"/>
    </customSheetView>
    <customSheetView guid="{8197CF74-ABEB-4061-AF52-E8C84C96F76C}" scale="80" topLeftCell="A352">
      <selection activeCell="H375" sqref="H375"/>
      <pageMargins left="0.7" right="0.7" top="0.75" bottom="0.75" header="0.3" footer="0.3"/>
      <pageSetup orientation="portrait" r:id="rId11"/>
    </customSheetView>
    <customSheetView guid="{9172CE8C-EB5C-49AA-8A85-986A9524A36A}" scale="80" topLeftCell="A82">
      <selection activeCell="H96" sqref="H96"/>
      <pageMargins left="0.7" right="0.7" top="0.75" bottom="0.75" header="0.3" footer="0.3"/>
      <pageSetup orientation="portrait" r:id="rId12"/>
    </customSheetView>
    <customSheetView guid="{F9C549F8-858B-424C-A00B-E89F584F456D}" scale="80" topLeftCell="A85">
      <selection activeCell="K103" sqref="K103"/>
      <pageMargins left="0.7" right="0.7" top="0.75" bottom="0.75" header="0.3" footer="0.3"/>
      <pageSetup orientation="portrait" r:id="rId13"/>
    </customSheetView>
    <customSheetView guid="{D8FF018B-2675-473C-8F23-BC10D35CD6B5}" scale="80" topLeftCell="A118">
      <selection activeCell="J140" sqref="J140"/>
      <pageMargins left="0.7" right="0.7" top="0.75" bottom="0.75" header="0.3" footer="0.3"/>
      <pageSetup orientation="portrait" r:id="rId14"/>
    </customSheetView>
    <customSheetView guid="{7CF0C155-7F9D-4CDA-8F98-B3D50A9FFAC9}" scale="80" topLeftCell="A79">
      <selection activeCell="K111" sqref="K111"/>
      <pageMargins left="0.7" right="0.7" top="0.75" bottom="0.75" header="0.3" footer="0.3"/>
      <pageSetup orientation="portrait" r:id="rId15"/>
    </customSheetView>
    <customSheetView guid="{371DCA25-3BEB-475B-ACED-45DCA1917255}" scale="80">
      <selection activeCell="K122" sqref="K122"/>
      <pageMargins left="0.7" right="0.7" top="0.75" bottom="0.75" header="0.3" footer="0.3"/>
      <pageSetup orientation="portrait" r:id="rId16"/>
    </customSheetView>
    <customSheetView guid="{41B5E1E6-D81D-4418-90CF-068605595801}" scale="90" showPageBreaks="1" topLeftCell="A220">
      <selection activeCell="H245" sqref="H245"/>
      <pageMargins left="0.7" right="0.7" top="0.75" bottom="0.75" header="0.3" footer="0.3"/>
      <pageSetup orientation="portrait" r:id="rId17"/>
    </customSheetView>
    <customSheetView guid="{6122F9E8-11B0-4BF2-A2A6-55C97AE65390}" scale="90" topLeftCell="A287">
      <selection activeCell="I384" sqref="I384"/>
      <pageMargins left="0.7" right="0.7" top="0.75" bottom="0.75" header="0.3" footer="0.3"/>
      <pageSetup orientation="portrait" r:id="rId18"/>
    </customSheetView>
    <customSheetView guid="{02588389-1E3C-4641-BBEA-3AA628600622}" showPageBreaks="1" topLeftCell="A361">
      <selection activeCell="H375" sqref="H375"/>
      <pageMargins left="0.7" right="0.7" top="0.75" bottom="0.75" header="0.3" footer="0.3"/>
      <pageSetup orientation="portrait" r:id="rId19"/>
    </customSheetView>
    <customSheetView guid="{6C72B4CB-F3BD-46FE-93BB-45C8CCCF0ADE}" scale="80" topLeftCell="B84">
      <selection activeCell="M99" sqref="M99"/>
      <pageMargins left="0.7" right="0.7" top="0.75" bottom="0.75" header="0.3" footer="0.3"/>
      <pageSetup orientation="portrait" r:id="rId20"/>
    </customSheetView>
    <customSheetView guid="{C4052D5B-36C7-40A8-85BC-D948C47FBE39}" scale="80" showPageBreaks="1" topLeftCell="B244">
      <selection activeCell="J262" sqref="J262"/>
      <pageMargins left="0.7" right="0.7" top="0.75" bottom="0.75" header="0.3" footer="0.3"/>
      <pageSetup orientation="portrait" r:id="rId21"/>
    </customSheetView>
  </customSheetViews>
  <mergeCells count="1">
    <mergeCell ref="A1:D1"/>
  </mergeCells>
  <dataValidations count="1">
    <dataValidation type="list" allowBlank="1" showInputMessage="1" showErrorMessage="1" sqref="H2:H47 H49:H177 H179:H188 H190:H1048576" xr:uid="{00000000-0002-0000-0100-000000000000}">
      <formula1>Validators</formula1>
    </dataValidation>
  </dataValidations>
  <pageMargins left="0.7" right="0.7" top="0.75" bottom="0.75" header="0.3" footer="0.3"/>
  <pageSetup orientation="portrait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0606EC-67A0-4EF0-8EFC-9955A6FB00EC}">
          <x14:formula1>
            <xm:f>Sheet1!$A$1:$A$3</xm:f>
          </x14:formula1>
          <xm:sqref>H1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C143-A5D4-4AC2-ABA5-3B4DBF18E83E}">
  <dimension ref="A1:C3"/>
  <sheetViews>
    <sheetView workbookViewId="0">
      <selection activeCell="A3" sqref="A3"/>
    </sheetView>
  </sheetViews>
  <sheetFormatPr defaultRowHeight="14.4" x14ac:dyDescent="0.3"/>
  <sheetData>
    <row r="1" spans="1:3" x14ac:dyDescent="0.3">
      <c r="A1" t="s">
        <v>1441</v>
      </c>
      <c r="C1" t="s">
        <v>25</v>
      </c>
    </row>
    <row r="2" spans="1:3" x14ac:dyDescent="0.3">
      <c r="A2" t="s">
        <v>1444</v>
      </c>
      <c r="C2" t="s">
        <v>4</v>
      </c>
    </row>
    <row r="3" spans="1:3" x14ac:dyDescent="0.3">
      <c r="A3" t="s">
        <v>1442</v>
      </c>
      <c r="C3" t="s">
        <v>8</v>
      </c>
    </row>
  </sheetData>
  <customSheetViews>
    <customSheetView guid="{CEF496A0-6F14-4B60-8881-C01394CA06A6}">
      <selection activeCell="A3" sqref="A3"/>
      <pageMargins left="0.7" right="0.7" top="0.75" bottom="0.75" header="0.3" footer="0.3"/>
    </customSheetView>
    <customSheetView guid="{79F75307-9AC5-435A-B976-4C8D59E08B5B}">
      <selection activeCell="D26" sqref="D26"/>
      <pageMargins left="0.7" right="0.7" top="0.75" bottom="0.75" header="0.3" footer="0.3"/>
    </customSheetView>
    <customSheetView guid="{01D295AF-E7C4-44BC-B931-6FB7BD509A50}">
      <selection activeCell="A3" sqref="A3"/>
      <pageMargins left="0.7" right="0.7" top="0.75" bottom="0.75" header="0.3" footer="0.3"/>
    </customSheetView>
    <customSheetView guid="{6C72B4CB-F3BD-46FE-93BB-45C8CCCF0ADE}">
      <selection activeCell="A3" sqref="A3"/>
      <pageMargins left="0.7" right="0.7" top="0.75" bottom="0.75" header="0.3" footer="0.3"/>
    </customSheetView>
    <customSheetView guid="{C4052D5B-36C7-40A8-85BC-D948C47FBE39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8"/>
  <sheetViews>
    <sheetView zoomScaleNormal="80" workbookViewId="0">
      <selection activeCell="I77" sqref="I77:I84"/>
    </sheetView>
  </sheetViews>
  <sheetFormatPr defaultColWidth="9.109375" defaultRowHeight="14.4" x14ac:dyDescent="0.3"/>
  <cols>
    <col min="1" max="1" width="49.33203125" style="32" bestFit="1" customWidth="1"/>
    <col min="2" max="2" width="8.109375" customWidth="1"/>
    <col min="3" max="3" width="8.6640625" bestFit="1" customWidth="1"/>
    <col min="4" max="4" width="75.88671875" customWidth="1"/>
    <col min="5" max="5" width="2.33203125" customWidth="1"/>
    <col min="6" max="6" width="10.44140625" bestFit="1" customWidth="1"/>
    <col min="7" max="7" width="11.33203125" bestFit="1" customWidth="1"/>
    <col min="8" max="8" width="16.88671875" bestFit="1" customWidth="1"/>
    <col min="9" max="9" width="14.6640625" style="188" customWidth="1"/>
    <col min="10" max="10" width="27.88671875" customWidth="1"/>
    <col min="11" max="11" width="2.33203125" customWidth="1"/>
    <col min="12" max="16384" width="9.109375" style="32"/>
  </cols>
  <sheetData>
    <row r="1" spans="1:11" ht="13.5" customHeight="1" x14ac:dyDescent="0.3">
      <c r="A1" s="443"/>
      <c r="B1" s="443"/>
      <c r="C1" s="443"/>
      <c r="D1" s="443"/>
      <c r="E1" s="62"/>
      <c r="F1" s="444" t="s">
        <v>1</v>
      </c>
      <c r="G1" s="445"/>
      <c r="H1" s="445"/>
      <c r="I1" s="445"/>
      <c r="J1" s="445"/>
      <c r="K1" s="63"/>
    </row>
    <row r="2" spans="1:11" ht="43.2" x14ac:dyDescent="0.3">
      <c r="A2" s="65" t="s">
        <v>10</v>
      </c>
      <c r="B2" s="66" t="s">
        <v>11</v>
      </c>
      <c r="C2" s="66" t="s">
        <v>470</v>
      </c>
      <c r="D2" s="65" t="s">
        <v>12</v>
      </c>
      <c r="E2" s="62"/>
      <c r="F2" s="64" t="s">
        <v>28</v>
      </c>
      <c r="G2" s="67" t="s">
        <v>573</v>
      </c>
      <c r="H2" s="64" t="s">
        <v>30</v>
      </c>
      <c r="I2" s="64" t="s">
        <v>461</v>
      </c>
      <c r="J2" s="68" t="s">
        <v>31</v>
      </c>
      <c r="K2" s="63"/>
    </row>
    <row r="3" spans="1:11" x14ac:dyDescent="0.3">
      <c r="A3" s="446"/>
      <c r="B3" s="447"/>
      <c r="C3" s="447"/>
      <c r="D3" s="447"/>
      <c r="E3" s="447"/>
      <c r="F3" s="447"/>
      <c r="G3" s="447"/>
      <c r="H3" s="447"/>
      <c r="I3" s="447"/>
      <c r="J3" s="447"/>
      <c r="K3" s="448"/>
    </row>
    <row r="4" spans="1:11" ht="13.95" customHeight="1" x14ac:dyDescent="0.3">
      <c r="A4" s="33" t="s">
        <v>574</v>
      </c>
      <c r="B4" s="33" t="s">
        <v>575</v>
      </c>
      <c r="C4" s="34"/>
      <c r="D4" s="34"/>
      <c r="E4" s="70"/>
      <c r="F4" s="437"/>
      <c r="G4" s="437"/>
      <c r="H4" s="437"/>
      <c r="I4" s="437"/>
      <c r="J4" s="438"/>
      <c r="K4" s="72"/>
    </row>
    <row r="5" spans="1:11" s="31" customFormat="1" ht="13.95" customHeight="1" x14ac:dyDescent="0.3">
      <c r="A5" s="153"/>
      <c r="B5" s="154"/>
      <c r="C5" s="33" t="s">
        <v>576</v>
      </c>
      <c r="D5" s="33" t="s">
        <v>577</v>
      </c>
      <c r="E5" s="72"/>
      <c r="F5" s="26"/>
      <c r="G5" s="38"/>
      <c r="H5" s="93"/>
      <c r="I5" s="155"/>
      <c r="J5" s="40"/>
      <c r="K5" s="72"/>
    </row>
    <row r="6" spans="1:11" s="31" customFormat="1" ht="13.95" customHeight="1" x14ac:dyDescent="0.3">
      <c r="A6" s="156"/>
      <c r="B6" s="157"/>
      <c r="C6" s="33" t="s">
        <v>578</v>
      </c>
      <c r="D6" s="33" t="s">
        <v>579</v>
      </c>
      <c r="E6" s="72"/>
      <c r="F6" s="26"/>
      <c r="G6" s="38"/>
      <c r="H6" s="93"/>
      <c r="I6" s="155"/>
      <c r="J6" s="40"/>
      <c r="K6" s="72"/>
    </row>
    <row r="7" spans="1:11" s="31" customFormat="1" ht="13.95" customHeight="1" x14ac:dyDescent="0.3">
      <c r="A7" s="156"/>
      <c r="B7" s="157"/>
      <c r="C7" s="33" t="s">
        <v>580</v>
      </c>
      <c r="D7" s="33" t="s">
        <v>581</v>
      </c>
      <c r="E7" s="72"/>
      <c r="F7" s="26"/>
      <c r="G7" s="38"/>
      <c r="H7" s="93"/>
      <c r="I7" s="155"/>
      <c r="J7" s="40"/>
      <c r="K7" s="72"/>
    </row>
    <row r="8" spans="1:11" s="31" customFormat="1" ht="13.95" customHeight="1" x14ac:dyDescent="0.3">
      <c r="A8" s="156"/>
      <c r="B8" s="157"/>
      <c r="C8" s="33" t="s">
        <v>582</v>
      </c>
      <c r="D8" s="33" t="s">
        <v>583</v>
      </c>
      <c r="E8" s="72"/>
      <c r="F8" s="26"/>
      <c r="G8" s="38"/>
      <c r="H8" s="93"/>
      <c r="I8" s="155"/>
      <c r="J8" s="40"/>
      <c r="K8" s="72"/>
    </row>
    <row r="9" spans="1:11" s="31" customFormat="1" ht="13.95" customHeight="1" x14ac:dyDescent="0.3">
      <c r="A9" s="156"/>
      <c r="B9" s="157"/>
      <c r="C9" s="33" t="s">
        <v>584</v>
      </c>
      <c r="D9" s="33" t="s">
        <v>585</v>
      </c>
      <c r="E9" s="72"/>
      <c r="F9" s="26"/>
      <c r="G9" s="38"/>
      <c r="H9" s="93"/>
      <c r="I9" s="155"/>
      <c r="J9" s="40"/>
      <c r="K9" s="72"/>
    </row>
    <row r="10" spans="1:11" s="31" customFormat="1" ht="13.95" customHeight="1" x14ac:dyDescent="0.3">
      <c r="A10" s="156"/>
      <c r="B10" s="157"/>
      <c r="C10" s="33" t="s">
        <v>586</v>
      </c>
      <c r="D10" s="33" t="s">
        <v>587</v>
      </c>
      <c r="E10" s="72"/>
      <c r="F10" s="26"/>
      <c r="G10" s="38"/>
      <c r="H10" s="93"/>
      <c r="I10" s="155"/>
      <c r="J10" s="40"/>
      <c r="K10" s="72"/>
    </row>
    <row r="11" spans="1:11" s="31" customFormat="1" ht="13.95" customHeight="1" x14ac:dyDescent="0.3">
      <c r="A11" s="156"/>
      <c r="B11" s="157"/>
      <c r="C11" s="33" t="s">
        <v>588</v>
      </c>
      <c r="D11" s="33" t="s">
        <v>589</v>
      </c>
      <c r="E11" s="72"/>
      <c r="F11" s="26"/>
      <c r="G11" s="38"/>
      <c r="H11" s="93"/>
      <c r="I11" s="155"/>
      <c r="J11" s="40"/>
      <c r="K11" s="72"/>
    </row>
    <row r="12" spans="1:11" s="31" customFormat="1" ht="13.95" customHeight="1" x14ac:dyDescent="0.3">
      <c r="A12" s="156"/>
      <c r="B12" s="157"/>
      <c r="C12" s="33" t="s">
        <v>590</v>
      </c>
      <c r="D12" s="33" t="s">
        <v>591</v>
      </c>
      <c r="E12" s="72"/>
      <c r="F12" s="26"/>
      <c r="G12" s="38"/>
      <c r="H12" s="93"/>
      <c r="I12" s="155"/>
      <c r="J12" s="40"/>
      <c r="K12" s="72"/>
    </row>
    <row r="13" spans="1:11" s="31" customFormat="1" ht="13.95" customHeight="1" x14ac:dyDescent="0.3">
      <c r="A13" s="156"/>
      <c r="B13" s="157"/>
      <c r="C13" s="33" t="s">
        <v>592</v>
      </c>
      <c r="D13" s="33" t="s">
        <v>593</v>
      </c>
      <c r="E13" s="72"/>
      <c r="F13" s="26"/>
      <c r="G13" s="38"/>
      <c r="H13" s="93"/>
      <c r="I13" s="155"/>
      <c r="J13" s="40"/>
      <c r="K13" s="72"/>
    </row>
    <row r="14" spans="1:11" s="31" customFormat="1" ht="13.95" customHeight="1" x14ac:dyDescent="0.3">
      <c r="A14" s="156"/>
      <c r="B14" s="157"/>
      <c r="C14" s="33" t="s">
        <v>594</v>
      </c>
      <c r="D14" s="33" t="s">
        <v>595</v>
      </c>
      <c r="E14" s="72"/>
      <c r="F14" s="26"/>
      <c r="G14" s="38"/>
      <c r="H14" s="93"/>
      <c r="I14" s="155"/>
      <c r="J14" s="40"/>
      <c r="K14" s="72"/>
    </row>
    <row r="15" spans="1:11" s="31" customFormat="1" ht="13.95" customHeight="1" x14ac:dyDescent="0.3">
      <c r="A15" s="156"/>
      <c r="B15" s="157"/>
      <c r="C15" s="33" t="s">
        <v>596</v>
      </c>
      <c r="D15" s="33" t="s">
        <v>597</v>
      </c>
      <c r="E15" s="72"/>
      <c r="F15" s="26"/>
      <c r="G15" s="38"/>
      <c r="H15" s="93"/>
      <c r="I15" s="155"/>
      <c r="J15" s="40"/>
      <c r="K15" s="72"/>
    </row>
    <row r="16" spans="1:11" s="31" customFormat="1" ht="13.95" customHeight="1" x14ac:dyDescent="0.3">
      <c r="A16" s="158"/>
      <c r="B16" s="159"/>
      <c r="C16" s="33" t="s">
        <v>598</v>
      </c>
      <c r="D16" s="33" t="s">
        <v>599</v>
      </c>
      <c r="E16" s="72"/>
      <c r="F16" s="26"/>
      <c r="G16" s="38"/>
      <c r="H16" s="93"/>
      <c r="I16" s="155"/>
      <c r="J16" s="40"/>
      <c r="K16" s="72"/>
    </row>
    <row r="17" spans="1:11" s="31" customFormat="1" ht="13.95" customHeight="1" x14ac:dyDescent="0.3">
      <c r="A17" s="73" t="s">
        <v>600</v>
      </c>
      <c r="B17" s="33" t="s">
        <v>601</v>
      </c>
      <c r="C17" s="34"/>
      <c r="D17" s="34"/>
      <c r="E17" s="70"/>
      <c r="F17" s="437"/>
      <c r="G17" s="437"/>
      <c r="H17" s="437"/>
      <c r="I17" s="437"/>
      <c r="J17" s="438"/>
      <c r="K17" s="72"/>
    </row>
    <row r="18" spans="1:11" s="31" customFormat="1" ht="13.95" customHeight="1" x14ac:dyDescent="0.3">
      <c r="A18" s="160"/>
      <c r="B18" s="161"/>
      <c r="C18" s="33" t="s">
        <v>602</v>
      </c>
      <c r="D18" s="31" t="s">
        <v>603</v>
      </c>
      <c r="E18" s="74"/>
      <c r="F18" s="26"/>
      <c r="G18" s="38"/>
      <c r="H18" s="93"/>
      <c r="I18" s="155"/>
      <c r="J18" s="29"/>
      <c r="K18" s="72"/>
    </row>
    <row r="19" spans="1:11" s="31" customFormat="1" ht="13.95" customHeight="1" x14ac:dyDescent="0.3">
      <c r="A19" s="162"/>
      <c r="B19" s="163"/>
      <c r="C19" s="33" t="s">
        <v>604</v>
      </c>
      <c r="D19" s="73" t="s">
        <v>605</v>
      </c>
      <c r="E19" s="62"/>
      <c r="F19" s="26"/>
      <c r="G19" s="38"/>
      <c r="H19" s="93"/>
      <c r="I19" s="155"/>
      <c r="J19" s="29"/>
      <c r="K19" s="72"/>
    </row>
    <row r="20" spans="1:11" s="31" customFormat="1" ht="13.95" customHeight="1" x14ac:dyDescent="0.3">
      <c r="A20" s="162"/>
      <c r="B20" s="163"/>
      <c r="C20" s="33" t="s">
        <v>606</v>
      </c>
      <c r="D20" s="73" t="s">
        <v>607</v>
      </c>
      <c r="E20" s="62"/>
      <c r="F20" s="26"/>
      <c r="G20" s="38"/>
      <c r="H20" s="93"/>
      <c r="I20" s="155"/>
      <c r="J20" s="29"/>
      <c r="K20" s="72"/>
    </row>
    <row r="21" spans="1:11" s="31" customFormat="1" ht="13.95" customHeight="1" x14ac:dyDescent="0.3">
      <c r="A21" s="162"/>
      <c r="B21" s="163"/>
      <c r="C21" s="33" t="s">
        <v>608</v>
      </c>
      <c r="D21" s="73" t="s">
        <v>609</v>
      </c>
      <c r="E21" s="62"/>
      <c r="F21" s="26"/>
      <c r="G21" s="38"/>
      <c r="H21" s="93"/>
      <c r="I21" s="155"/>
      <c r="J21" s="29"/>
      <c r="K21" s="72"/>
    </row>
    <row r="22" spans="1:11" s="30" customFormat="1" ht="13.95" customHeight="1" x14ac:dyDescent="0.3">
      <c r="A22" s="162"/>
      <c r="B22" s="163"/>
      <c r="C22" s="33" t="s">
        <v>610</v>
      </c>
      <c r="D22" s="73" t="s">
        <v>611</v>
      </c>
      <c r="E22" s="62"/>
      <c r="F22" s="26"/>
      <c r="G22" s="38"/>
      <c r="H22" s="93"/>
      <c r="I22" s="155"/>
      <c r="J22" s="29"/>
      <c r="K22" s="72"/>
    </row>
    <row r="23" spans="1:11" s="30" customFormat="1" ht="13.95" customHeight="1" x14ac:dyDescent="0.3">
      <c r="A23" s="162"/>
      <c r="B23" s="163"/>
      <c r="C23" s="33" t="s">
        <v>612</v>
      </c>
      <c r="D23" s="73" t="s">
        <v>613</v>
      </c>
      <c r="E23" s="62"/>
      <c r="F23" s="26"/>
      <c r="G23" s="38"/>
      <c r="H23" s="93"/>
      <c r="I23" s="155"/>
      <c r="J23" s="29"/>
      <c r="K23" s="72"/>
    </row>
    <row r="24" spans="1:11" s="30" customFormat="1" ht="13.95" customHeight="1" x14ac:dyDescent="0.3">
      <c r="A24" s="162"/>
      <c r="B24" s="163"/>
      <c r="C24" s="33" t="s">
        <v>614</v>
      </c>
      <c r="D24" s="73" t="s">
        <v>615</v>
      </c>
      <c r="E24" s="62"/>
      <c r="F24" s="26"/>
      <c r="G24" s="38"/>
      <c r="H24" s="93"/>
      <c r="I24" s="155"/>
      <c r="J24" s="29"/>
      <c r="K24" s="72"/>
    </row>
    <row r="25" spans="1:11" s="30" customFormat="1" ht="13.95" customHeight="1" x14ac:dyDescent="0.3">
      <c r="A25" s="162"/>
      <c r="B25" s="163"/>
      <c r="C25" s="33" t="s">
        <v>616</v>
      </c>
      <c r="D25" s="73" t="s">
        <v>617</v>
      </c>
      <c r="E25" s="62"/>
      <c r="F25" s="26"/>
      <c r="G25" s="38"/>
      <c r="H25" s="93"/>
      <c r="I25" s="155"/>
      <c r="J25" s="29"/>
      <c r="K25" s="72"/>
    </row>
    <row r="26" spans="1:11" s="30" customFormat="1" ht="13.95" customHeight="1" x14ac:dyDescent="0.3">
      <c r="A26" s="162"/>
      <c r="B26" s="163"/>
      <c r="C26" s="33" t="s">
        <v>618</v>
      </c>
      <c r="D26" s="73" t="s">
        <v>619</v>
      </c>
      <c r="E26" s="62"/>
      <c r="F26" s="26"/>
      <c r="G26" s="38"/>
      <c r="H26" s="93"/>
      <c r="I26" s="155"/>
      <c r="J26" s="29"/>
      <c r="K26" s="72"/>
    </row>
    <row r="27" spans="1:11" s="30" customFormat="1" ht="13.95" customHeight="1" x14ac:dyDescent="0.3">
      <c r="A27" s="162"/>
      <c r="B27" s="163"/>
      <c r="C27" s="33" t="s">
        <v>620</v>
      </c>
      <c r="D27" s="73" t="s">
        <v>621</v>
      </c>
      <c r="E27" s="62"/>
      <c r="F27" s="26"/>
      <c r="G27" s="38"/>
      <c r="H27" s="93"/>
      <c r="I27" s="155"/>
      <c r="J27" s="29"/>
      <c r="K27" s="72"/>
    </row>
    <row r="28" spans="1:11" s="30" customFormat="1" ht="13.95" customHeight="1" x14ac:dyDescent="0.3">
      <c r="A28" s="162"/>
      <c r="B28" s="163"/>
      <c r="C28" s="33" t="s">
        <v>622</v>
      </c>
      <c r="D28" s="73" t="s">
        <v>623</v>
      </c>
      <c r="E28" s="74"/>
      <c r="F28" s="26"/>
      <c r="G28" s="38"/>
      <c r="H28" s="93"/>
      <c r="I28" s="155"/>
      <c r="J28" s="29"/>
      <c r="K28" s="72"/>
    </row>
    <row r="29" spans="1:11" s="30" customFormat="1" ht="13.95" customHeight="1" x14ac:dyDescent="0.3">
      <c r="A29" s="162"/>
      <c r="B29" s="163"/>
      <c r="C29" s="33" t="s">
        <v>624</v>
      </c>
      <c r="D29" s="73" t="s">
        <v>625</v>
      </c>
      <c r="E29" s="74"/>
      <c r="F29" s="26"/>
      <c r="G29" s="38"/>
      <c r="H29" s="93"/>
      <c r="I29" s="155"/>
      <c r="J29" s="29"/>
      <c r="K29" s="72"/>
    </row>
    <row r="30" spans="1:11" s="30" customFormat="1" ht="13.95" customHeight="1" x14ac:dyDescent="0.3">
      <c r="A30" s="162"/>
      <c r="B30" s="163"/>
      <c r="C30" s="33" t="s">
        <v>626</v>
      </c>
      <c r="D30" s="73" t="s">
        <v>627</v>
      </c>
      <c r="E30" s="74"/>
      <c r="F30" s="26"/>
      <c r="G30" s="38"/>
      <c r="H30" s="93"/>
      <c r="I30" s="155"/>
      <c r="J30" s="29"/>
      <c r="K30" s="72"/>
    </row>
    <row r="31" spans="1:11" s="30" customFormat="1" ht="13.95" customHeight="1" x14ac:dyDescent="0.3">
      <c r="A31" s="162"/>
      <c r="B31" s="163"/>
      <c r="C31" s="33" t="s">
        <v>628</v>
      </c>
      <c r="D31" s="73" t="s">
        <v>629</v>
      </c>
      <c r="E31" s="74"/>
      <c r="F31" s="26"/>
      <c r="G31" s="38"/>
      <c r="H31" s="93"/>
      <c r="I31" s="155"/>
      <c r="J31" s="29"/>
      <c r="K31" s="72"/>
    </row>
    <row r="32" spans="1:11" s="30" customFormat="1" ht="13.95" customHeight="1" x14ac:dyDescent="0.3">
      <c r="A32" s="162"/>
      <c r="B32" s="163"/>
      <c r="C32" s="33" t="s">
        <v>630</v>
      </c>
      <c r="D32" s="73" t="s">
        <v>631</v>
      </c>
      <c r="E32" s="74"/>
      <c r="F32" s="26"/>
      <c r="G32" s="38"/>
      <c r="H32" s="93"/>
      <c r="I32" s="155"/>
      <c r="J32" s="29"/>
      <c r="K32" s="72"/>
    </row>
    <row r="33" spans="1:11" s="30" customFormat="1" ht="13.95" customHeight="1" x14ac:dyDescent="0.3">
      <c r="A33" s="162"/>
      <c r="B33" s="163"/>
      <c r="C33" s="33" t="s">
        <v>632</v>
      </c>
      <c r="D33" s="73" t="s">
        <v>633</v>
      </c>
      <c r="E33" s="74"/>
      <c r="F33" s="26"/>
      <c r="G33" s="38"/>
      <c r="H33" s="93"/>
      <c r="I33" s="155"/>
      <c r="J33" s="29"/>
      <c r="K33" s="72"/>
    </row>
    <row r="34" spans="1:11" s="30" customFormat="1" ht="13.95" customHeight="1" x14ac:dyDescent="0.3">
      <c r="A34" s="162"/>
      <c r="B34" s="163"/>
      <c r="C34" s="33" t="s">
        <v>634</v>
      </c>
      <c r="D34" s="73" t="s">
        <v>635</v>
      </c>
      <c r="E34" s="74"/>
      <c r="F34" s="26"/>
      <c r="G34" s="38"/>
      <c r="H34" s="93"/>
      <c r="I34" s="155"/>
      <c r="J34" s="29"/>
      <c r="K34" s="72"/>
    </row>
    <row r="35" spans="1:11" s="30" customFormat="1" ht="13.95" customHeight="1" x14ac:dyDescent="0.3">
      <c r="A35" s="162"/>
      <c r="B35" s="163"/>
      <c r="C35" s="33" t="s">
        <v>636</v>
      </c>
      <c r="D35" s="73" t="s">
        <v>637</v>
      </c>
      <c r="E35" s="74"/>
      <c r="F35" s="26"/>
      <c r="G35" s="38"/>
      <c r="H35" s="93"/>
      <c r="I35" s="155"/>
      <c r="J35" s="29"/>
      <c r="K35" s="72"/>
    </row>
    <row r="36" spans="1:11" s="30" customFormat="1" ht="13.95" customHeight="1" x14ac:dyDescent="0.3">
      <c r="A36" s="162"/>
      <c r="B36" s="163"/>
      <c r="C36" s="33" t="s">
        <v>638</v>
      </c>
      <c r="D36" s="73" t="s">
        <v>639</v>
      </c>
      <c r="E36" s="74"/>
      <c r="F36" s="26"/>
      <c r="G36" s="38"/>
      <c r="H36" s="93"/>
      <c r="I36" s="155"/>
      <c r="J36" s="29"/>
      <c r="K36" s="72"/>
    </row>
    <row r="37" spans="1:11" s="30" customFormat="1" ht="13.95" customHeight="1" x14ac:dyDescent="0.3">
      <c r="A37" s="162"/>
      <c r="B37" s="163"/>
      <c r="C37" s="33" t="s">
        <v>640</v>
      </c>
      <c r="D37" s="73" t="s">
        <v>641</v>
      </c>
      <c r="E37" s="74"/>
      <c r="F37" s="26"/>
      <c r="G37" s="38"/>
      <c r="H37" s="93"/>
      <c r="I37" s="155"/>
      <c r="J37" s="29"/>
      <c r="K37" s="72"/>
    </row>
    <row r="38" spans="1:11" s="30" customFormat="1" ht="13.95" customHeight="1" x14ac:dyDescent="0.3">
      <c r="A38" s="162"/>
      <c r="B38" s="163"/>
      <c r="C38" s="33" t="s">
        <v>642</v>
      </c>
      <c r="D38" s="73" t="s">
        <v>643</v>
      </c>
      <c r="E38" s="74"/>
      <c r="F38" s="26"/>
      <c r="G38" s="38"/>
      <c r="H38" s="93"/>
      <c r="I38" s="155"/>
      <c r="J38" s="29"/>
      <c r="K38" s="72"/>
    </row>
    <row r="39" spans="1:11" s="30" customFormat="1" ht="13.95" customHeight="1" x14ac:dyDescent="0.3">
      <c r="A39" s="162"/>
      <c r="B39" s="163"/>
      <c r="C39" s="33" t="s">
        <v>644</v>
      </c>
      <c r="D39" s="73" t="s">
        <v>645</v>
      </c>
      <c r="E39" s="74"/>
      <c r="F39" s="26"/>
      <c r="G39" s="38"/>
      <c r="H39" s="93"/>
      <c r="I39" s="155"/>
      <c r="J39" s="29"/>
      <c r="K39" s="72"/>
    </row>
    <row r="40" spans="1:11" s="30" customFormat="1" ht="13.95" customHeight="1" x14ac:dyDescent="0.3">
      <c r="A40" s="162"/>
      <c r="B40" s="163"/>
      <c r="C40" s="33" t="s">
        <v>646</v>
      </c>
      <c r="D40" s="73" t="s">
        <v>647</v>
      </c>
      <c r="E40" s="74"/>
      <c r="F40" s="26"/>
      <c r="G40" s="38"/>
      <c r="H40" s="93"/>
      <c r="I40" s="155"/>
      <c r="J40" s="29"/>
      <c r="K40" s="72"/>
    </row>
    <row r="41" spans="1:11" s="30" customFormat="1" ht="13.95" customHeight="1" x14ac:dyDescent="0.3">
      <c r="A41" s="162"/>
      <c r="B41" s="163"/>
      <c r="C41" s="33" t="s">
        <v>648</v>
      </c>
      <c r="D41" s="73" t="s">
        <v>649</v>
      </c>
      <c r="E41" s="74"/>
      <c r="F41" s="26"/>
      <c r="G41" s="38"/>
      <c r="H41" s="93"/>
      <c r="I41" s="155"/>
      <c r="J41" s="29"/>
      <c r="K41" s="72"/>
    </row>
    <row r="42" spans="1:11" s="30" customFormat="1" ht="13.95" customHeight="1" x14ac:dyDescent="0.3">
      <c r="A42" s="162"/>
      <c r="B42" s="163"/>
      <c r="C42" s="33" t="s">
        <v>650</v>
      </c>
      <c r="D42" s="73" t="s">
        <v>651</v>
      </c>
      <c r="E42" s="74"/>
      <c r="F42" s="26"/>
      <c r="G42" s="38"/>
      <c r="H42" s="93"/>
      <c r="I42" s="155"/>
      <c r="J42" s="29"/>
      <c r="K42" s="72"/>
    </row>
    <row r="43" spans="1:11" s="30" customFormat="1" ht="13.95" customHeight="1" x14ac:dyDescent="0.3">
      <c r="A43" s="162"/>
      <c r="B43" s="163"/>
      <c r="C43" s="33" t="s">
        <v>652</v>
      </c>
      <c r="D43" s="73" t="s">
        <v>597</v>
      </c>
      <c r="E43" s="74"/>
      <c r="F43" s="26"/>
      <c r="G43" s="38"/>
      <c r="H43" s="93"/>
      <c r="I43" s="155"/>
      <c r="J43" s="29"/>
      <c r="K43" s="72"/>
    </row>
    <row r="44" spans="1:11" s="30" customFormat="1" ht="13.95" customHeight="1" x14ac:dyDescent="0.3">
      <c r="A44" s="164"/>
      <c r="B44" s="165"/>
      <c r="C44" s="33" t="s">
        <v>653</v>
      </c>
      <c r="D44" s="166" t="s">
        <v>599</v>
      </c>
      <c r="E44" s="74"/>
      <c r="F44" s="26"/>
      <c r="G44" s="38"/>
      <c r="H44" s="93"/>
      <c r="I44" s="155"/>
      <c r="J44" s="46"/>
      <c r="K44" s="72"/>
    </row>
    <row r="45" spans="1:11" ht="13.95" customHeight="1" x14ac:dyDescent="0.3">
      <c r="A45" s="33" t="s">
        <v>654</v>
      </c>
      <c r="B45" s="33" t="s">
        <v>655</v>
      </c>
      <c r="C45" s="34"/>
      <c r="D45" s="34"/>
      <c r="E45" s="70"/>
      <c r="F45" s="437"/>
      <c r="G45" s="437"/>
      <c r="H45" s="437"/>
      <c r="I45" s="437"/>
      <c r="J45" s="438"/>
      <c r="K45" s="72"/>
    </row>
    <row r="46" spans="1:11" s="31" customFormat="1" ht="13.95" customHeight="1" x14ac:dyDescent="0.3">
      <c r="A46" s="167"/>
      <c r="B46" s="168"/>
      <c r="C46" s="33" t="s">
        <v>656</v>
      </c>
      <c r="D46" s="33" t="s">
        <v>657</v>
      </c>
      <c r="E46" s="62"/>
      <c r="F46" s="26"/>
      <c r="G46" s="38"/>
      <c r="H46" s="93"/>
      <c r="I46" s="169"/>
      <c r="J46" s="40"/>
      <c r="K46" s="72"/>
    </row>
    <row r="47" spans="1:11" s="31" customFormat="1" ht="13.95" customHeight="1" x14ac:dyDescent="0.3">
      <c r="A47" s="170"/>
      <c r="B47" s="171"/>
      <c r="C47" s="33" t="s">
        <v>658</v>
      </c>
      <c r="D47" s="31" t="s">
        <v>659</v>
      </c>
      <c r="E47" s="62"/>
      <c r="F47" s="26"/>
      <c r="G47" s="38"/>
      <c r="H47" s="93"/>
      <c r="I47" s="169"/>
      <c r="J47" s="40"/>
      <c r="K47" s="72"/>
    </row>
    <row r="48" spans="1:11" s="31" customFormat="1" ht="13.95" customHeight="1" x14ac:dyDescent="0.3">
      <c r="A48" s="170"/>
      <c r="B48" s="171"/>
      <c r="C48" s="33" t="s">
        <v>660</v>
      </c>
      <c r="D48" s="26" t="s">
        <v>661</v>
      </c>
      <c r="E48" s="74"/>
      <c r="F48" s="26"/>
      <c r="G48" s="38"/>
      <c r="H48" s="93"/>
      <c r="I48" s="169"/>
      <c r="J48" s="40"/>
      <c r="K48" s="72"/>
    </row>
    <row r="49" spans="1:11" s="31" customFormat="1" ht="13.95" customHeight="1" x14ac:dyDescent="0.3">
      <c r="A49" s="170"/>
      <c r="B49" s="171"/>
      <c r="C49" s="33" t="s">
        <v>662</v>
      </c>
      <c r="D49" s="26" t="s">
        <v>663</v>
      </c>
      <c r="E49" s="74"/>
      <c r="F49" s="26"/>
      <c r="G49" s="38"/>
      <c r="H49" s="93"/>
      <c r="I49" s="169"/>
      <c r="J49" s="40"/>
      <c r="K49" s="72"/>
    </row>
    <row r="50" spans="1:11" s="31" customFormat="1" ht="13.95" customHeight="1" x14ac:dyDescent="0.3">
      <c r="A50" s="170"/>
      <c r="B50" s="171"/>
      <c r="C50" s="33" t="s">
        <v>664</v>
      </c>
      <c r="D50" s="26" t="s">
        <v>665</v>
      </c>
      <c r="E50" s="74"/>
      <c r="F50" s="26"/>
      <c r="G50" s="38"/>
      <c r="H50" s="93"/>
      <c r="I50" s="169"/>
      <c r="J50" s="40"/>
      <c r="K50" s="72"/>
    </row>
    <row r="51" spans="1:11" s="31" customFormat="1" ht="13.95" customHeight="1" x14ac:dyDescent="0.3">
      <c r="A51" s="170"/>
      <c r="B51" s="171"/>
      <c r="C51" s="33" t="s">
        <v>666</v>
      </c>
      <c r="D51" s="26" t="s">
        <v>667</v>
      </c>
      <c r="E51" s="74"/>
      <c r="F51" s="26"/>
      <c r="G51" s="38"/>
      <c r="H51" s="93"/>
      <c r="I51" s="169"/>
      <c r="J51" s="40"/>
      <c r="K51" s="72"/>
    </row>
    <row r="52" spans="1:11" s="31" customFormat="1" ht="13.95" customHeight="1" x14ac:dyDescent="0.3">
      <c r="A52" s="33" t="s">
        <v>668</v>
      </c>
      <c r="B52" s="33" t="s">
        <v>669</v>
      </c>
      <c r="C52" s="34"/>
      <c r="D52" s="34"/>
      <c r="E52" s="70"/>
      <c r="F52" s="437"/>
      <c r="G52" s="437"/>
      <c r="H52" s="437"/>
      <c r="I52" s="437"/>
      <c r="J52" s="438"/>
      <c r="K52" s="72"/>
    </row>
    <row r="53" spans="1:11" s="31" customFormat="1" ht="13.95" customHeight="1" x14ac:dyDescent="0.3">
      <c r="A53" s="167"/>
      <c r="B53" s="168"/>
      <c r="C53" s="33" t="s">
        <v>670</v>
      </c>
      <c r="D53" s="43" t="s">
        <v>671</v>
      </c>
      <c r="E53" s="62"/>
      <c r="F53" s="26"/>
      <c r="G53" s="38"/>
      <c r="H53" s="93"/>
      <c r="I53" s="172"/>
      <c r="J53" s="29"/>
      <c r="K53" s="72"/>
    </row>
    <row r="54" spans="1:11" s="31" customFormat="1" ht="13.95" customHeight="1" x14ac:dyDescent="0.3">
      <c r="A54" s="170"/>
      <c r="B54" s="171"/>
      <c r="C54" s="33" t="s">
        <v>672</v>
      </c>
      <c r="D54" s="43" t="s">
        <v>673</v>
      </c>
      <c r="E54" s="62"/>
      <c r="F54" s="26"/>
      <c r="G54" s="38"/>
      <c r="H54" s="93"/>
      <c r="I54" s="172"/>
      <c r="J54" s="29"/>
      <c r="K54" s="72"/>
    </row>
    <row r="55" spans="1:11" s="31" customFormat="1" ht="13.95" customHeight="1" x14ac:dyDescent="0.3">
      <c r="A55" s="170"/>
      <c r="B55" s="171"/>
      <c r="C55" s="33" t="s">
        <v>674</v>
      </c>
      <c r="D55" s="43" t="s">
        <v>675</v>
      </c>
      <c r="E55" s="62"/>
      <c r="F55" s="26"/>
      <c r="G55" s="38"/>
      <c r="H55" s="93"/>
      <c r="I55" s="172"/>
      <c r="J55" s="29"/>
      <c r="K55" s="72"/>
    </row>
    <row r="56" spans="1:11" s="31" customFormat="1" ht="13.95" customHeight="1" x14ac:dyDescent="0.3">
      <c r="A56" s="33" t="s">
        <v>676</v>
      </c>
      <c r="B56" s="33" t="s">
        <v>677</v>
      </c>
      <c r="C56" s="34"/>
      <c r="D56" s="44"/>
      <c r="E56" s="70"/>
      <c r="F56" s="437"/>
      <c r="G56" s="437"/>
      <c r="H56" s="437"/>
      <c r="I56" s="437"/>
      <c r="J56" s="438"/>
      <c r="K56" s="72"/>
    </row>
    <row r="57" spans="1:11" s="31" customFormat="1" ht="13.95" customHeight="1" x14ac:dyDescent="0.3">
      <c r="A57" s="167"/>
      <c r="B57" s="168"/>
      <c r="C57" s="33" t="s">
        <v>678</v>
      </c>
      <c r="D57" s="33" t="s">
        <v>679</v>
      </c>
      <c r="E57" s="62"/>
      <c r="F57" s="26"/>
      <c r="G57" s="38"/>
      <c r="H57" s="93"/>
      <c r="I57" s="169"/>
      <c r="J57" s="29"/>
      <c r="K57" s="72"/>
    </row>
    <row r="58" spans="1:11" s="31" customFormat="1" ht="13.95" customHeight="1" x14ac:dyDescent="0.3">
      <c r="A58" s="170"/>
      <c r="B58" s="171"/>
      <c r="C58" s="33" t="s">
        <v>680</v>
      </c>
      <c r="D58" s="45" t="s">
        <v>681</v>
      </c>
      <c r="E58" s="62"/>
      <c r="F58" s="26"/>
      <c r="G58" s="38"/>
      <c r="H58" s="93"/>
      <c r="I58" s="169"/>
      <c r="J58" s="29"/>
      <c r="K58" s="72"/>
    </row>
    <row r="59" spans="1:11" s="31" customFormat="1" ht="13.95" customHeight="1" x14ac:dyDescent="0.3">
      <c r="A59" s="33" t="s">
        <v>682</v>
      </c>
      <c r="B59" s="33" t="s">
        <v>683</v>
      </c>
      <c r="C59" s="34"/>
      <c r="D59" s="34"/>
      <c r="E59" s="70"/>
      <c r="F59" s="437"/>
      <c r="G59" s="437"/>
      <c r="H59" s="437"/>
      <c r="I59" s="437"/>
      <c r="J59" s="438"/>
      <c r="K59" s="72"/>
    </row>
    <row r="60" spans="1:11" s="31" customFormat="1" ht="13.95" customHeight="1" x14ac:dyDescent="0.3">
      <c r="A60" s="167"/>
      <c r="B60" s="168"/>
      <c r="C60" s="33" t="s">
        <v>684</v>
      </c>
      <c r="D60" s="43" t="s">
        <v>685</v>
      </c>
      <c r="E60" s="62"/>
      <c r="F60" s="26"/>
      <c r="G60" s="38"/>
      <c r="H60" s="93"/>
      <c r="I60" s="169"/>
      <c r="J60" s="76"/>
      <c r="K60" s="72"/>
    </row>
    <row r="61" spans="1:11" s="31" customFormat="1" ht="13.95" customHeight="1" x14ac:dyDescent="0.3">
      <c r="A61" s="170"/>
      <c r="B61" s="171"/>
      <c r="C61" s="33" t="s">
        <v>686</v>
      </c>
      <c r="D61" s="43" t="s">
        <v>687</v>
      </c>
      <c r="E61" s="62"/>
      <c r="F61" s="26"/>
      <c r="G61" s="38"/>
      <c r="H61" s="93"/>
      <c r="I61" s="169"/>
      <c r="J61" s="76"/>
      <c r="K61" s="72"/>
    </row>
    <row r="62" spans="1:11" s="31" customFormat="1" ht="13.95" customHeight="1" x14ac:dyDescent="0.3">
      <c r="A62" s="170"/>
      <c r="B62" s="171"/>
      <c r="C62" s="33" t="s">
        <v>688</v>
      </c>
      <c r="D62" s="43" t="s">
        <v>689</v>
      </c>
      <c r="E62" s="62"/>
      <c r="F62" s="26"/>
      <c r="G62" s="38"/>
      <c r="H62" s="93"/>
      <c r="I62" s="169"/>
      <c r="J62" s="76"/>
      <c r="K62" s="72"/>
    </row>
    <row r="63" spans="1:11" s="31" customFormat="1" ht="13.95" customHeight="1" x14ac:dyDescent="0.3">
      <c r="A63" s="170"/>
      <c r="B63" s="171"/>
      <c r="C63" s="33" t="s">
        <v>690</v>
      </c>
      <c r="D63" s="43" t="s">
        <v>691</v>
      </c>
      <c r="E63" s="62"/>
      <c r="F63" s="26"/>
      <c r="G63" s="38"/>
      <c r="H63" s="93"/>
      <c r="I63" s="169"/>
      <c r="J63" s="76"/>
      <c r="K63" s="72"/>
    </row>
    <row r="64" spans="1:11" s="31" customFormat="1" ht="13.95" customHeight="1" x14ac:dyDescent="0.3">
      <c r="A64" s="170"/>
      <c r="B64" s="171"/>
      <c r="C64" s="33" t="s">
        <v>692</v>
      </c>
      <c r="D64" s="43" t="s">
        <v>693</v>
      </c>
      <c r="E64" s="62"/>
      <c r="F64" s="26"/>
      <c r="G64" s="38"/>
      <c r="H64" s="93"/>
      <c r="I64" s="169"/>
      <c r="J64" s="76"/>
      <c r="K64" s="72"/>
    </row>
    <row r="65" spans="1:11" s="31" customFormat="1" ht="13.95" customHeight="1" x14ac:dyDescent="0.3">
      <c r="A65" s="170"/>
      <c r="B65" s="171"/>
      <c r="C65" s="33" t="s">
        <v>694</v>
      </c>
      <c r="D65" s="43" t="s">
        <v>695</v>
      </c>
      <c r="E65" s="62"/>
      <c r="F65" s="26"/>
      <c r="G65" s="38"/>
      <c r="H65" s="93"/>
      <c r="I65" s="169"/>
      <c r="J65" s="76"/>
      <c r="K65" s="72"/>
    </row>
    <row r="66" spans="1:11" s="31" customFormat="1" ht="13.95" customHeight="1" x14ac:dyDescent="0.3">
      <c r="A66" s="33" t="s">
        <v>696</v>
      </c>
      <c r="B66" s="33" t="s">
        <v>697</v>
      </c>
      <c r="C66" s="34"/>
      <c r="D66" s="34"/>
      <c r="E66" s="70"/>
      <c r="F66" s="437"/>
      <c r="G66" s="437"/>
      <c r="H66" s="437"/>
      <c r="I66" s="437"/>
      <c r="J66" s="438"/>
      <c r="K66" s="72"/>
    </row>
    <row r="67" spans="1:11" s="31" customFormat="1" ht="13.95" customHeight="1" x14ac:dyDescent="0.3">
      <c r="A67" s="173"/>
      <c r="B67" s="154"/>
      <c r="C67" s="33" t="s">
        <v>698</v>
      </c>
      <c r="D67" s="174" t="s">
        <v>699</v>
      </c>
      <c r="E67" s="62"/>
      <c r="F67" s="26"/>
      <c r="H67" s="93"/>
      <c r="I67" s="169"/>
      <c r="J67" s="29"/>
      <c r="K67" s="72"/>
    </row>
    <row r="68" spans="1:11" s="31" customFormat="1" ht="13.95" customHeight="1" x14ac:dyDescent="0.3">
      <c r="A68" s="175"/>
      <c r="B68" s="157"/>
      <c r="C68" s="33" t="s">
        <v>700</v>
      </c>
      <c r="D68" s="43" t="s">
        <v>701</v>
      </c>
      <c r="E68" s="62"/>
      <c r="F68" s="26"/>
      <c r="G68" s="38"/>
      <c r="H68" s="93"/>
      <c r="I68" s="169"/>
      <c r="J68" s="29"/>
      <c r="K68" s="72"/>
    </row>
    <row r="69" spans="1:11" s="31" customFormat="1" ht="13.95" customHeight="1" x14ac:dyDescent="0.3">
      <c r="A69" s="175"/>
      <c r="B69" s="157"/>
      <c r="C69" s="33" t="s">
        <v>702</v>
      </c>
      <c r="D69" s="43" t="s">
        <v>703</v>
      </c>
      <c r="E69" s="62"/>
      <c r="F69" s="26"/>
      <c r="G69" s="38"/>
      <c r="H69" s="93"/>
      <c r="I69" s="169"/>
      <c r="J69" s="29"/>
      <c r="K69" s="72"/>
    </row>
    <row r="70" spans="1:11" s="31" customFormat="1" ht="13.95" customHeight="1" x14ac:dyDescent="0.3">
      <c r="A70" s="175"/>
      <c r="B70" s="157"/>
      <c r="C70" s="33" t="s">
        <v>704</v>
      </c>
      <c r="D70" s="43" t="s">
        <v>705</v>
      </c>
      <c r="E70" s="62"/>
      <c r="F70" s="26"/>
      <c r="G70" s="38"/>
      <c r="H70" s="93"/>
      <c r="I70" s="169"/>
      <c r="J70" s="29"/>
      <c r="K70" s="72"/>
    </row>
    <row r="71" spans="1:11" s="31" customFormat="1" ht="13.95" customHeight="1" x14ac:dyDescent="0.3">
      <c r="A71" s="175"/>
      <c r="B71" s="157"/>
      <c r="C71" s="33" t="s">
        <v>706</v>
      </c>
      <c r="D71" s="43" t="s">
        <v>707</v>
      </c>
      <c r="E71" s="62"/>
      <c r="F71" s="26"/>
      <c r="G71" s="38"/>
      <c r="H71" s="93"/>
      <c r="I71" s="169"/>
      <c r="J71" s="29"/>
      <c r="K71" s="72"/>
    </row>
    <row r="72" spans="1:11" s="31" customFormat="1" ht="13.95" customHeight="1" x14ac:dyDescent="0.3">
      <c r="A72" s="175"/>
      <c r="B72" s="157"/>
      <c r="C72" s="33" t="s">
        <v>708</v>
      </c>
      <c r="D72" s="43" t="s">
        <v>709</v>
      </c>
      <c r="E72" s="62"/>
      <c r="F72" s="26"/>
      <c r="G72" s="38"/>
      <c r="H72" s="93"/>
      <c r="I72" s="169"/>
      <c r="J72" s="29"/>
      <c r="K72" s="72"/>
    </row>
    <row r="73" spans="1:11" s="31" customFormat="1" ht="13.95" customHeight="1" x14ac:dyDescent="0.3">
      <c r="A73" s="175"/>
      <c r="B73" s="157"/>
      <c r="C73" s="33" t="s">
        <v>710</v>
      </c>
      <c r="D73" s="43" t="s">
        <v>711</v>
      </c>
      <c r="E73" s="62"/>
      <c r="F73" s="26"/>
      <c r="G73" s="38"/>
      <c r="H73" s="93"/>
      <c r="I73" s="169"/>
      <c r="J73" s="29"/>
      <c r="K73" s="72"/>
    </row>
    <row r="74" spans="1:11" s="31" customFormat="1" ht="13.95" customHeight="1" x14ac:dyDescent="0.3">
      <c r="A74" s="175"/>
      <c r="B74" s="157"/>
      <c r="C74" s="33" t="s">
        <v>712</v>
      </c>
      <c r="D74" s="43" t="s">
        <v>713</v>
      </c>
      <c r="E74" s="74"/>
      <c r="F74" s="26"/>
      <c r="G74" s="38"/>
      <c r="H74" s="93"/>
      <c r="I74" s="169"/>
      <c r="J74" s="29"/>
      <c r="K74" s="72"/>
    </row>
    <row r="75" spans="1:11" s="31" customFormat="1" ht="13.95" customHeight="1" x14ac:dyDescent="0.3">
      <c r="A75" s="175"/>
      <c r="B75" s="157"/>
      <c r="C75" s="33" t="s">
        <v>714</v>
      </c>
      <c r="D75" s="43" t="s">
        <v>715</v>
      </c>
      <c r="E75" s="74"/>
      <c r="F75" s="26"/>
      <c r="G75" s="38"/>
      <c r="H75" s="93"/>
      <c r="I75" s="169"/>
      <c r="J75" s="29"/>
      <c r="K75" s="72"/>
    </row>
    <row r="76" spans="1:11" s="31" customFormat="1" ht="13.95" customHeight="1" x14ac:dyDescent="0.3">
      <c r="A76" s="175"/>
      <c r="B76" s="157"/>
      <c r="C76" s="33" t="s">
        <v>716</v>
      </c>
      <c r="D76" s="174" t="s">
        <v>717</v>
      </c>
      <c r="E76" s="62"/>
      <c r="F76" s="26"/>
      <c r="G76" s="38"/>
      <c r="H76" s="93"/>
      <c r="I76" s="169"/>
      <c r="J76" s="29"/>
      <c r="K76" s="72"/>
    </row>
    <row r="77" spans="1:11" s="31" customFormat="1" ht="13.95" customHeight="1" x14ac:dyDescent="0.3">
      <c r="A77" s="175"/>
      <c r="B77" s="157"/>
      <c r="C77" s="33" t="s">
        <v>718</v>
      </c>
      <c r="D77" s="43" t="s">
        <v>701</v>
      </c>
      <c r="E77" s="62"/>
      <c r="F77" s="26"/>
      <c r="G77" s="38"/>
      <c r="H77" s="93"/>
      <c r="I77" s="169"/>
      <c r="J77" s="29"/>
      <c r="K77" s="72"/>
    </row>
    <row r="78" spans="1:11" s="31" customFormat="1" ht="13.95" customHeight="1" x14ac:dyDescent="0.3">
      <c r="A78" s="175"/>
      <c r="B78" s="157"/>
      <c r="C78" s="33" t="s">
        <v>719</v>
      </c>
      <c r="D78" s="43" t="s">
        <v>703</v>
      </c>
      <c r="E78" s="62"/>
      <c r="F78" s="26"/>
      <c r="G78" s="38"/>
      <c r="H78" s="93"/>
      <c r="I78" s="169"/>
      <c r="J78" s="29"/>
      <c r="K78" s="72"/>
    </row>
    <row r="79" spans="1:11" s="31" customFormat="1" ht="13.95" customHeight="1" x14ac:dyDescent="0.3">
      <c r="A79" s="175"/>
      <c r="B79" s="157"/>
      <c r="C79" s="33" t="s">
        <v>720</v>
      </c>
      <c r="D79" s="43" t="s">
        <v>705</v>
      </c>
      <c r="E79" s="62"/>
      <c r="F79" s="26"/>
      <c r="G79" s="38"/>
      <c r="H79" s="93"/>
      <c r="I79" s="169"/>
      <c r="J79" s="29"/>
      <c r="K79" s="72"/>
    </row>
    <row r="80" spans="1:11" s="31" customFormat="1" ht="13.95" customHeight="1" x14ac:dyDescent="0.3">
      <c r="A80" s="175"/>
      <c r="B80" s="157"/>
      <c r="C80" s="33" t="s">
        <v>721</v>
      </c>
      <c r="D80" s="43" t="s">
        <v>707</v>
      </c>
      <c r="E80" s="62"/>
      <c r="F80" s="26"/>
      <c r="G80" s="38"/>
      <c r="H80" s="93"/>
      <c r="I80" s="169"/>
      <c r="J80" s="29"/>
      <c r="K80" s="72"/>
    </row>
    <row r="81" spans="1:11" s="31" customFormat="1" ht="13.95" customHeight="1" x14ac:dyDescent="0.3">
      <c r="A81" s="175"/>
      <c r="B81" s="157"/>
      <c r="C81" s="33" t="s">
        <v>722</v>
      </c>
      <c r="D81" s="43" t="s">
        <v>709</v>
      </c>
      <c r="E81" s="62"/>
      <c r="F81" s="26"/>
      <c r="G81" s="38"/>
      <c r="H81" s="93"/>
      <c r="I81" s="169"/>
      <c r="J81" s="29"/>
      <c r="K81" s="72"/>
    </row>
    <row r="82" spans="1:11" s="31" customFormat="1" ht="13.95" customHeight="1" x14ac:dyDescent="0.3">
      <c r="A82" s="175"/>
      <c r="B82" s="157"/>
      <c r="C82" s="33" t="s">
        <v>723</v>
      </c>
      <c r="D82" s="43" t="s">
        <v>711</v>
      </c>
      <c r="E82" s="62"/>
      <c r="F82" s="26"/>
      <c r="G82" s="38"/>
      <c r="H82" s="93"/>
      <c r="I82" s="169"/>
      <c r="J82" s="29"/>
      <c r="K82" s="72"/>
    </row>
    <row r="83" spans="1:11" s="31" customFormat="1" ht="13.95" customHeight="1" x14ac:dyDescent="0.3">
      <c r="A83" s="175"/>
      <c r="B83" s="157"/>
      <c r="C83" s="33" t="s">
        <v>724</v>
      </c>
      <c r="D83" s="43" t="s">
        <v>713</v>
      </c>
      <c r="E83" s="74"/>
      <c r="F83" s="26"/>
      <c r="G83" s="38"/>
      <c r="H83" s="93"/>
      <c r="I83" s="169"/>
      <c r="J83" s="29"/>
      <c r="K83" s="72"/>
    </row>
    <row r="84" spans="1:11" s="31" customFormat="1" ht="13.95" customHeight="1" x14ac:dyDescent="0.3">
      <c r="A84" s="175"/>
      <c r="B84" s="157"/>
      <c r="C84" s="33" t="s">
        <v>725</v>
      </c>
      <c r="D84" s="43" t="s">
        <v>715</v>
      </c>
      <c r="E84" s="74"/>
      <c r="F84" s="26"/>
      <c r="G84" s="38"/>
      <c r="H84" s="93"/>
      <c r="I84" s="169"/>
      <c r="J84" s="29"/>
      <c r="K84" s="72"/>
    </row>
    <row r="85" spans="1:11" s="31" customFormat="1" ht="13.95" customHeight="1" x14ac:dyDescent="0.3">
      <c r="A85" s="175"/>
      <c r="B85" s="157"/>
      <c r="C85" s="33" t="s">
        <v>726</v>
      </c>
      <c r="D85" s="174" t="s">
        <v>727</v>
      </c>
      <c r="E85" s="62"/>
      <c r="F85" s="26"/>
      <c r="G85" s="38"/>
      <c r="H85" s="93"/>
      <c r="I85" s="169"/>
      <c r="J85" s="29"/>
      <c r="K85" s="72"/>
    </row>
    <row r="86" spans="1:11" s="31" customFormat="1" ht="13.95" customHeight="1" x14ac:dyDescent="0.3">
      <c r="A86" s="175"/>
      <c r="B86" s="157"/>
      <c r="C86" s="33" t="s">
        <v>728</v>
      </c>
      <c r="D86" s="43" t="s">
        <v>701</v>
      </c>
      <c r="E86" s="62"/>
      <c r="F86" s="26"/>
      <c r="G86" s="38"/>
      <c r="H86" s="93"/>
      <c r="I86" s="169"/>
      <c r="J86" s="29"/>
      <c r="K86" s="72"/>
    </row>
    <row r="87" spans="1:11" s="31" customFormat="1" ht="13.95" customHeight="1" x14ac:dyDescent="0.3">
      <c r="A87" s="175"/>
      <c r="B87" s="157"/>
      <c r="C87" s="33" t="s">
        <v>729</v>
      </c>
      <c r="D87" s="43" t="s">
        <v>703</v>
      </c>
      <c r="E87" s="62"/>
      <c r="F87" s="26"/>
      <c r="G87" s="38"/>
      <c r="H87" s="93"/>
      <c r="I87" s="169"/>
      <c r="J87" s="29"/>
      <c r="K87" s="72"/>
    </row>
    <row r="88" spans="1:11" s="31" customFormat="1" ht="13.95" customHeight="1" x14ac:dyDescent="0.3">
      <c r="A88" s="175"/>
      <c r="B88" s="157"/>
      <c r="C88" s="33" t="s">
        <v>730</v>
      </c>
      <c r="D88" s="43" t="s">
        <v>705</v>
      </c>
      <c r="E88" s="62"/>
      <c r="F88" s="26"/>
      <c r="G88" s="38"/>
      <c r="H88" s="93"/>
      <c r="I88" s="169"/>
      <c r="J88" s="29"/>
      <c r="K88" s="72"/>
    </row>
    <row r="89" spans="1:11" s="31" customFormat="1" ht="13.95" customHeight="1" x14ac:dyDescent="0.3">
      <c r="A89" s="175"/>
      <c r="B89" s="157"/>
      <c r="C89" s="33" t="s">
        <v>731</v>
      </c>
      <c r="D89" s="43" t="s">
        <v>707</v>
      </c>
      <c r="E89" s="62"/>
      <c r="F89" s="26"/>
      <c r="G89" s="38"/>
      <c r="H89" s="93"/>
      <c r="I89" s="169"/>
      <c r="J89" s="29"/>
      <c r="K89" s="72"/>
    </row>
    <row r="90" spans="1:11" s="31" customFormat="1" ht="13.95" customHeight="1" x14ac:dyDescent="0.3">
      <c r="A90" s="175"/>
      <c r="B90" s="157"/>
      <c r="C90" s="33" t="s">
        <v>732</v>
      </c>
      <c r="D90" s="43" t="s">
        <v>709</v>
      </c>
      <c r="E90" s="62"/>
      <c r="F90" s="26"/>
      <c r="G90" s="38"/>
      <c r="H90" s="93"/>
      <c r="I90" s="169"/>
      <c r="J90" s="29"/>
      <c r="K90" s="72"/>
    </row>
    <row r="91" spans="1:11" s="31" customFormat="1" ht="13.95" customHeight="1" x14ac:dyDescent="0.3">
      <c r="A91" s="175"/>
      <c r="B91" s="157"/>
      <c r="C91" s="33" t="s">
        <v>733</v>
      </c>
      <c r="D91" s="43" t="s">
        <v>711</v>
      </c>
      <c r="E91" s="62"/>
      <c r="F91" s="26"/>
      <c r="G91" s="38"/>
      <c r="H91" s="93"/>
      <c r="I91" s="169"/>
      <c r="J91" s="29"/>
      <c r="K91" s="72"/>
    </row>
    <row r="92" spans="1:11" s="31" customFormat="1" ht="13.95" customHeight="1" x14ac:dyDescent="0.3">
      <c r="A92" s="175"/>
      <c r="B92" s="157"/>
      <c r="C92" s="33" t="s">
        <v>734</v>
      </c>
      <c r="D92" s="43" t="s">
        <v>713</v>
      </c>
      <c r="E92" s="74"/>
      <c r="F92" s="26"/>
      <c r="G92" s="38"/>
      <c r="H92" s="93"/>
      <c r="I92" s="169"/>
      <c r="J92" s="29"/>
      <c r="K92" s="72"/>
    </row>
    <row r="93" spans="1:11" s="31" customFormat="1" ht="13.95" customHeight="1" x14ac:dyDescent="0.3">
      <c r="A93" s="175"/>
      <c r="B93" s="157"/>
      <c r="C93" s="33" t="s">
        <v>735</v>
      </c>
      <c r="D93" s="43" t="s">
        <v>715</v>
      </c>
      <c r="E93" s="74"/>
      <c r="F93" s="26"/>
      <c r="G93" s="38"/>
      <c r="H93" s="93"/>
      <c r="I93" s="169"/>
      <c r="J93" s="29"/>
      <c r="K93" s="72"/>
    </row>
    <row r="94" spans="1:11" s="31" customFormat="1" ht="13.95" customHeight="1" x14ac:dyDescent="0.3">
      <c r="A94" s="33" t="s">
        <v>736</v>
      </c>
      <c r="B94" s="33" t="s">
        <v>737</v>
      </c>
      <c r="C94" s="34"/>
      <c r="D94" s="34"/>
      <c r="E94" s="70"/>
      <c r="F94" s="437"/>
      <c r="G94" s="437"/>
      <c r="H94" s="437"/>
      <c r="I94" s="437"/>
      <c r="J94" s="438"/>
      <c r="K94" s="72"/>
    </row>
    <row r="95" spans="1:11" s="31" customFormat="1" ht="13.95" customHeight="1" x14ac:dyDescent="0.3">
      <c r="A95" s="167"/>
      <c r="B95" s="168"/>
      <c r="C95" s="33" t="s">
        <v>738</v>
      </c>
      <c r="D95" s="174" t="s">
        <v>739</v>
      </c>
      <c r="E95" s="62"/>
      <c r="F95" s="26"/>
      <c r="G95" s="38"/>
      <c r="H95" s="93"/>
      <c r="I95" s="169"/>
      <c r="J95" s="29"/>
      <c r="K95" s="72"/>
    </row>
    <row r="96" spans="1:11" s="31" customFormat="1" ht="13.95" customHeight="1" x14ac:dyDescent="0.3">
      <c r="A96" s="170"/>
      <c r="B96" s="171"/>
      <c r="C96" s="33" t="s">
        <v>740</v>
      </c>
      <c r="D96" s="43" t="s">
        <v>741</v>
      </c>
      <c r="E96" s="62"/>
      <c r="F96" s="26"/>
      <c r="G96" s="38"/>
      <c r="H96" s="93"/>
      <c r="I96" s="169"/>
      <c r="J96" s="29"/>
      <c r="K96" s="72"/>
    </row>
    <row r="97" spans="1:11" s="31" customFormat="1" ht="13.95" customHeight="1" x14ac:dyDescent="0.3">
      <c r="A97" s="170"/>
      <c r="B97" s="171"/>
      <c r="C97" s="33" t="s">
        <v>742</v>
      </c>
      <c r="D97" s="43" t="s">
        <v>707</v>
      </c>
      <c r="E97" s="62"/>
      <c r="F97" s="26"/>
      <c r="G97" s="38"/>
      <c r="H97" s="93"/>
      <c r="I97" s="169"/>
      <c r="J97" s="29"/>
      <c r="K97" s="72"/>
    </row>
    <row r="98" spans="1:11" s="31" customFormat="1" ht="13.95" customHeight="1" x14ac:dyDescent="0.3">
      <c r="A98" s="170"/>
      <c r="B98" s="171"/>
      <c r="C98" s="33" t="s">
        <v>743</v>
      </c>
      <c r="D98" s="43" t="s">
        <v>709</v>
      </c>
      <c r="E98" s="62"/>
      <c r="F98" s="26"/>
      <c r="G98" s="38"/>
      <c r="H98" s="93"/>
      <c r="I98" s="169"/>
      <c r="J98" s="29"/>
      <c r="K98" s="72"/>
    </row>
    <row r="99" spans="1:11" s="31" customFormat="1" ht="13.95" customHeight="1" x14ac:dyDescent="0.3">
      <c r="A99" s="170"/>
      <c r="B99" s="171"/>
      <c r="C99" s="33" t="s">
        <v>744</v>
      </c>
      <c r="D99" s="43" t="s">
        <v>745</v>
      </c>
      <c r="E99" s="62"/>
      <c r="F99" s="26"/>
      <c r="G99" s="38"/>
      <c r="H99" s="93"/>
      <c r="I99" s="169"/>
      <c r="J99" s="29"/>
      <c r="K99" s="72"/>
    </row>
    <row r="100" spans="1:11" s="31" customFormat="1" ht="13.95" customHeight="1" x14ac:dyDescent="0.3">
      <c r="A100" s="170"/>
      <c r="B100" s="171"/>
      <c r="C100" s="33" t="s">
        <v>746</v>
      </c>
      <c r="D100" s="43" t="s">
        <v>713</v>
      </c>
      <c r="E100" s="62"/>
      <c r="F100" s="26"/>
      <c r="G100" s="38"/>
      <c r="H100" s="93"/>
      <c r="I100" s="169"/>
      <c r="J100" s="29"/>
      <c r="K100" s="72"/>
    </row>
    <row r="101" spans="1:11" s="31" customFormat="1" ht="13.95" customHeight="1" x14ac:dyDescent="0.3">
      <c r="A101" s="170"/>
      <c r="B101" s="171"/>
      <c r="C101" s="56" t="s">
        <v>747</v>
      </c>
      <c r="D101" s="41" t="s">
        <v>748</v>
      </c>
      <c r="E101" s="74"/>
      <c r="F101" s="26"/>
      <c r="G101" s="38"/>
      <c r="H101" s="93"/>
      <c r="I101" s="176"/>
      <c r="J101" s="46"/>
      <c r="K101" s="72"/>
    </row>
    <row r="102" spans="1:11" s="31" customFormat="1" ht="13.95" customHeight="1" x14ac:dyDescent="0.3">
      <c r="A102" s="33" t="s">
        <v>749</v>
      </c>
      <c r="B102" s="33" t="s">
        <v>750</v>
      </c>
      <c r="C102" s="34"/>
      <c r="D102" s="34"/>
      <c r="E102" s="70"/>
      <c r="F102" s="437"/>
      <c r="G102" s="437"/>
      <c r="H102" s="437"/>
      <c r="I102" s="437"/>
      <c r="J102" s="438"/>
      <c r="K102" s="72"/>
    </row>
    <row r="103" spans="1:11" s="31" customFormat="1" ht="13.95" customHeight="1" x14ac:dyDescent="0.3">
      <c r="A103" s="167"/>
      <c r="B103" s="168"/>
      <c r="C103" s="33" t="s">
        <v>751</v>
      </c>
      <c r="D103" s="174" t="s">
        <v>752</v>
      </c>
      <c r="E103" s="74"/>
      <c r="F103" s="26"/>
      <c r="G103" s="38"/>
      <c r="H103" s="93"/>
      <c r="I103" s="169"/>
      <c r="J103" s="29"/>
      <c r="K103" s="72"/>
    </row>
    <row r="104" spans="1:11" s="31" customFormat="1" ht="13.95" customHeight="1" x14ac:dyDescent="0.3">
      <c r="A104" s="170"/>
      <c r="B104" s="171"/>
      <c r="C104" s="33"/>
      <c r="D104" s="177" t="s">
        <v>753</v>
      </c>
      <c r="E104" s="74"/>
      <c r="F104" s="26"/>
      <c r="G104" s="179"/>
      <c r="H104" s="180"/>
      <c r="I104" s="181"/>
      <c r="J104" s="182"/>
      <c r="K104" s="72"/>
    </row>
    <row r="105" spans="1:11" s="31" customFormat="1" ht="13.95" customHeight="1" x14ac:dyDescent="0.3">
      <c r="A105" s="170"/>
      <c r="B105" s="171"/>
      <c r="C105" s="33" t="s">
        <v>754</v>
      </c>
      <c r="D105" s="77" t="s">
        <v>755</v>
      </c>
      <c r="E105" s="74"/>
      <c r="F105" s="26"/>
      <c r="G105" s="38"/>
      <c r="H105" s="93"/>
      <c r="I105" s="169"/>
      <c r="J105" s="29"/>
      <c r="K105" s="72"/>
    </row>
    <row r="106" spans="1:11" s="31" customFormat="1" ht="13.95" customHeight="1" x14ac:dyDescent="0.3">
      <c r="A106" s="170"/>
      <c r="B106" s="171"/>
      <c r="C106" s="33" t="s">
        <v>756</v>
      </c>
      <c r="D106" s="78" t="s">
        <v>757</v>
      </c>
      <c r="E106" s="74"/>
      <c r="F106" s="26"/>
      <c r="G106" s="38"/>
      <c r="H106" s="93"/>
      <c r="I106" s="169"/>
      <c r="J106" s="29"/>
      <c r="K106" s="72"/>
    </row>
    <row r="107" spans="1:11" s="31" customFormat="1" ht="13.95" customHeight="1" x14ac:dyDescent="0.3">
      <c r="A107" s="170"/>
      <c r="B107" s="171"/>
      <c r="C107" s="33" t="s">
        <v>758</v>
      </c>
      <c r="D107" s="77" t="s">
        <v>759</v>
      </c>
      <c r="E107" s="74"/>
      <c r="F107" s="26"/>
      <c r="G107" s="38"/>
      <c r="H107" s="93"/>
      <c r="I107" s="169"/>
      <c r="J107" s="29"/>
      <c r="K107" s="72"/>
    </row>
    <row r="108" spans="1:11" s="31" customFormat="1" ht="13.95" customHeight="1" x14ac:dyDescent="0.3">
      <c r="A108" s="170"/>
      <c r="B108" s="171"/>
      <c r="C108" s="33" t="s">
        <v>760</v>
      </c>
      <c r="D108" s="77" t="s">
        <v>761</v>
      </c>
      <c r="E108" s="74"/>
      <c r="F108" s="26"/>
      <c r="G108" s="38"/>
      <c r="H108" s="93"/>
      <c r="I108" s="169"/>
      <c r="J108" s="29"/>
      <c r="K108" s="72"/>
    </row>
    <row r="109" spans="1:11" s="31" customFormat="1" ht="13.95" customHeight="1" x14ac:dyDescent="0.3">
      <c r="A109" s="170"/>
      <c r="B109" s="171"/>
      <c r="C109" s="33" t="s">
        <v>762</v>
      </c>
      <c r="D109" s="77" t="s">
        <v>763</v>
      </c>
      <c r="E109" s="74"/>
      <c r="F109" s="26"/>
      <c r="G109" s="38"/>
      <c r="H109" s="93"/>
      <c r="I109" s="169"/>
      <c r="J109" s="29"/>
      <c r="K109" s="72"/>
    </row>
    <row r="110" spans="1:11" s="31" customFormat="1" ht="13.95" customHeight="1" x14ac:dyDescent="0.3">
      <c r="A110" s="170"/>
      <c r="B110" s="171"/>
      <c r="C110" s="33" t="s">
        <v>764</v>
      </c>
      <c r="D110" s="78" t="s">
        <v>765</v>
      </c>
      <c r="E110" s="74"/>
      <c r="F110" s="26"/>
      <c r="G110" s="38"/>
      <c r="H110" s="93"/>
      <c r="I110" s="169"/>
      <c r="J110" s="29"/>
      <c r="K110" s="72"/>
    </row>
    <row r="111" spans="1:11" s="31" customFormat="1" ht="13.95" customHeight="1" x14ac:dyDescent="0.3">
      <c r="A111" s="170"/>
      <c r="B111" s="171"/>
      <c r="C111" s="33" t="s">
        <v>766</v>
      </c>
      <c r="D111" s="31" t="s">
        <v>767</v>
      </c>
      <c r="E111" s="74"/>
      <c r="F111" s="26"/>
      <c r="G111" s="38"/>
      <c r="H111" s="93"/>
      <c r="I111" s="183"/>
      <c r="J111" s="52"/>
      <c r="K111" s="72"/>
    </row>
    <row r="112" spans="1:11" s="31" customFormat="1" ht="13.95" customHeight="1" x14ac:dyDescent="0.3">
      <c r="A112" s="146"/>
      <c r="B112" s="147"/>
      <c r="C112" s="33" t="s">
        <v>768</v>
      </c>
      <c r="D112" s="78" t="s">
        <v>769</v>
      </c>
      <c r="E112" s="74"/>
      <c r="F112" s="26"/>
      <c r="G112" s="53"/>
      <c r="H112" s="93"/>
      <c r="I112" s="184"/>
      <c r="J112" s="29"/>
      <c r="K112" s="72"/>
    </row>
    <row r="113" spans="1:11" s="31" customFormat="1" ht="13.95" customHeight="1" x14ac:dyDescent="0.3">
      <c r="A113" s="146"/>
      <c r="B113" s="147"/>
      <c r="C113" s="33" t="s">
        <v>770</v>
      </c>
      <c r="D113" s="78" t="s">
        <v>771</v>
      </c>
      <c r="E113" s="74"/>
      <c r="F113" s="26"/>
      <c r="G113" s="38"/>
      <c r="H113" s="93"/>
      <c r="I113" s="169"/>
      <c r="J113" s="29"/>
      <c r="K113" s="72"/>
    </row>
    <row r="114" spans="1:11" s="31" customFormat="1" ht="13.95" customHeight="1" x14ac:dyDescent="0.3">
      <c r="A114" s="146"/>
      <c r="B114" s="147"/>
      <c r="C114" s="33" t="s">
        <v>772</v>
      </c>
      <c r="D114" s="31" t="s">
        <v>773</v>
      </c>
      <c r="E114" s="74"/>
      <c r="F114" s="26"/>
      <c r="G114" s="38"/>
      <c r="H114" s="93"/>
      <c r="I114" s="169"/>
      <c r="J114" s="29"/>
      <c r="K114" s="72"/>
    </row>
    <row r="115" spans="1:11" s="31" customFormat="1" ht="13.95" customHeight="1" x14ac:dyDescent="0.3">
      <c r="A115" s="146"/>
      <c r="B115" s="147"/>
      <c r="C115" s="33"/>
      <c r="D115" s="177" t="s">
        <v>774</v>
      </c>
      <c r="E115" s="74"/>
      <c r="F115" s="178"/>
      <c r="G115" s="179"/>
      <c r="H115" s="180"/>
      <c r="I115" s="181"/>
      <c r="J115" s="182"/>
      <c r="K115" s="72"/>
    </row>
    <row r="116" spans="1:11" s="31" customFormat="1" ht="13.95" customHeight="1" x14ac:dyDescent="0.3">
      <c r="A116" s="146"/>
      <c r="B116" s="147"/>
      <c r="C116" s="33" t="s">
        <v>775</v>
      </c>
      <c r="D116" s="77" t="s">
        <v>755</v>
      </c>
      <c r="E116" s="74"/>
      <c r="F116" s="26"/>
      <c r="G116" s="38"/>
      <c r="H116" s="93"/>
      <c r="I116" s="169"/>
      <c r="J116" s="29"/>
      <c r="K116" s="72"/>
    </row>
    <row r="117" spans="1:11" s="31" customFormat="1" ht="13.95" customHeight="1" x14ac:dyDescent="0.3">
      <c r="A117" s="146"/>
      <c r="B117" s="147"/>
      <c r="C117" s="33" t="s">
        <v>776</v>
      </c>
      <c r="D117" s="78" t="s">
        <v>757</v>
      </c>
      <c r="E117" s="74"/>
      <c r="F117" s="26"/>
      <c r="G117" s="38"/>
      <c r="H117" s="93"/>
      <c r="I117" s="169"/>
      <c r="J117" s="29"/>
      <c r="K117" s="72"/>
    </row>
    <row r="118" spans="1:11" s="31" customFormat="1" ht="13.95" customHeight="1" x14ac:dyDescent="0.3">
      <c r="A118" s="146"/>
      <c r="B118" s="147"/>
      <c r="C118" s="33" t="s">
        <v>777</v>
      </c>
      <c r="D118" s="77" t="s">
        <v>759</v>
      </c>
      <c r="E118" s="74"/>
      <c r="F118" s="26"/>
      <c r="G118" s="38"/>
      <c r="H118" s="93"/>
      <c r="I118" s="169"/>
      <c r="J118" s="29"/>
      <c r="K118" s="72"/>
    </row>
    <row r="119" spans="1:11" s="31" customFormat="1" ht="13.95" customHeight="1" x14ac:dyDescent="0.3">
      <c r="A119" s="146"/>
      <c r="B119" s="147"/>
      <c r="C119" s="33" t="s">
        <v>778</v>
      </c>
      <c r="D119" s="77" t="s">
        <v>761</v>
      </c>
      <c r="E119" s="74"/>
      <c r="F119" s="26"/>
      <c r="G119" s="38"/>
      <c r="H119" s="93"/>
      <c r="I119" s="169"/>
      <c r="J119" s="29"/>
      <c r="K119" s="72"/>
    </row>
    <row r="120" spans="1:11" s="31" customFormat="1" ht="13.95" customHeight="1" x14ac:dyDescent="0.3">
      <c r="A120" s="146"/>
      <c r="B120" s="147"/>
      <c r="C120" s="33" t="s">
        <v>779</v>
      </c>
      <c r="D120" s="77" t="s">
        <v>763</v>
      </c>
      <c r="E120" s="74"/>
      <c r="F120" s="26"/>
      <c r="G120" s="38"/>
      <c r="H120" s="93"/>
      <c r="I120" s="169"/>
      <c r="J120" s="29"/>
      <c r="K120" s="72"/>
    </row>
    <row r="121" spans="1:11" s="31" customFormat="1" ht="13.95" customHeight="1" x14ac:dyDescent="0.3">
      <c r="A121" s="146"/>
      <c r="B121" s="147"/>
      <c r="C121" s="33" t="s">
        <v>780</v>
      </c>
      <c r="D121" s="78" t="s">
        <v>765</v>
      </c>
      <c r="E121" s="74"/>
      <c r="F121" s="26"/>
      <c r="G121" s="38"/>
      <c r="H121" s="93"/>
      <c r="I121" s="169"/>
      <c r="J121" s="29"/>
      <c r="K121" s="72"/>
    </row>
    <row r="122" spans="1:11" s="31" customFormat="1" ht="13.95" customHeight="1" x14ac:dyDescent="0.3">
      <c r="A122" s="146"/>
      <c r="B122" s="147"/>
      <c r="C122" s="33" t="s">
        <v>781</v>
      </c>
      <c r="D122" s="31" t="s">
        <v>767</v>
      </c>
      <c r="E122" s="74"/>
      <c r="F122" s="26"/>
      <c r="G122" s="38"/>
      <c r="H122" s="93"/>
      <c r="I122" s="183"/>
      <c r="J122" s="52"/>
      <c r="K122" s="72"/>
    </row>
    <row r="123" spans="1:11" s="31" customFormat="1" ht="13.95" customHeight="1" x14ac:dyDescent="0.3">
      <c r="A123" s="146"/>
      <c r="B123" s="147"/>
      <c r="C123" s="33" t="s">
        <v>782</v>
      </c>
      <c r="D123" s="78" t="s">
        <v>769</v>
      </c>
      <c r="E123" s="74"/>
      <c r="F123" s="26"/>
      <c r="G123" s="53"/>
      <c r="H123" s="93"/>
      <c r="I123" s="184"/>
      <c r="J123" s="29"/>
      <c r="K123" s="72"/>
    </row>
    <row r="124" spans="1:11" s="31" customFormat="1" ht="13.95" customHeight="1" x14ac:dyDescent="0.3">
      <c r="A124" s="146"/>
      <c r="B124" s="147"/>
      <c r="C124" s="33" t="s">
        <v>783</v>
      </c>
      <c r="D124" s="78" t="s">
        <v>771</v>
      </c>
      <c r="E124" s="74"/>
      <c r="F124" s="26"/>
      <c r="G124" s="38"/>
      <c r="H124" s="93"/>
      <c r="I124" s="169"/>
      <c r="J124" s="29"/>
      <c r="K124" s="72"/>
    </row>
    <row r="125" spans="1:11" s="31" customFormat="1" ht="13.95" customHeight="1" x14ac:dyDescent="0.3">
      <c r="A125" s="146"/>
      <c r="B125" s="147"/>
      <c r="C125" s="33" t="s">
        <v>784</v>
      </c>
      <c r="D125" s="31" t="s">
        <v>773</v>
      </c>
      <c r="E125" s="74"/>
      <c r="F125" s="26"/>
      <c r="G125" s="38"/>
      <c r="H125" s="93"/>
      <c r="I125" s="169"/>
      <c r="J125" s="29"/>
      <c r="K125" s="72"/>
    </row>
    <row r="126" spans="1:11" s="31" customFormat="1" ht="13.95" customHeight="1" x14ac:dyDescent="0.3">
      <c r="A126" s="33" t="s">
        <v>785</v>
      </c>
      <c r="B126" s="33" t="s">
        <v>786</v>
      </c>
      <c r="C126" s="34"/>
      <c r="D126" s="34"/>
      <c r="E126" s="79"/>
      <c r="F126" s="435"/>
      <c r="G126" s="435"/>
      <c r="H126" s="435"/>
      <c r="I126" s="435"/>
      <c r="J126" s="436"/>
      <c r="K126" s="72"/>
    </row>
    <row r="127" spans="1:11" s="31" customFormat="1" ht="13.95" customHeight="1" x14ac:dyDescent="0.3">
      <c r="A127" s="167"/>
      <c r="B127" s="168"/>
      <c r="C127" s="33" t="s">
        <v>787</v>
      </c>
      <c r="D127" s="174" t="s">
        <v>788</v>
      </c>
      <c r="E127" s="74"/>
      <c r="F127" s="26"/>
      <c r="G127" s="53"/>
      <c r="H127" s="54"/>
      <c r="I127" s="184"/>
      <c r="J127" s="29"/>
      <c r="K127" s="72"/>
    </row>
    <row r="128" spans="1:11" s="31" customFormat="1" ht="13.95" customHeight="1" x14ac:dyDescent="0.3">
      <c r="A128" s="170"/>
      <c r="B128" s="171"/>
      <c r="C128" s="33" t="s">
        <v>789</v>
      </c>
      <c r="D128" s="77" t="s">
        <v>790</v>
      </c>
      <c r="E128" s="62"/>
      <c r="F128" s="26"/>
      <c r="G128" s="38"/>
      <c r="H128" s="93"/>
      <c r="I128" s="169"/>
      <c r="J128" s="29"/>
      <c r="K128" s="72"/>
    </row>
    <row r="129" spans="1:11" s="31" customFormat="1" ht="13.95" customHeight="1" x14ac:dyDescent="0.3">
      <c r="A129" s="170"/>
      <c r="B129" s="171"/>
      <c r="C129" s="33" t="s">
        <v>791</v>
      </c>
      <c r="D129" s="78" t="s">
        <v>792</v>
      </c>
      <c r="E129" s="74"/>
      <c r="F129" s="26"/>
      <c r="G129" s="53"/>
      <c r="H129" s="93"/>
      <c r="I129" s="184"/>
      <c r="J129" s="29"/>
      <c r="K129" s="72"/>
    </row>
    <row r="130" spans="1:11" s="31" customFormat="1" ht="13.95" customHeight="1" x14ac:dyDescent="0.3">
      <c r="A130" s="170"/>
      <c r="B130" s="171"/>
      <c r="C130" s="33" t="s">
        <v>793</v>
      </c>
      <c r="D130" s="77" t="s">
        <v>794</v>
      </c>
      <c r="E130" s="74"/>
      <c r="F130" s="26"/>
      <c r="G130" s="53"/>
      <c r="H130" s="93"/>
      <c r="I130" s="184"/>
      <c r="J130" s="29"/>
      <c r="K130" s="72"/>
    </row>
    <row r="131" spans="1:11" s="31" customFormat="1" ht="13.95" customHeight="1" x14ac:dyDescent="0.3">
      <c r="A131" s="170"/>
      <c r="B131" s="171"/>
      <c r="C131" s="33" t="s">
        <v>795</v>
      </c>
      <c r="D131" s="77" t="s">
        <v>796</v>
      </c>
      <c r="E131" s="62"/>
      <c r="F131" s="26"/>
      <c r="G131" s="38"/>
      <c r="H131" s="93"/>
      <c r="I131" s="169"/>
      <c r="J131" s="29"/>
      <c r="K131" s="72"/>
    </row>
    <row r="132" spans="1:11" s="31" customFormat="1" ht="13.95" customHeight="1" x14ac:dyDescent="0.3">
      <c r="A132" s="170"/>
      <c r="B132" s="171"/>
      <c r="C132" s="33" t="s">
        <v>797</v>
      </c>
      <c r="D132" s="77" t="s">
        <v>798</v>
      </c>
      <c r="E132" s="62"/>
      <c r="F132" s="26"/>
      <c r="G132" s="38"/>
      <c r="H132" s="93"/>
      <c r="I132" s="169"/>
      <c r="J132" s="29"/>
      <c r="K132" s="72"/>
    </row>
    <row r="133" spans="1:11" s="31" customFormat="1" ht="13.95" customHeight="1" x14ac:dyDescent="0.3">
      <c r="A133" s="170"/>
      <c r="B133" s="171"/>
      <c r="C133" s="33" t="s">
        <v>799</v>
      </c>
      <c r="D133" s="78" t="s">
        <v>800</v>
      </c>
      <c r="E133" s="62"/>
      <c r="F133" s="26"/>
      <c r="G133" s="38"/>
      <c r="H133" s="93"/>
      <c r="I133" s="169"/>
      <c r="J133" s="29"/>
      <c r="K133" s="72"/>
    </row>
    <row r="134" spans="1:11" s="31" customFormat="1" ht="13.95" customHeight="1" x14ac:dyDescent="0.3">
      <c r="A134" s="170"/>
      <c r="B134" s="171"/>
      <c r="C134" s="33" t="s">
        <v>801</v>
      </c>
      <c r="D134" s="31" t="s">
        <v>802</v>
      </c>
      <c r="E134" s="62"/>
      <c r="F134" s="26"/>
      <c r="G134" s="38"/>
      <c r="H134" s="93"/>
      <c r="I134" s="169"/>
      <c r="J134" s="29"/>
      <c r="K134" s="72"/>
    </row>
    <row r="135" spans="1:11" s="31" customFormat="1" ht="13.95" customHeight="1" x14ac:dyDescent="0.3">
      <c r="A135" s="170"/>
      <c r="B135" s="171"/>
      <c r="C135" s="33" t="s">
        <v>803</v>
      </c>
      <c r="D135" s="78" t="s">
        <v>804</v>
      </c>
      <c r="E135" s="62"/>
      <c r="F135" s="26"/>
      <c r="G135" s="38"/>
      <c r="H135" s="93"/>
      <c r="I135" s="169"/>
      <c r="J135" s="29"/>
      <c r="K135" s="72"/>
    </row>
    <row r="136" spans="1:11" s="31" customFormat="1" ht="13.95" customHeight="1" x14ac:dyDescent="0.3">
      <c r="A136" s="170"/>
      <c r="B136" s="171"/>
      <c r="C136" s="33" t="s">
        <v>805</v>
      </c>
      <c r="D136" s="78" t="s">
        <v>806</v>
      </c>
      <c r="E136" s="62"/>
      <c r="F136" s="26"/>
      <c r="G136" s="38"/>
      <c r="H136" s="93"/>
      <c r="I136" s="169"/>
      <c r="J136" s="29"/>
      <c r="K136" s="72"/>
    </row>
    <row r="137" spans="1:11" s="31" customFormat="1" ht="13.95" customHeight="1" x14ac:dyDescent="0.3">
      <c r="A137" s="185"/>
      <c r="B137" s="186"/>
      <c r="C137" s="33" t="s">
        <v>807</v>
      </c>
      <c r="D137" s="31" t="s">
        <v>808</v>
      </c>
      <c r="E137" s="62"/>
      <c r="F137" s="26"/>
      <c r="G137" s="38"/>
      <c r="H137" s="93"/>
      <c r="I137" s="169"/>
      <c r="J137" s="29"/>
      <c r="K137" s="72"/>
    </row>
    <row r="138" spans="1:11" s="31" customFormat="1" ht="13.95" customHeight="1" x14ac:dyDescent="0.3">
      <c r="A138" s="33" t="s">
        <v>809</v>
      </c>
      <c r="B138" s="33" t="s">
        <v>810</v>
      </c>
      <c r="C138" s="34"/>
      <c r="D138" s="34"/>
      <c r="E138" s="70"/>
      <c r="F138" s="437"/>
      <c r="G138" s="437"/>
      <c r="H138" s="437"/>
      <c r="I138" s="437"/>
      <c r="J138" s="438"/>
      <c r="K138" s="72"/>
    </row>
    <row r="139" spans="1:11" s="31" customFormat="1" ht="13.95" customHeight="1" x14ac:dyDescent="0.3">
      <c r="A139" s="439"/>
      <c r="B139" s="440"/>
      <c r="C139" s="33" t="s">
        <v>811</v>
      </c>
      <c r="D139" s="174" t="s">
        <v>812</v>
      </c>
      <c r="E139" s="62"/>
      <c r="F139" s="26"/>
      <c r="G139" s="27"/>
      <c r="H139" s="93"/>
      <c r="I139" s="155"/>
      <c r="J139" s="29"/>
      <c r="K139" s="72"/>
    </row>
    <row r="140" spans="1:11" s="31" customFormat="1" ht="13.95" customHeight="1" x14ac:dyDescent="0.3">
      <c r="A140" s="441"/>
      <c r="B140" s="442"/>
      <c r="C140" s="33" t="s">
        <v>813</v>
      </c>
      <c r="D140" s="77" t="s">
        <v>814</v>
      </c>
      <c r="E140" s="62"/>
      <c r="F140" s="26"/>
      <c r="G140" s="38"/>
      <c r="H140" s="93"/>
      <c r="I140" s="169"/>
      <c r="J140" s="29"/>
      <c r="K140" s="72"/>
    </row>
    <row r="141" spans="1:11" s="31" customFormat="1" ht="13.95" customHeight="1" x14ac:dyDescent="0.3">
      <c r="A141" s="441"/>
      <c r="B141" s="442"/>
      <c r="C141" s="33" t="s">
        <v>815</v>
      </c>
      <c r="D141" s="77" t="s">
        <v>816</v>
      </c>
      <c r="E141" s="74"/>
      <c r="F141" s="26"/>
      <c r="G141" s="53"/>
      <c r="H141" s="93"/>
      <c r="I141" s="184"/>
      <c r="J141" s="29"/>
      <c r="K141" s="72"/>
    </row>
    <row r="142" spans="1:11" s="31" customFormat="1" ht="13.95" customHeight="1" x14ac:dyDescent="0.3">
      <c r="A142" s="441"/>
      <c r="B142" s="442"/>
      <c r="C142" s="33" t="s">
        <v>817</v>
      </c>
      <c r="D142" s="31" t="s">
        <v>818</v>
      </c>
      <c r="E142" s="74"/>
      <c r="F142" s="26"/>
      <c r="G142" s="53"/>
      <c r="H142" s="93"/>
      <c r="I142" s="184"/>
      <c r="J142" s="29"/>
      <c r="K142" s="72"/>
    </row>
    <row r="143" spans="1:11" s="31" customFormat="1" ht="13.95" customHeight="1" x14ac:dyDescent="0.3">
      <c r="A143" s="441"/>
      <c r="B143" s="442"/>
      <c r="C143" s="33" t="s">
        <v>819</v>
      </c>
      <c r="D143" s="77" t="s">
        <v>820</v>
      </c>
      <c r="E143" s="62"/>
      <c r="F143" s="26"/>
      <c r="G143" s="38"/>
      <c r="H143" s="93"/>
      <c r="I143" s="169"/>
      <c r="J143" s="29"/>
      <c r="K143" s="72"/>
    </row>
    <row r="144" spans="1:11" s="31" customFormat="1" ht="13.95" customHeight="1" x14ac:dyDescent="0.3">
      <c r="A144" s="441"/>
      <c r="B144" s="442"/>
      <c r="C144" s="33" t="s">
        <v>821</v>
      </c>
      <c r="D144" s="77" t="s">
        <v>822</v>
      </c>
      <c r="E144" s="62"/>
      <c r="F144" s="26"/>
      <c r="G144" s="38"/>
      <c r="H144" s="93"/>
      <c r="I144" s="169"/>
      <c r="J144" s="29"/>
      <c r="K144" s="72"/>
    </row>
    <row r="145" spans="1:11" s="31" customFormat="1" ht="13.95" customHeight="1" x14ac:dyDescent="0.3">
      <c r="A145" s="441"/>
      <c r="B145" s="442"/>
      <c r="C145" s="33" t="s">
        <v>823</v>
      </c>
      <c r="D145" s="78" t="s">
        <v>824</v>
      </c>
      <c r="E145" s="62"/>
      <c r="F145" s="26"/>
      <c r="G145" s="38"/>
      <c r="H145" s="93"/>
      <c r="I145" s="169"/>
      <c r="J145" s="29"/>
      <c r="K145" s="72"/>
    </row>
    <row r="146" spans="1:11" s="31" customFormat="1" ht="13.95" customHeight="1" x14ac:dyDescent="0.3">
      <c r="A146" s="441"/>
      <c r="B146" s="442"/>
      <c r="C146" s="33" t="s">
        <v>825</v>
      </c>
      <c r="D146" s="31" t="s">
        <v>826</v>
      </c>
      <c r="E146" s="62"/>
      <c r="F146" s="26"/>
      <c r="G146" s="38"/>
      <c r="H146" s="93"/>
      <c r="I146" s="169"/>
      <c r="J146" s="29"/>
      <c r="K146" s="72"/>
    </row>
    <row r="147" spans="1:11" s="31" customFormat="1" ht="13.95" customHeight="1" x14ac:dyDescent="0.3">
      <c r="A147" s="441"/>
      <c r="B147" s="442"/>
      <c r="C147" s="33" t="s">
        <v>827</v>
      </c>
      <c r="D147" s="78" t="s">
        <v>828</v>
      </c>
      <c r="E147" s="62"/>
      <c r="F147" s="26"/>
      <c r="G147" s="38"/>
      <c r="H147" s="93"/>
      <c r="I147" s="169"/>
      <c r="J147" s="29"/>
      <c r="K147" s="72"/>
    </row>
    <row r="148" spans="1:11" s="31" customFormat="1" ht="13.95" customHeight="1" x14ac:dyDescent="0.3">
      <c r="A148" s="441"/>
      <c r="B148" s="442"/>
      <c r="C148" s="33" t="s">
        <v>829</v>
      </c>
      <c r="D148" s="78" t="s">
        <v>830</v>
      </c>
      <c r="E148" s="62"/>
      <c r="F148" s="26"/>
      <c r="G148" s="38"/>
      <c r="H148" s="93"/>
      <c r="I148" s="169"/>
      <c r="J148" s="29"/>
      <c r="K148" s="72"/>
    </row>
    <row r="268" spans="2:11" x14ac:dyDescent="0.3">
      <c r="B268" s="32"/>
      <c r="C268" s="32"/>
      <c r="D268" s="32"/>
      <c r="E268" s="32"/>
      <c r="F268" s="32"/>
      <c r="G268" s="59"/>
      <c r="H268" s="32"/>
      <c r="I268" s="187"/>
      <c r="J268" s="32"/>
      <c r="K268" s="32"/>
    </row>
    <row r="269" spans="2:11" x14ac:dyDescent="0.3">
      <c r="B269" s="32"/>
      <c r="C269" s="32"/>
      <c r="D269" s="32"/>
      <c r="E269" s="32"/>
      <c r="F269" s="32"/>
      <c r="G269" s="59"/>
      <c r="H269" s="32"/>
      <c r="I269" s="187"/>
      <c r="J269" s="32"/>
      <c r="K269" s="32"/>
    </row>
    <row r="270" spans="2:11" x14ac:dyDescent="0.3">
      <c r="B270" s="32"/>
      <c r="C270" s="32"/>
      <c r="D270" s="32"/>
      <c r="E270" s="32"/>
      <c r="F270" s="32"/>
      <c r="G270" s="59"/>
      <c r="H270" s="32"/>
      <c r="I270" s="187"/>
      <c r="J270" s="32"/>
      <c r="K270" s="32"/>
    </row>
    <row r="271" spans="2:11" x14ac:dyDescent="0.3">
      <c r="B271" s="32"/>
      <c r="C271" s="32"/>
      <c r="D271" s="32"/>
      <c r="E271" s="32"/>
      <c r="F271" s="32"/>
      <c r="G271" s="59"/>
      <c r="H271" s="32"/>
      <c r="I271" s="187"/>
      <c r="J271" s="32"/>
      <c r="K271" s="32"/>
    </row>
    <row r="272" spans="2:11" x14ac:dyDescent="0.3">
      <c r="B272" s="32"/>
      <c r="C272" s="32"/>
      <c r="D272" s="32"/>
      <c r="E272" s="32"/>
      <c r="F272" s="32"/>
      <c r="G272" s="59"/>
      <c r="H272" s="32"/>
      <c r="I272" s="187"/>
      <c r="J272" s="32"/>
      <c r="K272" s="32"/>
    </row>
    <row r="273" spans="2:11" x14ac:dyDescent="0.3">
      <c r="B273" s="32"/>
      <c r="C273" s="32"/>
      <c r="D273" s="32"/>
      <c r="E273" s="32"/>
      <c r="F273" s="32"/>
      <c r="G273" s="59"/>
      <c r="H273" s="32"/>
      <c r="I273" s="187"/>
      <c r="J273" s="32"/>
      <c r="K273" s="32"/>
    </row>
    <row r="274" spans="2:11" x14ac:dyDescent="0.3">
      <c r="B274" s="32"/>
      <c r="C274" s="32"/>
      <c r="D274" s="32"/>
      <c r="E274" s="32"/>
      <c r="F274" s="32"/>
      <c r="G274" s="59"/>
      <c r="H274" s="32"/>
      <c r="I274" s="187"/>
      <c r="J274" s="32"/>
      <c r="K274" s="32"/>
    </row>
    <row r="275" spans="2:11" x14ac:dyDescent="0.3">
      <c r="B275" s="32"/>
      <c r="C275" s="32"/>
      <c r="D275" s="32"/>
      <c r="E275" s="32"/>
      <c r="F275" s="32"/>
      <c r="G275" s="59"/>
      <c r="H275" s="32"/>
      <c r="I275" s="187"/>
      <c r="J275" s="32"/>
      <c r="K275" s="32"/>
    </row>
    <row r="276" spans="2:11" x14ac:dyDescent="0.3">
      <c r="B276" s="32"/>
      <c r="C276" s="32"/>
      <c r="D276" s="32"/>
      <c r="E276" s="32"/>
      <c r="F276" s="32"/>
      <c r="G276" s="59"/>
      <c r="H276" s="32"/>
      <c r="I276" s="187"/>
      <c r="J276" s="32"/>
      <c r="K276" s="32"/>
    </row>
    <row r="277" spans="2:11" x14ac:dyDescent="0.3">
      <c r="B277" s="32"/>
      <c r="C277" s="32"/>
      <c r="D277" s="32"/>
      <c r="E277" s="32"/>
      <c r="F277" s="32"/>
      <c r="G277" s="59"/>
      <c r="H277" s="32"/>
      <c r="I277" s="187"/>
      <c r="J277" s="32"/>
      <c r="K277" s="32"/>
    </row>
    <row r="278" spans="2:11" x14ac:dyDescent="0.3">
      <c r="B278" s="32"/>
      <c r="C278" s="32"/>
      <c r="D278" s="32"/>
      <c r="E278" s="32"/>
      <c r="F278" s="32"/>
      <c r="G278" s="59"/>
      <c r="H278" s="32"/>
      <c r="I278" s="187"/>
      <c r="J278" s="32"/>
      <c r="K278" s="32"/>
    </row>
    <row r="279" spans="2:11" x14ac:dyDescent="0.3">
      <c r="B279" s="32"/>
      <c r="C279" s="32"/>
      <c r="D279" s="32"/>
      <c r="E279" s="32"/>
      <c r="F279" s="32"/>
      <c r="G279" s="59"/>
      <c r="H279" s="32"/>
      <c r="I279" s="187"/>
      <c r="J279" s="32"/>
      <c r="K279" s="32"/>
    </row>
    <row r="280" spans="2:11" x14ac:dyDescent="0.3">
      <c r="B280" s="32"/>
      <c r="C280" s="32"/>
      <c r="D280" s="32"/>
      <c r="E280" s="32"/>
      <c r="F280" s="32"/>
      <c r="G280" s="59"/>
      <c r="H280" s="32"/>
      <c r="I280" s="187"/>
      <c r="J280" s="32"/>
      <c r="K280" s="32"/>
    </row>
    <row r="281" spans="2:11" x14ac:dyDescent="0.3">
      <c r="B281" s="32"/>
      <c r="C281" s="32"/>
      <c r="D281" s="32"/>
      <c r="E281" s="32"/>
      <c r="F281" s="32"/>
      <c r="G281" s="59"/>
      <c r="H281" s="32"/>
      <c r="I281" s="187"/>
      <c r="J281" s="32"/>
      <c r="K281" s="32"/>
    </row>
    <row r="282" spans="2:11" x14ac:dyDescent="0.3">
      <c r="B282" s="32"/>
      <c r="C282" s="32"/>
      <c r="D282" s="32"/>
      <c r="E282" s="32"/>
      <c r="F282" s="32"/>
      <c r="G282" s="59"/>
      <c r="H282" s="32"/>
      <c r="I282" s="187"/>
      <c r="J282" s="32"/>
      <c r="K282" s="32"/>
    </row>
    <row r="283" spans="2:11" x14ac:dyDescent="0.3">
      <c r="B283" s="32"/>
      <c r="C283" s="32"/>
      <c r="D283" s="32"/>
      <c r="E283" s="32"/>
      <c r="F283" s="32"/>
      <c r="G283" s="59"/>
      <c r="H283" s="32"/>
      <c r="I283" s="187"/>
      <c r="J283" s="32"/>
      <c r="K283" s="32"/>
    </row>
    <row r="284" spans="2:11" x14ac:dyDescent="0.3">
      <c r="B284" s="32"/>
      <c r="C284" s="32"/>
      <c r="D284" s="32"/>
      <c r="E284" s="32"/>
      <c r="F284" s="32"/>
      <c r="G284" s="59"/>
      <c r="H284" s="32"/>
      <c r="I284" s="187"/>
      <c r="J284" s="32"/>
      <c r="K284" s="32"/>
    </row>
    <row r="285" spans="2:11" x14ac:dyDescent="0.3">
      <c r="B285" s="32"/>
      <c r="C285" s="32"/>
      <c r="D285" s="32"/>
      <c r="E285" s="32"/>
      <c r="F285" s="32"/>
      <c r="G285" s="59"/>
      <c r="H285" s="32"/>
      <c r="I285" s="187"/>
      <c r="J285" s="32"/>
      <c r="K285" s="32"/>
    </row>
    <row r="286" spans="2:11" x14ac:dyDescent="0.3">
      <c r="B286" s="32"/>
      <c r="C286" s="32"/>
      <c r="D286" s="32"/>
      <c r="E286" s="32"/>
      <c r="F286" s="32"/>
      <c r="G286" s="59"/>
      <c r="H286" s="32"/>
      <c r="I286" s="187"/>
      <c r="J286" s="32"/>
      <c r="K286" s="32"/>
    </row>
    <row r="287" spans="2:11" x14ac:dyDescent="0.3">
      <c r="B287" s="32"/>
      <c r="C287" s="32"/>
      <c r="D287" s="32"/>
      <c r="E287" s="32"/>
      <c r="F287" s="32"/>
      <c r="G287" s="59"/>
      <c r="H287" s="32"/>
      <c r="I287" s="187"/>
      <c r="J287" s="32"/>
      <c r="K287" s="32"/>
    </row>
    <row r="288" spans="2:11" x14ac:dyDescent="0.3">
      <c r="B288" s="32"/>
      <c r="C288" s="32"/>
      <c r="D288" s="32"/>
      <c r="E288" s="32"/>
      <c r="F288" s="32"/>
      <c r="G288" s="59"/>
      <c r="H288" s="32"/>
      <c r="I288" s="187"/>
      <c r="J288" s="32"/>
      <c r="K288" s="32"/>
    </row>
    <row r="289" spans="2:11" x14ac:dyDescent="0.3">
      <c r="B289" s="32"/>
      <c r="C289" s="32"/>
      <c r="D289" s="32"/>
      <c r="E289" s="32"/>
      <c r="F289" s="32"/>
      <c r="G289" s="59"/>
      <c r="H289" s="32"/>
      <c r="I289" s="187"/>
      <c r="J289" s="32"/>
      <c r="K289" s="32"/>
    </row>
    <row r="290" spans="2:11" x14ac:dyDescent="0.3">
      <c r="B290" s="32"/>
      <c r="C290" s="32"/>
      <c r="D290" s="32"/>
      <c r="E290" s="32"/>
      <c r="F290" s="32"/>
      <c r="G290" s="59"/>
      <c r="H290" s="32"/>
      <c r="I290" s="187"/>
      <c r="J290" s="32"/>
      <c r="K290" s="32"/>
    </row>
    <row r="291" spans="2:11" x14ac:dyDescent="0.3">
      <c r="B291" s="32"/>
      <c r="C291" s="32"/>
      <c r="D291" s="32"/>
      <c r="E291" s="32"/>
      <c r="F291" s="32"/>
      <c r="G291" s="59"/>
      <c r="H291" s="32"/>
      <c r="I291" s="187"/>
      <c r="J291" s="32"/>
      <c r="K291" s="32"/>
    </row>
    <row r="292" spans="2:11" x14ac:dyDescent="0.3">
      <c r="B292" s="32"/>
      <c r="C292" s="32"/>
      <c r="D292" s="32"/>
      <c r="E292" s="32"/>
      <c r="F292" s="32"/>
      <c r="G292" s="59"/>
      <c r="H292" s="32"/>
      <c r="I292" s="187"/>
      <c r="J292" s="32"/>
      <c r="K292" s="32"/>
    </row>
    <row r="293" spans="2:11" x14ac:dyDescent="0.3">
      <c r="B293" s="32"/>
      <c r="C293" s="32"/>
      <c r="D293" s="32"/>
      <c r="E293" s="32"/>
      <c r="F293" s="32"/>
      <c r="G293" s="59"/>
      <c r="H293" s="32"/>
      <c r="I293" s="187"/>
      <c r="J293" s="32"/>
      <c r="K293" s="32"/>
    </row>
    <row r="294" spans="2:11" x14ac:dyDescent="0.3">
      <c r="B294" s="32"/>
      <c r="C294" s="32"/>
      <c r="D294" s="32"/>
      <c r="E294" s="32"/>
      <c r="F294" s="32"/>
      <c r="G294" s="59"/>
      <c r="H294" s="32"/>
      <c r="I294" s="187"/>
      <c r="J294" s="32"/>
      <c r="K294" s="32"/>
    </row>
    <row r="295" spans="2:11" x14ac:dyDescent="0.3">
      <c r="B295" s="32"/>
      <c r="C295" s="32"/>
      <c r="D295" s="32"/>
      <c r="E295" s="32"/>
      <c r="F295" s="32"/>
      <c r="G295" s="59"/>
      <c r="H295" s="32"/>
      <c r="I295" s="187"/>
      <c r="J295" s="32"/>
      <c r="K295" s="32"/>
    </row>
    <row r="296" spans="2:11" x14ac:dyDescent="0.3">
      <c r="B296" s="32"/>
      <c r="C296" s="32"/>
      <c r="D296" s="32"/>
      <c r="E296" s="32"/>
      <c r="F296" s="32"/>
      <c r="G296" s="59"/>
      <c r="H296" s="32"/>
      <c r="I296" s="187"/>
      <c r="J296" s="32"/>
      <c r="K296" s="32"/>
    </row>
    <row r="297" spans="2:11" x14ac:dyDescent="0.3">
      <c r="B297" s="32"/>
      <c r="C297" s="32"/>
      <c r="D297" s="32"/>
      <c r="E297" s="32"/>
      <c r="F297" s="32"/>
      <c r="G297" s="59"/>
      <c r="H297" s="32"/>
      <c r="I297" s="187"/>
      <c r="J297" s="32"/>
      <c r="K297" s="32"/>
    </row>
    <row r="298" spans="2:11" x14ac:dyDescent="0.3">
      <c r="B298" s="32"/>
      <c r="C298" s="32"/>
      <c r="D298" s="32"/>
      <c r="E298" s="32"/>
      <c r="F298" s="32"/>
      <c r="G298" s="59"/>
      <c r="H298" s="32"/>
      <c r="I298" s="187"/>
      <c r="J298" s="32"/>
      <c r="K298" s="32"/>
    </row>
    <row r="299" spans="2:11" x14ac:dyDescent="0.3">
      <c r="B299" s="32"/>
      <c r="C299" s="32"/>
      <c r="D299" s="32"/>
      <c r="E299" s="32"/>
      <c r="F299" s="32"/>
      <c r="G299" s="59"/>
      <c r="H299" s="32"/>
      <c r="I299" s="187"/>
      <c r="J299" s="32"/>
      <c r="K299" s="32"/>
    </row>
    <row r="300" spans="2:11" x14ac:dyDescent="0.3">
      <c r="B300" s="32"/>
      <c r="C300" s="32"/>
      <c r="D300" s="32"/>
      <c r="E300" s="32"/>
      <c r="F300" s="32"/>
      <c r="G300" s="59"/>
      <c r="H300" s="32"/>
      <c r="I300" s="187"/>
      <c r="J300" s="32"/>
      <c r="K300" s="32"/>
    </row>
    <row r="301" spans="2:11" x14ac:dyDescent="0.3">
      <c r="B301" s="32"/>
      <c r="C301" s="32"/>
      <c r="D301" s="32"/>
      <c r="E301" s="32"/>
      <c r="F301" s="32"/>
      <c r="G301" s="59"/>
      <c r="H301" s="32"/>
      <c r="I301" s="187"/>
      <c r="J301" s="32"/>
      <c r="K301" s="32"/>
    </row>
    <row r="302" spans="2:11" x14ac:dyDescent="0.3">
      <c r="B302" s="32"/>
      <c r="C302" s="32"/>
      <c r="D302" s="32"/>
      <c r="E302" s="32"/>
      <c r="F302" s="32"/>
      <c r="G302" s="59"/>
      <c r="H302" s="32"/>
      <c r="I302" s="187"/>
      <c r="J302" s="32"/>
      <c r="K302" s="32"/>
    </row>
    <row r="303" spans="2:11" x14ac:dyDescent="0.3">
      <c r="B303" s="32"/>
      <c r="C303" s="32"/>
      <c r="D303" s="32"/>
      <c r="E303" s="32"/>
      <c r="F303" s="32"/>
      <c r="G303" s="59"/>
      <c r="H303" s="32"/>
      <c r="I303" s="187"/>
      <c r="J303" s="32"/>
      <c r="K303" s="32"/>
    </row>
    <row r="304" spans="2:11" x14ac:dyDescent="0.3">
      <c r="B304" s="32"/>
      <c r="C304" s="32"/>
      <c r="D304" s="32"/>
      <c r="E304" s="32"/>
      <c r="F304" s="32"/>
      <c r="G304" s="59"/>
      <c r="H304" s="32"/>
      <c r="I304" s="187"/>
      <c r="J304" s="32"/>
      <c r="K304" s="32"/>
    </row>
    <row r="305" spans="2:11" x14ac:dyDescent="0.3">
      <c r="B305" s="32"/>
      <c r="C305" s="32"/>
      <c r="D305" s="32"/>
      <c r="E305" s="32"/>
      <c r="F305" s="32"/>
      <c r="G305" s="59"/>
      <c r="H305" s="32"/>
      <c r="I305" s="187"/>
      <c r="J305" s="32"/>
      <c r="K305" s="32"/>
    </row>
    <row r="306" spans="2:11" x14ac:dyDescent="0.3">
      <c r="B306" s="32"/>
      <c r="C306" s="32"/>
      <c r="D306" s="32"/>
      <c r="E306" s="32"/>
      <c r="F306" s="32"/>
      <c r="G306" s="59"/>
      <c r="H306" s="32"/>
      <c r="I306" s="187"/>
      <c r="J306" s="32"/>
      <c r="K306" s="32"/>
    </row>
    <row r="307" spans="2:11" x14ac:dyDescent="0.3">
      <c r="B307" s="32"/>
      <c r="C307" s="32"/>
      <c r="D307" s="32"/>
      <c r="E307" s="32"/>
      <c r="F307" s="32"/>
      <c r="G307" s="59"/>
      <c r="H307" s="32"/>
      <c r="I307" s="187"/>
      <c r="J307" s="32"/>
      <c r="K307" s="32"/>
    </row>
    <row r="308" spans="2:11" x14ac:dyDescent="0.3">
      <c r="B308" s="32"/>
      <c r="C308" s="32"/>
      <c r="D308" s="32"/>
      <c r="E308" s="32"/>
      <c r="F308" s="32"/>
      <c r="G308" s="59"/>
      <c r="H308" s="32"/>
      <c r="I308" s="187"/>
      <c r="J308" s="32"/>
      <c r="K308" s="32"/>
    </row>
    <row r="309" spans="2:11" x14ac:dyDescent="0.3">
      <c r="B309" s="32"/>
      <c r="C309" s="32"/>
      <c r="D309" s="32"/>
      <c r="E309" s="32"/>
      <c r="F309" s="32"/>
      <c r="G309" s="59"/>
      <c r="H309" s="32"/>
      <c r="I309" s="187"/>
      <c r="J309" s="32"/>
      <c r="K309" s="32"/>
    </row>
    <row r="310" spans="2:11" x14ac:dyDescent="0.3">
      <c r="B310" s="32"/>
      <c r="C310" s="32"/>
      <c r="D310" s="32"/>
      <c r="E310" s="32"/>
      <c r="F310" s="32"/>
      <c r="G310" s="59"/>
      <c r="H310" s="32"/>
      <c r="I310" s="187"/>
      <c r="J310" s="32"/>
      <c r="K310" s="32"/>
    </row>
    <row r="311" spans="2:11" x14ac:dyDescent="0.3">
      <c r="B311" s="32"/>
      <c r="C311" s="32"/>
      <c r="D311" s="32"/>
      <c r="E311" s="32"/>
      <c r="F311" s="32"/>
      <c r="G311" s="59"/>
      <c r="H311" s="32"/>
      <c r="I311" s="187"/>
      <c r="J311" s="32"/>
      <c r="K311" s="32"/>
    </row>
    <row r="312" spans="2:11" x14ac:dyDescent="0.3">
      <c r="B312" s="32"/>
      <c r="C312" s="32"/>
      <c r="D312" s="32"/>
      <c r="E312" s="32"/>
      <c r="F312" s="32"/>
      <c r="G312" s="59"/>
      <c r="H312" s="32"/>
      <c r="I312" s="187"/>
      <c r="J312" s="32"/>
      <c r="K312" s="32"/>
    </row>
    <row r="313" spans="2:11" x14ac:dyDescent="0.3">
      <c r="B313" s="32"/>
      <c r="C313" s="32"/>
      <c r="D313" s="32"/>
      <c r="E313" s="32"/>
      <c r="F313" s="32"/>
      <c r="G313" s="59"/>
      <c r="H313" s="32"/>
      <c r="I313" s="187"/>
      <c r="J313" s="32"/>
      <c r="K313" s="32"/>
    </row>
    <row r="314" spans="2:11" x14ac:dyDescent="0.3">
      <c r="B314" s="32"/>
      <c r="C314" s="32"/>
      <c r="D314" s="32"/>
      <c r="E314" s="32"/>
      <c r="F314" s="32"/>
      <c r="G314" s="59"/>
      <c r="H314" s="32"/>
      <c r="I314" s="187"/>
      <c r="J314" s="32"/>
      <c r="K314" s="32"/>
    </row>
    <row r="315" spans="2:11" x14ac:dyDescent="0.3">
      <c r="B315" s="32"/>
      <c r="C315" s="32"/>
      <c r="D315" s="32"/>
      <c r="E315" s="32"/>
      <c r="F315" s="32"/>
      <c r="G315" s="59"/>
      <c r="H315" s="32"/>
      <c r="I315" s="187"/>
      <c r="J315" s="32"/>
      <c r="K315" s="32"/>
    </row>
    <row r="316" spans="2:11" x14ac:dyDescent="0.3">
      <c r="B316" s="32"/>
      <c r="C316" s="32"/>
      <c r="D316" s="32"/>
      <c r="E316" s="32"/>
      <c r="F316" s="32"/>
      <c r="G316" s="59"/>
      <c r="H316" s="32"/>
      <c r="I316" s="187"/>
      <c r="J316" s="32"/>
      <c r="K316" s="32"/>
    </row>
    <row r="317" spans="2:11" x14ac:dyDescent="0.3">
      <c r="B317" s="32"/>
      <c r="C317" s="32"/>
      <c r="D317" s="32"/>
      <c r="E317" s="32"/>
      <c r="F317" s="32"/>
      <c r="G317" s="59"/>
      <c r="H317" s="32"/>
      <c r="I317" s="187"/>
      <c r="J317" s="32"/>
      <c r="K317" s="32"/>
    </row>
    <row r="318" spans="2:11" x14ac:dyDescent="0.3">
      <c r="B318" s="32"/>
      <c r="C318" s="32"/>
      <c r="D318" s="32"/>
      <c r="E318" s="32"/>
      <c r="F318" s="32"/>
      <c r="G318" s="59"/>
      <c r="H318" s="32"/>
      <c r="I318" s="187"/>
      <c r="J318" s="32"/>
      <c r="K318" s="32"/>
    </row>
    <row r="319" spans="2:11" x14ac:dyDescent="0.3">
      <c r="B319" s="32"/>
      <c r="C319" s="32"/>
      <c r="D319" s="32"/>
      <c r="E319" s="32"/>
      <c r="F319" s="32"/>
      <c r="G319" s="59"/>
      <c r="H319" s="32"/>
      <c r="I319" s="187"/>
      <c r="J319" s="32"/>
      <c r="K319" s="32"/>
    </row>
    <row r="320" spans="2:11" x14ac:dyDescent="0.3">
      <c r="B320" s="32"/>
      <c r="C320" s="32"/>
      <c r="D320" s="32"/>
      <c r="E320" s="32"/>
      <c r="F320" s="32"/>
      <c r="G320" s="59"/>
      <c r="H320" s="32"/>
      <c r="I320" s="187"/>
      <c r="J320" s="32"/>
      <c r="K320" s="32"/>
    </row>
    <row r="321" spans="2:11" x14ac:dyDescent="0.3">
      <c r="B321" s="32"/>
      <c r="C321" s="32"/>
      <c r="D321" s="32"/>
      <c r="E321" s="32"/>
      <c r="F321" s="32"/>
      <c r="G321" s="59"/>
      <c r="H321" s="32"/>
      <c r="I321" s="187"/>
      <c r="J321" s="32"/>
      <c r="K321" s="32"/>
    </row>
    <row r="322" spans="2:11" x14ac:dyDescent="0.3">
      <c r="B322" s="32"/>
      <c r="C322" s="32"/>
      <c r="D322" s="32"/>
      <c r="E322" s="32"/>
      <c r="F322" s="32"/>
      <c r="G322" s="59"/>
      <c r="H322" s="32"/>
      <c r="I322" s="187"/>
      <c r="J322" s="32"/>
      <c r="K322" s="32"/>
    </row>
    <row r="323" spans="2:11" x14ac:dyDescent="0.3">
      <c r="B323" s="32"/>
      <c r="C323" s="32"/>
      <c r="D323" s="32"/>
      <c r="E323" s="32"/>
      <c r="F323" s="32"/>
      <c r="G323" s="59"/>
      <c r="H323" s="32"/>
      <c r="I323" s="187"/>
      <c r="J323" s="32"/>
      <c r="K323" s="32"/>
    </row>
    <row r="324" spans="2:11" x14ac:dyDescent="0.3">
      <c r="B324" s="32"/>
      <c r="C324" s="32"/>
      <c r="D324" s="32"/>
      <c r="E324" s="32"/>
      <c r="F324" s="32"/>
      <c r="G324" s="59"/>
      <c r="H324" s="32"/>
      <c r="I324" s="187"/>
      <c r="J324" s="32"/>
      <c r="K324" s="32"/>
    </row>
    <row r="325" spans="2:11" x14ac:dyDescent="0.3">
      <c r="B325" s="32"/>
      <c r="C325" s="32"/>
      <c r="D325" s="32"/>
      <c r="E325" s="32"/>
      <c r="F325" s="32"/>
      <c r="G325" s="59"/>
      <c r="H325" s="32"/>
      <c r="I325" s="187"/>
      <c r="J325" s="32"/>
      <c r="K325" s="32"/>
    </row>
    <row r="326" spans="2:11" x14ac:dyDescent="0.3">
      <c r="B326" s="32"/>
      <c r="C326" s="32"/>
      <c r="D326" s="32"/>
      <c r="E326" s="32"/>
      <c r="F326" s="32"/>
      <c r="G326" s="59"/>
      <c r="H326" s="32"/>
      <c r="I326" s="187"/>
      <c r="J326" s="32"/>
      <c r="K326" s="32"/>
    </row>
    <row r="327" spans="2:11" x14ac:dyDescent="0.3">
      <c r="B327" s="32"/>
      <c r="C327" s="32"/>
      <c r="D327" s="32"/>
      <c r="E327" s="32"/>
      <c r="F327" s="32"/>
      <c r="G327" s="59"/>
      <c r="H327" s="32"/>
      <c r="I327" s="187"/>
      <c r="J327" s="32"/>
      <c r="K327" s="32"/>
    </row>
    <row r="328" spans="2:11" x14ac:dyDescent="0.3">
      <c r="B328" s="32"/>
      <c r="C328" s="32"/>
      <c r="D328" s="32"/>
      <c r="E328" s="32"/>
      <c r="F328" s="32"/>
      <c r="G328" s="59"/>
      <c r="H328" s="32"/>
      <c r="I328" s="187"/>
      <c r="J328" s="32"/>
      <c r="K328" s="32"/>
    </row>
    <row r="329" spans="2:11" x14ac:dyDescent="0.3">
      <c r="B329" s="32"/>
      <c r="C329" s="32"/>
      <c r="D329" s="32"/>
      <c r="E329" s="32"/>
      <c r="F329" s="32"/>
      <c r="G329" s="59"/>
      <c r="H329" s="32"/>
      <c r="I329" s="187"/>
      <c r="J329" s="32"/>
      <c r="K329" s="32"/>
    </row>
    <row r="330" spans="2:11" x14ac:dyDescent="0.3">
      <c r="B330" s="32"/>
      <c r="C330" s="32"/>
      <c r="D330" s="32"/>
      <c r="E330" s="32"/>
      <c r="F330" s="32"/>
      <c r="G330" s="59"/>
      <c r="H330" s="32"/>
      <c r="I330" s="187"/>
      <c r="J330" s="32"/>
      <c r="K330" s="32"/>
    </row>
    <row r="331" spans="2:11" x14ac:dyDescent="0.3">
      <c r="B331" s="32"/>
      <c r="C331" s="32"/>
      <c r="D331" s="32"/>
      <c r="E331" s="32"/>
      <c r="F331" s="32"/>
      <c r="G331" s="59"/>
      <c r="H331" s="32"/>
      <c r="I331" s="187"/>
      <c r="J331" s="32"/>
      <c r="K331" s="32"/>
    </row>
    <row r="332" spans="2:11" x14ac:dyDescent="0.3">
      <c r="B332" s="32"/>
      <c r="C332" s="32"/>
      <c r="D332" s="32"/>
      <c r="E332" s="32"/>
      <c r="F332" s="32"/>
      <c r="G332" s="59"/>
      <c r="H332" s="32"/>
      <c r="I332" s="187"/>
      <c r="J332" s="32"/>
      <c r="K332" s="32"/>
    </row>
    <row r="333" spans="2:11" x14ac:dyDescent="0.3">
      <c r="B333" s="32"/>
      <c r="C333" s="32"/>
      <c r="D333" s="32"/>
      <c r="E333" s="32"/>
      <c r="F333" s="32"/>
      <c r="G333" s="59"/>
      <c r="H333" s="32"/>
      <c r="I333" s="187"/>
      <c r="J333" s="32"/>
      <c r="K333" s="32"/>
    </row>
    <row r="334" spans="2:11" x14ac:dyDescent="0.3">
      <c r="B334" s="32"/>
      <c r="C334" s="32"/>
      <c r="D334" s="32"/>
      <c r="E334" s="32"/>
      <c r="F334" s="32"/>
      <c r="G334" s="59"/>
      <c r="H334" s="32"/>
      <c r="I334" s="187"/>
      <c r="J334" s="32"/>
      <c r="K334" s="32"/>
    </row>
    <row r="335" spans="2:11" x14ac:dyDescent="0.3">
      <c r="B335" s="32"/>
      <c r="C335" s="32"/>
      <c r="D335" s="32"/>
      <c r="E335" s="32"/>
      <c r="F335" s="32"/>
      <c r="G335" s="59"/>
      <c r="H335" s="32"/>
      <c r="I335" s="187"/>
      <c r="J335" s="32"/>
      <c r="K335" s="32"/>
    </row>
    <row r="336" spans="2:11" x14ac:dyDescent="0.3">
      <c r="B336" s="32"/>
      <c r="C336" s="32"/>
      <c r="D336" s="32"/>
      <c r="E336" s="32"/>
      <c r="F336" s="32"/>
      <c r="G336" s="59"/>
      <c r="H336" s="32"/>
      <c r="I336" s="187"/>
      <c r="J336" s="32"/>
      <c r="K336" s="32"/>
    </row>
    <row r="337" spans="2:11" x14ac:dyDescent="0.3">
      <c r="B337" s="32"/>
      <c r="C337" s="32"/>
      <c r="D337" s="32"/>
      <c r="E337" s="32"/>
      <c r="F337" s="32"/>
      <c r="G337" s="59"/>
      <c r="H337" s="32"/>
      <c r="I337" s="187"/>
      <c r="J337" s="32"/>
      <c r="K337" s="32"/>
    </row>
    <row r="338" spans="2:11" x14ac:dyDescent="0.3">
      <c r="B338" s="32"/>
      <c r="C338" s="32"/>
      <c r="D338" s="32"/>
      <c r="E338" s="32"/>
      <c r="F338" s="32"/>
      <c r="G338" s="59"/>
      <c r="H338" s="32"/>
      <c r="I338" s="187"/>
      <c r="J338" s="32"/>
      <c r="K338" s="32"/>
    </row>
    <row r="339" spans="2:11" x14ac:dyDescent="0.3">
      <c r="B339" s="32"/>
      <c r="C339" s="32"/>
      <c r="D339" s="32"/>
      <c r="E339" s="32"/>
      <c r="F339" s="32"/>
      <c r="G339" s="59"/>
      <c r="H339" s="32"/>
      <c r="I339" s="187"/>
      <c r="J339" s="32"/>
      <c r="K339" s="32"/>
    </row>
    <row r="340" spans="2:11" x14ac:dyDescent="0.3">
      <c r="B340" s="32"/>
      <c r="C340" s="32"/>
      <c r="D340" s="32"/>
      <c r="E340" s="32"/>
      <c r="F340" s="32"/>
      <c r="G340" s="59"/>
      <c r="H340" s="32"/>
      <c r="I340" s="187"/>
      <c r="J340" s="32"/>
      <c r="K340" s="32"/>
    </row>
    <row r="341" spans="2:11" x14ac:dyDescent="0.3">
      <c r="B341" s="32"/>
      <c r="C341" s="32"/>
      <c r="D341" s="32"/>
      <c r="E341" s="32"/>
      <c r="F341" s="32"/>
      <c r="G341" s="59"/>
      <c r="H341" s="32"/>
      <c r="I341" s="187"/>
      <c r="J341" s="32"/>
      <c r="K341" s="32"/>
    </row>
    <row r="342" spans="2:11" x14ac:dyDescent="0.3">
      <c r="B342" s="32"/>
      <c r="C342" s="32"/>
      <c r="D342" s="32"/>
      <c r="E342" s="32"/>
      <c r="F342" s="32"/>
      <c r="G342" s="59"/>
      <c r="H342" s="32"/>
      <c r="I342" s="187"/>
      <c r="J342" s="32"/>
      <c r="K342" s="32"/>
    </row>
    <row r="343" spans="2:11" x14ac:dyDescent="0.3">
      <c r="B343" s="32"/>
      <c r="C343" s="32"/>
      <c r="D343" s="32"/>
      <c r="E343" s="32"/>
      <c r="F343" s="32"/>
      <c r="G343" s="59"/>
      <c r="H343" s="32"/>
      <c r="I343" s="187"/>
      <c r="J343" s="32"/>
      <c r="K343" s="32"/>
    </row>
    <row r="344" spans="2:11" x14ac:dyDescent="0.3">
      <c r="B344" s="32"/>
      <c r="C344" s="32"/>
      <c r="D344" s="32"/>
      <c r="E344" s="32"/>
      <c r="F344" s="32"/>
      <c r="G344" s="59"/>
      <c r="H344" s="32"/>
      <c r="I344" s="187"/>
      <c r="J344" s="32"/>
      <c r="K344" s="32"/>
    </row>
    <row r="345" spans="2:11" x14ac:dyDescent="0.3">
      <c r="B345" s="32"/>
      <c r="C345" s="32"/>
      <c r="D345" s="32"/>
      <c r="E345" s="32"/>
      <c r="F345" s="32"/>
      <c r="G345" s="59"/>
      <c r="H345" s="32"/>
      <c r="I345" s="187"/>
      <c r="J345" s="32"/>
      <c r="K345" s="32"/>
    </row>
    <row r="346" spans="2:11" x14ac:dyDescent="0.3">
      <c r="B346" s="32"/>
      <c r="C346" s="32"/>
      <c r="D346" s="32"/>
      <c r="E346" s="32"/>
      <c r="F346" s="32"/>
      <c r="G346" s="59"/>
      <c r="H346" s="32"/>
      <c r="I346" s="187"/>
      <c r="J346" s="32"/>
      <c r="K346" s="32"/>
    </row>
    <row r="347" spans="2:11" x14ac:dyDescent="0.3">
      <c r="B347" s="32"/>
      <c r="C347" s="32"/>
      <c r="D347" s="32"/>
      <c r="E347" s="32"/>
      <c r="F347" s="32"/>
      <c r="G347" s="59"/>
      <c r="H347" s="32"/>
      <c r="I347" s="187"/>
      <c r="J347" s="32"/>
      <c r="K347" s="32"/>
    </row>
    <row r="348" spans="2:11" x14ac:dyDescent="0.3">
      <c r="B348" s="32"/>
      <c r="C348" s="32"/>
      <c r="D348" s="32"/>
      <c r="E348" s="32"/>
      <c r="F348" s="32"/>
      <c r="G348" s="59"/>
      <c r="H348" s="32"/>
      <c r="I348" s="187"/>
      <c r="J348" s="32"/>
      <c r="K348" s="32"/>
    </row>
    <row r="349" spans="2:11" x14ac:dyDescent="0.3">
      <c r="B349" s="32"/>
      <c r="C349" s="32"/>
      <c r="D349" s="32"/>
      <c r="E349" s="32"/>
      <c r="F349" s="32"/>
      <c r="G349" s="59"/>
      <c r="H349" s="32"/>
      <c r="I349" s="187"/>
      <c r="J349" s="32"/>
      <c r="K349" s="32"/>
    </row>
    <row r="350" spans="2:11" x14ac:dyDescent="0.3">
      <c r="B350" s="32"/>
      <c r="C350" s="32"/>
      <c r="D350" s="32"/>
      <c r="E350" s="32"/>
      <c r="F350" s="32"/>
      <c r="G350" s="59"/>
      <c r="H350" s="32"/>
      <c r="I350" s="187"/>
      <c r="J350" s="32"/>
      <c r="K350" s="32"/>
    </row>
    <row r="351" spans="2:11" x14ac:dyDescent="0.3">
      <c r="B351" s="32"/>
      <c r="C351" s="32"/>
      <c r="D351" s="32"/>
      <c r="E351" s="32"/>
      <c r="F351" s="32"/>
      <c r="G351" s="59"/>
      <c r="H351" s="32"/>
      <c r="I351" s="187"/>
      <c r="J351" s="32"/>
      <c r="K351" s="32"/>
    </row>
    <row r="352" spans="2:11" x14ac:dyDescent="0.3">
      <c r="B352" s="32"/>
      <c r="C352" s="32"/>
      <c r="D352" s="32"/>
      <c r="E352" s="32"/>
      <c r="F352" s="32"/>
      <c r="G352" s="59"/>
      <c r="H352" s="32"/>
      <c r="I352" s="187"/>
      <c r="J352" s="32"/>
      <c r="K352" s="32"/>
    </row>
    <row r="353" spans="2:11" x14ac:dyDescent="0.3">
      <c r="B353" s="32"/>
      <c r="C353" s="32"/>
      <c r="D353" s="32"/>
      <c r="E353" s="32"/>
      <c r="F353" s="32"/>
      <c r="G353" s="59"/>
      <c r="H353" s="32"/>
      <c r="I353" s="187"/>
      <c r="J353" s="32"/>
      <c r="K353" s="32"/>
    </row>
    <row r="354" spans="2:11" x14ac:dyDescent="0.3">
      <c r="B354" s="32"/>
      <c r="C354" s="32"/>
      <c r="D354" s="32"/>
      <c r="E354" s="32"/>
      <c r="F354" s="32"/>
      <c r="G354" s="59"/>
      <c r="H354" s="32"/>
      <c r="I354" s="187"/>
      <c r="J354" s="32"/>
      <c r="K354" s="32"/>
    </row>
    <row r="355" spans="2:11" x14ac:dyDescent="0.3">
      <c r="B355" s="32"/>
      <c r="C355" s="32"/>
      <c r="D355" s="32"/>
      <c r="E355" s="32"/>
      <c r="F355" s="32"/>
      <c r="G355" s="59"/>
      <c r="H355" s="32"/>
      <c r="I355" s="187"/>
      <c r="J355" s="32"/>
      <c r="K355" s="32"/>
    </row>
    <row r="356" spans="2:11" x14ac:dyDescent="0.3">
      <c r="B356" s="32"/>
      <c r="C356" s="32"/>
      <c r="D356" s="32"/>
      <c r="E356" s="32"/>
      <c r="F356" s="32"/>
      <c r="G356" s="59"/>
      <c r="H356" s="32"/>
      <c r="I356" s="187"/>
      <c r="J356" s="32"/>
      <c r="K356" s="32"/>
    </row>
    <row r="357" spans="2:11" x14ac:dyDescent="0.3">
      <c r="B357" s="32"/>
      <c r="C357" s="32"/>
      <c r="D357" s="32"/>
      <c r="E357" s="32"/>
      <c r="F357" s="32"/>
      <c r="G357" s="59"/>
      <c r="H357" s="32"/>
      <c r="I357" s="187"/>
      <c r="J357" s="32"/>
      <c r="K357" s="32"/>
    </row>
    <row r="358" spans="2:11" x14ac:dyDescent="0.3">
      <c r="B358" s="32"/>
      <c r="C358" s="32"/>
      <c r="D358" s="32"/>
      <c r="E358" s="32"/>
      <c r="F358" s="32"/>
      <c r="G358" s="59"/>
      <c r="H358" s="32"/>
      <c r="I358" s="187"/>
      <c r="J358" s="32"/>
      <c r="K358" s="32"/>
    </row>
    <row r="359" spans="2:11" x14ac:dyDescent="0.3">
      <c r="B359" s="32"/>
      <c r="C359" s="32"/>
      <c r="D359" s="32"/>
      <c r="E359" s="32"/>
      <c r="F359" s="32"/>
      <c r="G359" s="59"/>
      <c r="H359" s="32"/>
      <c r="I359" s="187"/>
      <c r="J359" s="32"/>
      <c r="K359" s="32"/>
    </row>
    <row r="360" spans="2:11" x14ac:dyDescent="0.3">
      <c r="B360" s="32"/>
      <c r="C360" s="32"/>
      <c r="D360" s="32"/>
      <c r="E360" s="32"/>
      <c r="F360" s="32"/>
      <c r="G360" s="59"/>
      <c r="H360" s="32"/>
      <c r="I360" s="187"/>
      <c r="J360" s="32"/>
      <c r="K360" s="32"/>
    </row>
    <row r="361" spans="2:11" x14ac:dyDescent="0.3">
      <c r="B361" s="32"/>
      <c r="C361" s="32"/>
      <c r="D361" s="32"/>
      <c r="E361" s="32"/>
      <c r="F361" s="32"/>
      <c r="G361" s="59"/>
      <c r="H361" s="32"/>
      <c r="I361" s="187"/>
      <c r="J361" s="32"/>
      <c r="K361" s="32"/>
    </row>
    <row r="362" spans="2:11" x14ac:dyDescent="0.3">
      <c r="B362" s="32"/>
      <c r="C362" s="32"/>
      <c r="D362" s="32"/>
      <c r="E362" s="32"/>
      <c r="F362" s="32"/>
      <c r="G362" s="59"/>
      <c r="H362" s="32"/>
      <c r="I362" s="187"/>
      <c r="J362" s="32"/>
      <c r="K362" s="32"/>
    </row>
    <row r="363" spans="2:11" x14ac:dyDescent="0.3">
      <c r="B363" s="32"/>
      <c r="C363" s="32"/>
      <c r="D363" s="32"/>
      <c r="E363" s="32"/>
      <c r="F363" s="32"/>
      <c r="G363" s="59"/>
      <c r="H363" s="32"/>
      <c r="I363" s="187"/>
      <c r="J363" s="32"/>
      <c r="K363" s="32"/>
    </row>
    <row r="364" spans="2:11" x14ac:dyDescent="0.3">
      <c r="B364" s="32"/>
      <c r="C364" s="32"/>
      <c r="D364" s="32"/>
      <c r="E364" s="32"/>
      <c r="F364" s="32"/>
      <c r="G364" s="59"/>
      <c r="H364" s="32"/>
      <c r="I364" s="187"/>
      <c r="J364" s="32"/>
      <c r="K364" s="32"/>
    </row>
    <row r="365" spans="2:11" x14ac:dyDescent="0.3">
      <c r="B365" s="32"/>
      <c r="C365" s="32"/>
      <c r="D365" s="32"/>
      <c r="E365" s="32"/>
      <c r="F365" s="32"/>
      <c r="G365" s="59"/>
      <c r="H365" s="32"/>
      <c r="I365" s="187"/>
      <c r="J365" s="32"/>
      <c r="K365" s="32"/>
    </row>
    <row r="366" spans="2:11" x14ac:dyDescent="0.3">
      <c r="B366" s="32"/>
      <c r="C366" s="32"/>
      <c r="D366" s="32"/>
      <c r="E366" s="32"/>
      <c r="F366" s="32"/>
      <c r="G366" s="59"/>
      <c r="H366" s="32"/>
      <c r="I366" s="187"/>
      <c r="J366" s="32"/>
      <c r="K366" s="32"/>
    </row>
    <row r="367" spans="2:11" x14ac:dyDescent="0.3">
      <c r="B367" s="32"/>
      <c r="C367" s="32"/>
      <c r="D367" s="32"/>
      <c r="E367" s="32"/>
      <c r="F367" s="32"/>
      <c r="G367" s="59"/>
      <c r="H367" s="32"/>
      <c r="I367" s="187"/>
      <c r="J367" s="32"/>
      <c r="K367" s="32"/>
    </row>
    <row r="368" spans="2:11" x14ac:dyDescent="0.3">
      <c r="B368" s="32"/>
      <c r="C368" s="32"/>
      <c r="D368" s="32"/>
      <c r="E368" s="32"/>
      <c r="F368" s="32"/>
      <c r="G368" s="59"/>
      <c r="H368" s="32"/>
      <c r="I368" s="187"/>
      <c r="J368" s="32"/>
      <c r="K368" s="32"/>
    </row>
    <row r="369" spans="2:11" x14ac:dyDescent="0.3">
      <c r="B369" s="32"/>
      <c r="C369" s="32"/>
      <c r="D369" s="32"/>
      <c r="E369" s="32"/>
      <c r="F369" s="32"/>
      <c r="G369" s="59"/>
      <c r="H369" s="32"/>
      <c r="I369" s="187"/>
      <c r="J369" s="32"/>
      <c r="K369" s="32"/>
    </row>
    <row r="370" spans="2:11" x14ac:dyDescent="0.3">
      <c r="B370" s="32"/>
      <c r="C370" s="32"/>
      <c r="D370" s="32"/>
      <c r="E370" s="32"/>
      <c r="F370" s="32"/>
      <c r="G370" s="59"/>
      <c r="H370" s="32"/>
      <c r="I370" s="187"/>
      <c r="J370" s="32"/>
      <c r="K370" s="32"/>
    </row>
    <row r="371" spans="2:11" x14ac:dyDescent="0.3">
      <c r="B371" s="32"/>
      <c r="C371" s="32"/>
      <c r="D371" s="32"/>
      <c r="E371" s="32"/>
      <c r="F371" s="32"/>
      <c r="G371" s="59"/>
      <c r="H371" s="32"/>
      <c r="I371" s="187"/>
      <c r="J371" s="32"/>
      <c r="K371" s="32"/>
    </row>
    <row r="372" spans="2:11" x14ac:dyDescent="0.3">
      <c r="B372" s="32"/>
      <c r="C372" s="32"/>
      <c r="D372" s="32"/>
      <c r="E372" s="32"/>
      <c r="F372" s="32"/>
      <c r="G372" s="59"/>
      <c r="H372" s="32"/>
      <c r="I372" s="187"/>
      <c r="J372" s="32"/>
      <c r="K372" s="32"/>
    </row>
    <row r="373" spans="2:11" x14ac:dyDescent="0.3">
      <c r="B373" s="32"/>
      <c r="C373" s="32"/>
      <c r="D373" s="32"/>
      <c r="E373" s="32"/>
      <c r="F373" s="32"/>
      <c r="G373" s="59"/>
      <c r="H373" s="32"/>
      <c r="I373" s="187"/>
      <c r="J373" s="32"/>
      <c r="K373" s="32"/>
    </row>
    <row r="374" spans="2:11" x14ac:dyDescent="0.3">
      <c r="B374" s="32"/>
      <c r="C374" s="32"/>
      <c r="D374" s="32"/>
      <c r="E374" s="32"/>
      <c r="F374" s="32"/>
      <c r="G374" s="59"/>
      <c r="H374" s="32"/>
      <c r="I374" s="187"/>
      <c r="J374" s="32"/>
      <c r="K374" s="32"/>
    </row>
    <row r="375" spans="2:11" x14ac:dyDescent="0.3">
      <c r="B375" s="32"/>
      <c r="C375" s="32"/>
      <c r="D375" s="32"/>
      <c r="E375" s="32"/>
      <c r="F375" s="32"/>
      <c r="G375" s="59"/>
      <c r="H375" s="32"/>
      <c r="I375" s="187"/>
      <c r="J375" s="32"/>
      <c r="K375" s="32"/>
    </row>
    <row r="376" spans="2:11" x14ac:dyDescent="0.3">
      <c r="B376" s="32"/>
      <c r="C376" s="32"/>
      <c r="D376" s="32"/>
      <c r="E376" s="32"/>
      <c r="F376" s="32"/>
      <c r="G376" s="59"/>
      <c r="H376" s="32"/>
      <c r="I376" s="187"/>
      <c r="J376" s="32"/>
      <c r="K376" s="32"/>
    </row>
    <row r="377" spans="2:11" x14ac:dyDescent="0.3">
      <c r="B377" s="32"/>
      <c r="C377" s="32"/>
      <c r="D377" s="32"/>
      <c r="E377" s="32"/>
      <c r="F377" s="32"/>
      <c r="G377" s="59"/>
      <c r="H377" s="32"/>
      <c r="I377" s="187"/>
      <c r="J377" s="32"/>
      <c r="K377" s="32"/>
    </row>
    <row r="378" spans="2:11" x14ac:dyDescent="0.3">
      <c r="B378" s="32"/>
      <c r="C378" s="32"/>
      <c r="D378" s="32"/>
      <c r="E378" s="32"/>
      <c r="F378" s="32"/>
      <c r="G378" s="59"/>
      <c r="H378" s="32"/>
      <c r="I378" s="187"/>
      <c r="J378" s="32"/>
      <c r="K378" s="32"/>
    </row>
    <row r="379" spans="2:11" x14ac:dyDescent="0.3">
      <c r="B379" s="32"/>
      <c r="C379" s="32"/>
      <c r="D379" s="32"/>
      <c r="E379" s="32"/>
      <c r="F379" s="32"/>
      <c r="G379" s="59"/>
      <c r="H379" s="32"/>
      <c r="I379" s="187"/>
      <c r="J379" s="32"/>
      <c r="K379" s="32"/>
    </row>
    <row r="380" spans="2:11" x14ac:dyDescent="0.3">
      <c r="B380" s="32"/>
      <c r="C380" s="32"/>
      <c r="D380" s="32"/>
      <c r="E380" s="32"/>
      <c r="F380" s="32"/>
      <c r="G380" s="59"/>
      <c r="H380" s="32"/>
      <c r="I380" s="187"/>
      <c r="J380" s="32"/>
      <c r="K380" s="32"/>
    </row>
    <row r="381" spans="2:11" x14ac:dyDescent="0.3">
      <c r="B381" s="32"/>
      <c r="C381" s="32"/>
      <c r="D381" s="32"/>
      <c r="E381" s="32"/>
      <c r="F381" s="32"/>
      <c r="G381" s="59"/>
      <c r="H381" s="32"/>
      <c r="I381" s="187"/>
      <c r="J381" s="32"/>
      <c r="K381" s="32"/>
    </row>
    <row r="382" spans="2:11" x14ac:dyDescent="0.3">
      <c r="B382" s="32"/>
      <c r="C382" s="32"/>
      <c r="D382" s="32"/>
      <c r="E382" s="32"/>
      <c r="F382" s="32"/>
      <c r="G382" s="59"/>
      <c r="H382" s="32"/>
      <c r="I382" s="187"/>
      <c r="J382" s="32"/>
      <c r="K382" s="32"/>
    </row>
    <row r="383" spans="2:11" x14ac:dyDescent="0.3">
      <c r="B383" s="32"/>
      <c r="C383" s="32"/>
      <c r="D383" s="32"/>
      <c r="E383" s="32"/>
      <c r="F383" s="32"/>
      <c r="G383" s="59"/>
      <c r="H383" s="32"/>
      <c r="I383" s="187"/>
      <c r="J383" s="32"/>
      <c r="K383" s="32"/>
    </row>
    <row r="384" spans="2:11" x14ac:dyDescent="0.3">
      <c r="B384" s="32"/>
      <c r="C384" s="32"/>
      <c r="D384" s="32"/>
      <c r="E384" s="32"/>
      <c r="F384" s="32"/>
      <c r="G384" s="59"/>
      <c r="H384" s="32"/>
      <c r="I384" s="187"/>
      <c r="J384" s="32"/>
      <c r="K384" s="32"/>
    </row>
    <row r="385" spans="2:11" x14ac:dyDescent="0.3">
      <c r="B385" s="32"/>
      <c r="C385" s="32"/>
      <c r="D385" s="32"/>
      <c r="E385" s="32"/>
      <c r="F385" s="32"/>
      <c r="G385" s="59"/>
      <c r="H385" s="32"/>
      <c r="I385" s="187"/>
      <c r="J385" s="32"/>
      <c r="K385" s="32"/>
    </row>
    <row r="386" spans="2:11" x14ac:dyDescent="0.3">
      <c r="B386" s="32"/>
      <c r="C386" s="32"/>
      <c r="D386" s="32"/>
      <c r="E386" s="32"/>
      <c r="F386" s="32"/>
      <c r="G386" s="59"/>
      <c r="H386" s="32"/>
      <c r="I386" s="187"/>
      <c r="J386" s="32"/>
      <c r="K386" s="32"/>
    </row>
    <row r="387" spans="2:11" x14ac:dyDescent="0.3">
      <c r="B387" s="32"/>
      <c r="C387" s="32"/>
      <c r="D387" s="32"/>
      <c r="E387" s="32"/>
      <c r="F387" s="32"/>
      <c r="G387" s="59"/>
      <c r="H387" s="32"/>
      <c r="I387" s="187"/>
      <c r="J387" s="32"/>
      <c r="K387" s="32"/>
    </row>
    <row r="388" spans="2:11" x14ac:dyDescent="0.3">
      <c r="B388" s="32"/>
      <c r="C388" s="32"/>
      <c r="D388" s="32"/>
      <c r="E388" s="32"/>
      <c r="F388" s="32"/>
      <c r="G388" s="59"/>
      <c r="H388" s="32"/>
      <c r="I388" s="187"/>
      <c r="J388" s="32"/>
      <c r="K388" s="32"/>
    </row>
    <row r="389" spans="2:11" x14ac:dyDescent="0.3">
      <c r="B389" s="32"/>
      <c r="C389" s="32"/>
      <c r="D389" s="32"/>
      <c r="E389" s="32"/>
      <c r="F389" s="32"/>
      <c r="G389" s="59"/>
      <c r="H389" s="32"/>
      <c r="I389" s="187"/>
      <c r="J389" s="32"/>
      <c r="K389" s="32"/>
    </row>
    <row r="390" spans="2:11" x14ac:dyDescent="0.3">
      <c r="B390" s="32"/>
      <c r="C390" s="32"/>
      <c r="D390" s="32"/>
      <c r="E390" s="32"/>
      <c r="F390" s="32"/>
      <c r="G390" s="59"/>
      <c r="H390" s="32"/>
      <c r="I390" s="187"/>
      <c r="J390" s="32"/>
      <c r="K390" s="32"/>
    </row>
    <row r="391" spans="2:11" x14ac:dyDescent="0.3">
      <c r="B391" s="32"/>
      <c r="C391" s="32"/>
      <c r="D391" s="32"/>
      <c r="E391" s="32"/>
      <c r="F391" s="32"/>
      <c r="G391" s="59"/>
      <c r="H391" s="32"/>
      <c r="I391" s="187"/>
      <c r="J391" s="32"/>
      <c r="K391" s="32"/>
    </row>
    <row r="392" spans="2:11" x14ac:dyDescent="0.3">
      <c r="B392" s="32"/>
      <c r="C392" s="32"/>
      <c r="D392" s="32"/>
      <c r="E392" s="32"/>
      <c r="F392" s="32"/>
      <c r="G392" s="59"/>
      <c r="H392" s="32"/>
      <c r="I392" s="187"/>
      <c r="J392" s="32"/>
      <c r="K392" s="32"/>
    </row>
    <row r="393" spans="2:11" x14ac:dyDescent="0.3">
      <c r="B393" s="32"/>
      <c r="C393" s="32"/>
      <c r="D393" s="32"/>
      <c r="E393" s="32"/>
      <c r="F393" s="32"/>
      <c r="G393" s="59"/>
      <c r="H393" s="32"/>
      <c r="I393" s="187"/>
      <c r="J393" s="32"/>
      <c r="K393" s="32"/>
    </row>
    <row r="394" spans="2:11" x14ac:dyDescent="0.3">
      <c r="B394" s="32"/>
      <c r="C394" s="32"/>
      <c r="D394" s="32"/>
      <c r="E394" s="32"/>
      <c r="F394" s="32"/>
      <c r="G394" s="59"/>
      <c r="H394" s="32"/>
      <c r="I394" s="187"/>
      <c r="J394" s="32"/>
      <c r="K394" s="32"/>
    </row>
    <row r="395" spans="2:11" x14ac:dyDescent="0.3">
      <c r="B395" s="32"/>
      <c r="C395" s="32"/>
      <c r="D395" s="32"/>
      <c r="E395" s="32"/>
      <c r="F395" s="32"/>
      <c r="G395" s="59"/>
      <c r="H395" s="32"/>
      <c r="I395" s="187"/>
      <c r="J395" s="32"/>
      <c r="K395" s="32"/>
    </row>
    <row r="396" spans="2:11" x14ac:dyDescent="0.3">
      <c r="B396" s="32"/>
      <c r="C396" s="32"/>
      <c r="D396" s="32"/>
      <c r="E396" s="32"/>
      <c r="F396" s="32"/>
      <c r="G396" s="59"/>
      <c r="H396" s="32"/>
      <c r="I396" s="187"/>
      <c r="J396" s="32"/>
      <c r="K396" s="32"/>
    </row>
    <row r="397" spans="2:11" x14ac:dyDescent="0.3">
      <c r="B397" s="32"/>
      <c r="C397" s="32"/>
      <c r="D397" s="32"/>
      <c r="E397" s="32"/>
      <c r="F397" s="32"/>
      <c r="G397" s="59"/>
      <c r="H397" s="32"/>
      <c r="I397" s="187"/>
      <c r="J397" s="32"/>
      <c r="K397" s="32"/>
    </row>
    <row r="398" spans="2:11" x14ac:dyDescent="0.3">
      <c r="B398" s="32"/>
      <c r="C398" s="32"/>
      <c r="D398" s="32"/>
      <c r="E398" s="32"/>
      <c r="F398" s="32"/>
      <c r="G398" s="59"/>
      <c r="H398" s="32"/>
      <c r="I398" s="187"/>
      <c r="J398" s="32"/>
      <c r="K398" s="32"/>
    </row>
    <row r="399" spans="2:11" x14ac:dyDescent="0.3">
      <c r="B399" s="32"/>
      <c r="C399" s="32"/>
      <c r="D399" s="32"/>
      <c r="E399" s="32"/>
      <c r="F399" s="32"/>
      <c r="G399" s="59"/>
      <c r="H399" s="32"/>
      <c r="I399" s="187"/>
      <c r="J399" s="32"/>
      <c r="K399" s="32"/>
    </row>
    <row r="400" spans="2:11" x14ac:dyDescent="0.3">
      <c r="B400" s="32"/>
      <c r="C400" s="32"/>
      <c r="D400" s="32"/>
      <c r="E400" s="32"/>
      <c r="F400" s="32"/>
      <c r="G400" s="59"/>
      <c r="H400" s="32"/>
      <c r="I400" s="187"/>
      <c r="J400" s="32"/>
      <c r="K400" s="32"/>
    </row>
    <row r="401" spans="2:11" x14ac:dyDescent="0.3">
      <c r="B401" s="32"/>
      <c r="C401" s="32"/>
      <c r="D401" s="32"/>
      <c r="E401" s="32"/>
      <c r="F401" s="32"/>
      <c r="G401" s="59"/>
      <c r="H401" s="32"/>
      <c r="I401" s="187"/>
      <c r="J401" s="32"/>
      <c r="K401" s="32"/>
    </row>
    <row r="402" spans="2:11" x14ac:dyDescent="0.3">
      <c r="B402" s="32"/>
      <c r="C402" s="32"/>
      <c r="D402" s="32"/>
      <c r="E402" s="32"/>
      <c r="F402" s="32"/>
      <c r="G402" s="59"/>
      <c r="H402" s="32"/>
      <c r="I402" s="187"/>
      <c r="J402" s="32"/>
      <c r="K402" s="32"/>
    </row>
    <row r="403" spans="2:11" x14ac:dyDescent="0.3">
      <c r="B403" s="32"/>
      <c r="C403" s="32"/>
      <c r="D403" s="32"/>
      <c r="E403" s="32"/>
      <c r="F403" s="32"/>
      <c r="G403" s="59"/>
      <c r="H403" s="32"/>
      <c r="I403" s="187"/>
      <c r="J403" s="32"/>
      <c r="K403" s="32"/>
    </row>
    <row r="404" spans="2:11" x14ac:dyDescent="0.3">
      <c r="B404" s="32"/>
      <c r="C404" s="32"/>
      <c r="D404" s="32"/>
      <c r="E404" s="32"/>
      <c r="F404" s="32"/>
      <c r="G404" s="59"/>
      <c r="H404" s="32"/>
      <c r="I404" s="187"/>
      <c r="J404" s="32"/>
      <c r="K404" s="32"/>
    </row>
    <row r="405" spans="2:11" x14ac:dyDescent="0.3">
      <c r="B405" s="32"/>
      <c r="C405" s="32"/>
      <c r="D405" s="32"/>
      <c r="E405" s="32"/>
      <c r="F405" s="32"/>
      <c r="G405" s="59"/>
      <c r="H405" s="32"/>
      <c r="I405" s="187"/>
      <c r="J405" s="32"/>
      <c r="K405" s="32"/>
    </row>
    <row r="406" spans="2:11" x14ac:dyDescent="0.3">
      <c r="B406" s="32"/>
      <c r="C406" s="32"/>
      <c r="D406" s="32"/>
      <c r="E406" s="32"/>
      <c r="F406" s="32"/>
      <c r="G406" s="59"/>
      <c r="H406" s="32"/>
      <c r="I406" s="187"/>
      <c r="J406" s="32"/>
      <c r="K406" s="32"/>
    </row>
    <row r="407" spans="2:11" x14ac:dyDescent="0.3">
      <c r="B407" s="32"/>
      <c r="C407" s="32"/>
      <c r="D407" s="32"/>
      <c r="E407" s="32"/>
      <c r="F407" s="32"/>
      <c r="G407" s="59"/>
      <c r="H407" s="32"/>
      <c r="I407" s="187"/>
      <c r="J407" s="32"/>
      <c r="K407" s="32"/>
    </row>
    <row r="408" spans="2:11" x14ac:dyDescent="0.3">
      <c r="B408" s="32"/>
      <c r="C408" s="32"/>
      <c r="D408" s="32"/>
      <c r="E408" s="32"/>
      <c r="F408" s="32"/>
      <c r="G408" s="59"/>
      <c r="H408" s="32"/>
      <c r="I408" s="187"/>
      <c r="J408" s="32"/>
      <c r="K408" s="32"/>
    </row>
    <row r="409" spans="2:11" x14ac:dyDescent="0.3">
      <c r="B409" s="32"/>
      <c r="C409" s="32"/>
      <c r="D409" s="32"/>
      <c r="E409" s="32"/>
      <c r="F409" s="32"/>
      <c r="G409" s="59"/>
      <c r="H409" s="32"/>
      <c r="I409" s="187"/>
      <c r="J409" s="32"/>
      <c r="K409" s="32"/>
    </row>
    <row r="410" spans="2:11" x14ac:dyDescent="0.3">
      <c r="B410" s="32"/>
      <c r="C410" s="32"/>
      <c r="D410" s="32"/>
      <c r="E410" s="32"/>
      <c r="F410" s="32"/>
      <c r="G410" s="59"/>
      <c r="H410" s="32"/>
      <c r="I410" s="187"/>
      <c r="J410" s="32"/>
      <c r="K410" s="32"/>
    </row>
    <row r="411" spans="2:11" x14ac:dyDescent="0.3">
      <c r="B411" s="32"/>
      <c r="C411" s="32"/>
      <c r="D411" s="32"/>
      <c r="E411" s="32"/>
      <c r="F411" s="32"/>
      <c r="G411" s="59"/>
      <c r="H411" s="32"/>
      <c r="I411" s="187"/>
      <c r="J411" s="32"/>
      <c r="K411" s="32"/>
    </row>
    <row r="412" spans="2:11" x14ac:dyDescent="0.3">
      <c r="B412" s="32"/>
      <c r="C412" s="32"/>
      <c r="D412" s="32"/>
      <c r="E412" s="32"/>
      <c r="F412" s="32"/>
      <c r="G412" s="59"/>
      <c r="H412" s="32"/>
      <c r="I412" s="187"/>
      <c r="J412" s="32"/>
      <c r="K412" s="32"/>
    </row>
    <row r="413" spans="2:11" x14ac:dyDescent="0.3">
      <c r="B413" s="32"/>
      <c r="C413" s="32"/>
      <c r="D413" s="32"/>
      <c r="E413" s="32"/>
      <c r="F413" s="32"/>
      <c r="G413" s="59"/>
      <c r="H413" s="32"/>
      <c r="I413" s="187"/>
      <c r="J413" s="32"/>
      <c r="K413" s="32"/>
    </row>
    <row r="414" spans="2:11" x14ac:dyDescent="0.3">
      <c r="B414" s="32"/>
      <c r="C414" s="32"/>
      <c r="D414" s="32"/>
      <c r="E414" s="32"/>
      <c r="F414" s="32"/>
      <c r="G414" s="59"/>
      <c r="H414" s="32"/>
      <c r="I414" s="187"/>
      <c r="J414" s="32"/>
      <c r="K414" s="32"/>
    </row>
    <row r="415" spans="2:11" x14ac:dyDescent="0.3">
      <c r="B415" s="32"/>
      <c r="C415" s="32"/>
      <c r="D415" s="32"/>
      <c r="E415" s="32"/>
      <c r="F415" s="32"/>
      <c r="G415" s="59"/>
      <c r="H415" s="32"/>
      <c r="I415" s="187"/>
      <c r="J415" s="32"/>
      <c r="K415" s="32"/>
    </row>
    <row r="416" spans="2:11" x14ac:dyDescent="0.3">
      <c r="B416" s="32"/>
      <c r="C416" s="32"/>
      <c r="D416" s="32"/>
      <c r="E416" s="32"/>
      <c r="F416" s="32"/>
      <c r="G416" s="59"/>
      <c r="H416" s="32"/>
      <c r="I416" s="187"/>
      <c r="J416" s="32"/>
      <c r="K416" s="32"/>
    </row>
    <row r="417" spans="2:11" x14ac:dyDescent="0.3">
      <c r="B417" s="32"/>
      <c r="C417" s="32"/>
      <c r="D417" s="32"/>
      <c r="E417" s="32"/>
      <c r="F417" s="32"/>
      <c r="G417" s="59"/>
      <c r="H417" s="32"/>
      <c r="I417" s="187"/>
      <c r="J417" s="32"/>
      <c r="K417" s="32"/>
    </row>
    <row r="418" spans="2:11" x14ac:dyDescent="0.3">
      <c r="B418" s="32"/>
      <c r="C418" s="32"/>
      <c r="D418" s="32"/>
      <c r="E418" s="32"/>
      <c r="F418" s="32"/>
      <c r="G418" s="59"/>
      <c r="H418" s="32"/>
      <c r="I418" s="187"/>
      <c r="J418" s="32"/>
      <c r="K418" s="32"/>
    </row>
    <row r="419" spans="2:11" x14ac:dyDescent="0.3">
      <c r="B419" s="32"/>
      <c r="C419" s="32"/>
      <c r="D419" s="32"/>
      <c r="E419" s="32"/>
      <c r="F419" s="32"/>
      <c r="G419" s="59"/>
      <c r="H419" s="32"/>
      <c r="I419" s="187"/>
      <c r="J419" s="32"/>
      <c r="K419" s="32"/>
    </row>
    <row r="420" spans="2:11" x14ac:dyDescent="0.3">
      <c r="B420" s="32"/>
      <c r="C420" s="32"/>
      <c r="D420" s="32"/>
      <c r="E420" s="32"/>
      <c r="F420" s="32"/>
      <c r="G420" s="59"/>
      <c r="H420" s="32"/>
      <c r="I420" s="187"/>
      <c r="J420" s="32"/>
      <c r="K420" s="32"/>
    </row>
    <row r="421" spans="2:11" x14ac:dyDescent="0.3">
      <c r="B421" s="32"/>
      <c r="C421" s="32"/>
      <c r="D421" s="32"/>
      <c r="E421" s="32"/>
      <c r="F421" s="32"/>
      <c r="G421" s="59"/>
      <c r="H421" s="32"/>
      <c r="I421" s="187"/>
      <c r="J421" s="32"/>
      <c r="K421" s="32"/>
    </row>
    <row r="422" spans="2:11" x14ac:dyDescent="0.3">
      <c r="B422" s="32"/>
      <c r="C422" s="32"/>
      <c r="D422" s="32"/>
      <c r="E422" s="32"/>
      <c r="F422" s="32"/>
      <c r="G422" s="59"/>
      <c r="H422" s="32"/>
      <c r="I422" s="187"/>
      <c r="J422" s="32"/>
      <c r="K422" s="32"/>
    </row>
    <row r="423" spans="2:11" x14ac:dyDescent="0.3">
      <c r="B423" s="32"/>
      <c r="C423" s="32"/>
      <c r="D423" s="32"/>
      <c r="E423" s="32"/>
      <c r="F423" s="32"/>
      <c r="G423" s="59"/>
      <c r="H423" s="32"/>
      <c r="I423" s="187"/>
      <c r="J423" s="32"/>
      <c r="K423" s="32"/>
    </row>
    <row r="424" spans="2:11" x14ac:dyDescent="0.3">
      <c r="B424" s="32"/>
      <c r="C424" s="32"/>
      <c r="D424" s="32"/>
      <c r="E424" s="32"/>
      <c r="F424" s="32"/>
      <c r="G424" s="59"/>
      <c r="H424" s="32"/>
      <c r="I424" s="187"/>
      <c r="J424" s="32"/>
      <c r="K424" s="32"/>
    </row>
    <row r="425" spans="2:11" x14ac:dyDescent="0.3">
      <c r="B425" s="32"/>
      <c r="C425" s="32"/>
      <c r="D425" s="32"/>
      <c r="E425" s="32"/>
      <c r="F425" s="32"/>
      <c r="G425" s="59"/>
      <c r="H425" s="32"/>
      <c r="I425" s="187"/>
      <c r="J425" s="32"/>
      <c r="K425" s="32"/>
    </row>
    <row r="426" spans="2:11" x14ac:dyDescent="0.3">
      <c r="B426" s="32"/>
      <c r="C426" s="32"/>
      <c r="D426" s="32"/>
      <c r="E426" s="32"/>
      <c r="F426" s="32"/>
      <c r="G426" s="59"/>
      <c r="H426" s="32"/>
      <c r="I426" s="187"/>
      <c r="J426" s="32"/>
      <c r="K426" s="32"/>
    </row>
    <row r="427" spans="2:11" x14ac:dyDescent="0.3">
      <c r="B427" s="32"/>
      <c r="C427" s="32"/>
      <c r="D427" s="32"/>
      <c r="E427" s="32"/>
      <c r="F427" s="32"/>
      <c r="G427" s="59"/>
      <c r="H427" s="32"/>
      <c r="I427" s="187"/>
      <c r="J427" s="32"/>
      <c r="K427" s="32"/>
    </row>
    <row r="428" spans="2:11" x14ac:dyDescent="0.3">
      <c r="B428" s="32"/>
      <c r="C428" s="32"/>
      <c r="D428" s="32"/>
      <c r="E428" s="32"/>
      <c r="F428" s="32"/>
      <c r="G428" s="59"/>
      <c r="H428" s="32"/>
      <c r="I428" s="187"/>
      <c r="J428" s="32"/>
      <c r="K428" s="32"/>
    </row>
    <row r="429" spans="2:11" x14ac:dyDescent="0.3">
      <c r="B429" s="32"/>
      <c r="C429" s="32"/>
      <c r="D429" s="32"/>
      <c r="E429" s="32"/>
      <c r="F429" s="32"/>
      <c r="G429" s="59"/>
      <c r="H429" s="32"/>
      <c r="I429" s="187"/>
      <c r="J429" s="32"/>
      <c r="K429" s="32"/>
    </row>
    <row r="430" spans="2:11" x14ac:dyDescent="0.3">
      <c r="B430" s="32"/>
      <c r="C430" s="32"/>
      <c r="D430" s="32"/>
      <c r="E430" s="32"/>
      <c r="F430" s="32"/>
      <c r="G430" s="59"/>
      <c r="H430" s="32"/>
      <c r="I430" s="187"/>
      <c r="J430" s="32"/>
      <c r="K430" s="32"/>
    </row>
    <row r="431" spans="2:11" x14ac:dyDescent="0.3">
      <c r="B431" s="32"/>
      <c r="C431" s="32"/>
      <c r="D431" s="32"/>
      <c r="E431" s="32"/>
      <c r="F431" s="32"/>
      <c r="G431" s="59"/>
      <c r="H431" s="32"/>
      <c r="I431" s="187"/>
      <c r="J431" s="32"/>
      <c r="K431" s="32"/>
    </row>
    <row r="432" spans="2:11" x14ac:dyDescent="0.3">
      <c r="B432" s="32"/>
      <c r="C432" s="32"/>
      <c r="D432" s="32"/>
      <c r="E432" s="32"/>
      <c r="F432" s="32"/>
      <c r="G432" s="59"/>
      <c r="H432" s="32"/>
      <c r="I432" s="187"/>
      <c r="J432" s="32"/>
      <c r="K432" s="32"/>
    </row>
    <row r="433" spans="2:11" x14ac:dyDescent="0.3">
      <c r="B433" s="32"/>
      <c r="C433" s="32"/>
      <c r="D433" s="32"/>
      <c r="E433" s="32"/>
      <c r="F433" s="32"/>
      <c r="G433" s="59"/>
      <c r="H433" s="32"/>
      <c r="I433" s="187"/>
      <c r="J433" s="32"/>
      <c r="K433" s="32"/>
    </row>
    <row r="434" spans="2:11" x14ac:dyDescent="0.3">
      <c r="B434" s="32"/>
      <c r="C434" s="32"/>
      <c r="D434" s="32"/>
      <c r="E434" s="32"/>
      <c r="F434" s="32"/>
      <c r="G434" s="59"/>
      <c r="H434" s="32"/>
      <c r="I434" s="187"/>
      <c r="J434" s="32"/>
      <c r="K434" s="32"/>
    </row>
    <row r="435" spans="2:11" x14ac:dyDescent="0.3">
      <c r="B435" s="32"/>
      <c r="C435" s="32"/>
      <c r="D435" s="32"/>
      <c r="E435" s="32"/>
      <c r="F435" s="32"/>
      <c r="G435" s="59"/>
      <c r="H435" s="32"/>
      <c r="I435" s="187"/>
      <c r="J435" s="32"/>
      <c r="K435" s="32"/>
    </row>
    <row r="436" spans="2:11" x14ac:dyDescent="0.3">
      <c r="B436" s="32"/>
      <c r="C436" s="32"/>
      <c r="D436" s="32"/>
      <c r="E436" s="32"/>
      <c r="F436" s="32"/>
      <c r="G436" s="59"/>
      <c r="H436" s="32"/>
      <c r="I436" s="187"/>
      <c r="J436" s="32"/>
      <c r="K436" s="32"/>
    </row>
    <row r="437" spans="2:11" x14ac:dyDescent="0.3">
      <c r="B437" s="32"/>
      <c r="C437" s="32"/>
      <c r="D437" s="32"/>
      <c r="E437" s="32"/>
      <c r="F437" s="32"/>
      <c r="G437" s="59"/>
      <c r="H437" s="32"/>
      <c r="I437" s="187"/>
      <c r="J437" s="32"/>
      <c r="K437" s="32"/>
    </row>
    <row r="438" spans="2:11" x14ac:dyDescent="0.3">
      <c r="B438" s="32"/>
      <c r="C438" s="32"/>
      <c r="D438" s="32"/>
      <c r="E438" s="32"/>
      <c r="F438" s="32"/>
      <c r="G438" s="59"/>
      <c r="H438" s="32"/>
      <c r="I438" s="187"/>
      <c r="J438" s="32"/>
      <c r="K438" s="32"/>
    </row>
    <row r="439" spans="2:11" x14ac:dyDescent="0.3">
      <c r="B439" s="32"/>
      <c r="C439" s="32"/>
      <c r="D439" s="32"/>
      <c r="E439" s="32"/>
      <c r="F439" s="32"/>
      <c r="G439" s="59"/>
      <c r="H439" s="32"/>
      <c r="I439" s="187"/>
      <c r="J439" s="32"/>
      <c r="K439" s="32"/>
    </row>
    <row r="440" spans="2:11" x14ac:dyDescent="0.3">
      <c r="B440" s="32"/>
      <c r="C440" s="32"/>
      <c r="D440" s="32"/>
      <c r="E440" s="32"/>
      <c r="F440" s="32"/>
      <c r="G440" s="59"/>
      <c r="H440" s="32"/>
      <c r="I440" s="187"/>
      <c r="J440" s="32"/>
      <c r="K440" s="32"/>
    </row>
    <row r="441" spans="2:11" x14ac:dyDescent="0.3">
      <c r="B441" s="32"/>
      <c r="C441" s="32"/>
      <c r="D441" s="32"/>
      <c r="E441" s="32"/>
      <c r="F441" s="32"/>
      <c r="G441" s="59"/>
      <c r="H441" s="32"/>
      <c r="I441" s="187"/>
      <c r="J441" s="32"/>
      <c r="K441" s="32"/>
    </row>
    <row r="442" spans="2:11" x14ac:dyDescent="0.3">
      <c r="B442" s="32"/>
      <c r="C442" s="32"/>
      <c r="D442" s="32"/>
      <c r="E442" s="32"/>
      <c r="F442" s="32"/>
      <c r="G442" s="59"/>
      <c r="H442" s="32"/>
      <c r="I442" s="187"/>
      <c r="J442" s="32"/>
      <c r="K442" s="32"/>
    </row>
    <row r="443" spans="2:11" x14ac:dyDescent="0.3">
      <c r="B443" s="32"/>
      <c r="C443" s="32"/>
      <c r="D443" s="32"/>
      <c r="E443" s="32"/>
      <c r="F443" s="32"/>
      <c r="G443" s="59"/>
      <c r="H443" s="32"/>
      <c r="I443" s="187"/>
      <c r="J443" s="32"/>
      <c r="K443" s="32"/>
    </row>
    <row r="444" spans="2:11" x14ac:dyDescent="0.3">
      <c r="B444" s="32"/>
      <c r="C444" s="32"/>
      <c r="D444" s="32"/>
      <c r="E444" s="32"/>
      <c r="F444" s="32"/>
      <c r="G444" s="59"/>
      <c r="H444" s="32"/>
      <c r="I444" s="187"/>
      <c r="J444" s="32"/>
      <c r="K444" s="32"/>
    </row>
    <row r="445" spans="2:11" x14ac:dyDescent="0.3">
      <c r="B445" s="32"/>
      <c r="C445" s="32"/>
      <c r="D445" s="32"/>
      <c r="E445" s="32"/>
      <c r="F445" s="32"/>
      <c r="G445" s="59"/>
      <c r="H445" s="32"/>
      <c r="I445" s="187"/>
      <c r="J445" s="32"/>
      <c r="K445" s="32"/>
    </row>
    <row r="446" spans="2:11" x14ac:dyDescent="0.3">
      <c r="B446" s="32"/>
      <c r="C446" s="32"/>
      <c r="D446" s="32"/>
      <c r="E446" s="32"/>
      <c r="F446" s="32"/>
      <c r="G446" s="59"/>
      <c r="H446" s="32"/>
      <c r="I446" s="187"/>
      <c r="J446" s="32"/>
      <c r="K446" s="32"/>
    </row>
    <row r="447" spans="2:11" x14ac:dyDescent="0.3">
      <c r="B447" s="32"/>
      <c r="C447" s="32"/>
      <c r="D447" s="32"/>
      <c r="E447" s="32"/>
      <c r="F447" s="32"/>
      <c r="G447" s="59"/>
      <c r="H447" s="32"/>
      <c r="I447" s="187"/>
      <c r="J447" s="32"/>
      <c r="K447" s="32"/>
    </row>
    <row r="448" spans="2:11" x14ac:dyDescent="0.3">
      <c r="B448" s="32"/>
      <c r="C448" s="32"/>
      <c r="D448" s="32"/>
      <c r="E448" s="32"/>
      <c r="F448" s="32"/>
      <c r="G448" s="59"/>
      <c r="H448" s="32"/>
      <c r="I448" s="187"/>
      <c r="J448" s="32"/>
      <c r="K448" s="32"/>
    </row>
    <row r="449" spans="2:11" x14ac:dyDescent="0.3">
      <c r="B449" s="32"/>
      <c r="C449" s="32"/>
      <c r="D449" s="32"/>
      <c r="E449" s="32"/>
      <c r="F449" s="32"/>
      <c r="G449" s="59"/>
      <c r="H449" s="32"/>
      <c r="I449" s="187"/>
      <c r="J449" s="32"/>
      <c r="K449" s="32"/>
    </row>
    <row r="450" spans="2:11" x14ac:dyDescent="0.3">
      <c r="B450" s="32"/>
      <c r="C450" s="32"/>
      <c r="D450" s="32"/>
      <c r="E450" s="32"/>
      <c r="F450" s="32"/>
      <c r="G450" s="59"/>
      <c r="H450" s="32"/>
      <c r="I450" s="187"/>
      <c r="J450" s="32"/>
      <c r="K450" s="32"/>
    </row>
    <row r="451" spans="2:11" x14ac:dyDescent="0.3">
      <c r="B451" s="32"/>
      <c r="C451" s="32"/>
      <c r="D451" s="32"/>
      <c r="E451" s="32"/>
      <c r="F451" s="32"/>
      <c r="G451" s="59"/>
      <c r="H451" s="32"/>
      <c r="I451" s="187"/>
      <c r="J451" s="32"/>
      <c r="K451" s="32"/>
    </row>
    <row r="452" spans="2:11" x14ac:dyDescent="0.3">
      <c r="B452" s="32"/>
      <c r="C452" s="32"/>
      <c r="D452" s="32"/>
      <c r="E452" s="32"/>
      <c r="F452" s="32"/>
      <c r="G452" s="59"/>
      <c r="H452" s="32"/>
      <c r="I452" s="187"/>
      <c r="J452" s="32"/>
      <c r="K452" s="32"/>
    </row>
    <row r="453" spans="2:11" x14ac:dyDescent="0.3">
      <c r="B453" s="32"/>
      <c r="C453" s="32"/>
      <c r="D453" s="32"/>
      <c r="E453" s="32"/>
      <c r="F453" s="32"/>
      <c r="G453" s="59"/>
      <c r="H453" s="32"/>
      <c r="I453" s="187"/>
      <c r="J453" s="32"/>
      <c r="K453" s="32"/>
    </row>
    <row r="454" spans="2:11" x14ac:dyDescent="0.3">
      <c r="B454" s="32"/>
      <c r="C454" s="32"/>
      <c r="D454" s="32"/>
      <c r="E454" s="32"/>
      <c r="F454" s="32"/>
      <c r="G454" s="59"/>
      <c r="H454" s="32"/>
      <c r="I454" s="187"/>
      <c r="J454" s="32"/>
      <c r="K454" s="32"/>
    </row>
    <row r="455" spans="2:11" x14ac:dyDescent="0.3">
      <c r="B455" s="32"/>
      <c r="C455" s="32"/>
      <c r="D455" s="32"/>
      <c r="E455" s="32"/>
      <c r="F455" s="32"/>
      <c r="G455" s="59"/>
      <c r="H455" s="32"/>
      <c r="I455" s="187"/>
      <c r="J455" s="32"/>
      <c r="K455" s="32"/>
    </row>
    <row r="456" spans="2:11" x14ac:dyDescent="0.3">
      <c r="B456" s="32"/>
      <c r="C456" s="32"/>
      <c r="D456" s="32"/>
      <c r="E456" s="32"/>
      <c r="F456" s="32"/>
      <c r="G456" s="59"/>
      <c r="H456" s="32"/>
      <c r="I456" s="187"/>
      <c r="J456" s="32"/>
      <c r="K456" s="32"/>
    </row>
    <row r="457" spans="2:11" x14ac:dyDescent="0.3">
      <c r="B457" s="32"/>
      <c r="C457" s="32"/>
      <c r="D457" s="32"/>
      <c r="E457" s="32"/>
      <c r="F457" s="32"/>
      <c r="G457" s="59"/>
      <c r="H457" s="32"/>
      <c r="I457" s="187"/>
      <c r="J457" s="32"/>
      <c r="K457" s="32"/>
    </row>
    <row r="458" spans="2:11" x14ac:dyDescent="0.3">
      <c r="B458" s="32"/>
      <c r="C458" s="32"/>
      <c r="D458" s="32"/>
      <c r="E458" s="32"/>
      <c r="F458" s="32"/>
      <c r="G458" s="59"/>
      <c r="H458" s="32"/>
      <c r="I458" s="187"/>
      <c r="J458" s="32"/>
      <c r="K458" s="32"/>
    </row>
    <row r="459" spans="2:11" x14ac:dyDescent="0.3">
      <c r="B459" s="32"/>
      <c r="C459" s="32"/>
      <c r="D459" s="32"/>
      <c r="E459" s="32"/>
      <c r="F459" s="32"/>
      <c r="G459" s="59"/>
      <c r="H459" s="32"/>
      <c r="I459" s="187"/>
      <c r="J459" s="32"/>
      <c r="K459" s="32"/>
    </row>
    <row r="460" spans="2:11" x14ac:dyDescent="0.3">
      <c r="B460" s="32"/>
      <c r="C460" s="32"/>
      <c r="D460" s="32"/>
      <c r="E460" s="32"/>
      <c r="F460" s="32"/>
      <c r="G460" s="59"/>
      <c r="H460" s="32"/>
      <c r="I460" s="187"/>
      <c r="J460" s="32"/>
      <c r="K460" s="32"/>
    </row>
    <row r="461" spans="2:11" x14ac:dyDescent="0.3">
      <c r="B461" s="32"/>
      <c r="C461" s="32"/>
      <c r="D461" s="32"/>
      <c r="E461" s="32"/>
      <c r="F461" s="32"/>
      <c r="G461" s="59"/>
      <c r="H461" s="32"/>
      <c r="I461" s="187"/>
      <c r="J461" s="32"/>
      <c r="K461" s="32"/>
    </row>
    <row r="462" spans="2:11" x14ac:dyDescent="0.3">
      <c r="B462" s="32"/>
      <c r="C462" s="32"/>
      <c r="D462" s="32"/>
      <c r="E462" s="32"/>
      <c r="F462" s="32"/>
      <c r="G462" s="59"/>
      <c r="H462" s="32"/>
      <c r="I462" s="187"/>
      <c r="J462" s="32"/>
      <c r="K462" s="32"/>
    </row>
    <row r="463" spans="2:11" x14ac:dyDescent="0.3">
      <c r="B463" s="32"/>
      <c r="C463" s="32"/>
      <c r="D463" s="32"/>
      <c r="E463" s="32"/>
      <c r="F463" s="32"/>
      <c r="G463" s="59"/>
      <c r="H463" s="32"/>
      <c r="I463" s="187"/>
      <c r="J463" s="32"/>
      <c r="K463" s="32"/>
    </row>
    <row r="464" spans="2:11" x14ac:dyDescent="0.3">
      <c r="B464" s="32"/>
      <c r="C464" s="32"/>
      <c r="D464" s="32"/>
      <c r="E464" s="32"/>
      <c r="F464" s="32"/>
      <c r="G464" s="59"/>
      <c r="H464" s="32"/>
      <c r="I464" s="187"/>
      <c r="J464" s="32"/>
      <c r="K464" s="32"/>
    </row>
    <row r="465" spans="2:11" x14ac:dyDescent="0.3">
      <c r="B465" s="32"/>
      <c r="C465" s="32"/>
      <c r="D465" s="32"/>
      <c r="E465" s="32"/>
      <c r="F465" s="32"/>
      <c r="G465" s="59"/>
      <c r="H465" s="32"/>
      <c r="I465" s="187"/>
      <c r="J465" s="32"/>
      <c r="K465" s="32"/>
    </row>
    <row r="466" spans="2:11" x14ac:dyDescent="0.3">
      <c r="B466" s="32"/>
      <c r="C466" s="32"/>
      <c r="D466" s="32"/>
      <c r="E466" s="32"/>
      <c r="F466" s="32"/>
      <c r="G466" s="59"/>
      <c r="H466" s="32"/>
      <c r="I466" s="187"/>
      <c r="J466" s="32"/>
      <c r="K466" s="32"/>
    </row>
    <row r="467" spans="2:11" x14ac:dyDescent="0.3">
      <c r="B467" s="32"/>
      <c r="C467" s="32"/>
      <c r="D467" s="32"/>
      <c r="E467" s="32"/>
      <c r="F467" s="32"/>
      <c r="G467" s="59"/>
      <c r="H467" s="32"/>
      <c r="I467" s="187"/>
      <c r="J467" s="32"/>
      <c r="K467" s="32"/>
    </row>
    <row r="468" spans="2:11" x14ac:dyDescent="0.3">
      <c r="B468" s="32"/>
      <c r="C468" s="32"/>
      <c r="D468" s="32"/>
      <c r="E468" s="32"/>
      <c r="F468" s="32"/>
      <c r="G468" s="59"/>
      <c r="H468" s="32"/>
      <c r="I468" s="187"/>
      <c r="J468" s="32"/>
      <c r="K468" s="32"/>
    </row>
    <row r="469" spans="2:11" x14ac:dyDescent="0.3">
      <c r="B469" s="32"/>
      <c r="C469" s="32"/>
      <c r="D469" s="32"/>
      <c r="E469" s="32"/>
      <c r="F469" s="32"/>
      <c r="G469" s="59"/>
      <c r="H469" s="32"/>
      <c r="I469" s="187"/>
      <c r="J469" s="32"/>
      <c r="K469" s="32"/>
    </row>
    <row r="470" spans="2:11" x14ac:dyDescent="0.3">
      <c r="B470" s="32"/>
      <c r="C470" s="32"/>
      <c r="D470" s="32"/>
      <c r="E470" s="32"/>
      <c r="F470" s="32"/>
      <c r="G470" s="59"/>
      <c r="H470" s="32"/>
      <c r="I470" s="187"/>
      <c r="J470" s="32"/>
      <c r="K470" s="32"/>
    </row>
    <row r="471" spans="2:11" x14ac:dyDescent="0.3">
      <c r="B471" s="32"/>
      <c r="C471" s="32"/>
      <c r="D471" s="32"/>
      <c r="E471" s="32"/>
      <c r="F471" s="32"/>
      <c r="G471" s="59"/>
      <c r="H471" s="32"/>
      <c r="I471" s="187"/>
      <c r="J471" s="32"/>
      <c r="K471" s="32"/>
    </row>
    <row r="472" spans="2:11" x14ac:dyDescent="0.3">
      <c r="B472" s="32"/>
      <c r="C472" s="32"/>
      <c r="D472" s="32"/>
      <c r="E472" s="32"/>
      <c r="F472" s="32"/>
      <c r="G472" s="59"/>
      <c r="H472" s="32"/>
      <c r="I472" s="187"/>
      <c r="J472" s="32"/>
      <c r="K472" s="32"/>
    </row>
    <row r="473" spans="2:11" x14ac:dyDescent="0.3">
      <c r="B473" s="32"/>
      <c r="C473" s="32"/>
      <c r="D473" s="32"/>
      <c r="E473" s="32"/>
      <c r="F473" s="32"/>
      <c r="G473" s="59"/>
      <c r="H473" s="32"/>
      <c r="I473" s="187"/>
      <c r="J473" s="32"/>
      <c r="K473" s="32"/>
    </row>
    <row r="474" spans="2:11" x14ac:dyDescent="0.3">
      <c r="B474" s="32"/>
      <c r="C474" s="32"/>
      <c r="D474" s="32"/>
      <c r="E474" s="32"/>
      <c r="F474" s="32"/>
      <c r="G474" s="59"/>
      <c r="H474" s="32"/>
      <c r="I474" s="187"/>
      <c r="J474" s="32"/>
      <c r="K474" s="32"/>
    </row>
    <row r="475" spans="2:11" x14ac:dyDescent="0.3">
      <c r="B475" s="32"/>
      <c r="C475" s="32"/>
      <c r="D475" s="32"/>
      <c r="E475" s="32"/>
      <c r="F475" s="32"/>
      <c r="G475" s="59"/>
      <c r="H475" s="32"/>
      <c r="I475" s="187"/>
      <c r="J475" s="32"/>
      <c r="K475" s="32"/>
    </row>
    <row r="476" spans="2:11" x14ac:dyDescent="0.3">
      <c r="B476" s="32"/>
      <c r="C476" s="32"/>
      <c r="D476" s="32"/>
      <c r="E476" s="32"/>
      <c r="F476" s="32"/>
      <c r="G476" s="59"/>
      <c r="H476" s="32"/>
      <c r="I476" s="187"/>
      <c r="J476" s="32"/>
      <c r="K476" s="32"/>
    </row>
    <row r="477" spans="2:11" x14ac:dyDescent="0.3">
      <c r="B477" s="32"/>
      <c r="C477" s="32"/>
      <c r="D477" s="32"/>
      <c r="E477" s="32"/>
      <c r="F477" s="32"/>
      <c r="G477" s="59"/>
      <c r="H477" s="32"/>
      <c r="I477" s="187"/>
      <c r="J477" s="32"/>
      <c r="K477" s="32"/>
    </row>
    <row r="478" spans="2:11" x14ac:dyDescent="0.3">
      <c r="B478" s="32"/>
      <c r="C478" s="32"/>
      <c r="D478" s="32"/>
      <c r="E478" s="32"/>
      <c r="F478" s="32"/>
      <c r="G478" s="59"/>
      <c r="H478" s="32"/>
      <c r="I478" s="187"/>
      <c r="J478" s="32"/>
      <c r="K478" s="32"/>
    </row>
    <row r="479" spans="2:11" x14ac:dyDescent="0.3">
      <c r="B479" s="32"/>
      <c r="C479" s="32"/>
      <c r="D479" s="32"/>
      <c r="E479" s="32"/>
      <c r="F479" s="32"/>
      <c r="G479" s="59"/>
      <c r="H479" s="32"/>
      <c r="I479" s="187"/>
      <c r="J479" s="32"/>
      <c r="K479" s="32"/>
    </row>
    <row r="480" spans="2:11" x14ac:dyDescent="0.3">
      <c r="B480" s="32"/>
      <c r="C480" s="32"/>
      <c r="D480" s="32"/>
      <c r="E480" s="32"/>
      <c r="F480" s="32"/>
      <c r="G480" s="59"/>
      <c r="H480" s="32"/>
      <c r="I480" s="187"/>
      <c r="J480" s="32"/>
      <c r="K480" s="32"/>
    </row>
    <row r="481" spans="2:11" x14ac:dyDescent="0.3">
      <c r="B481" s="32"/>
      <c r="C481" s="32"/>
      <c r="D481" s="32"/>
      <c r="E481" s="32"/>
      <c r="F481" s="32"/>
      <c r="G481" s="59"/>
      <c r="H481" s="32"/>
      <c r="I481" s="187"/>
      <c r="J481" s="32"/>
      <c r="K481" s="32"/>
    </row>
    <row r="482" spans="2:11" x14ac:dyDescent="0.3">
      <c r="B482" s="32"/>
      <c r="C482" s="32"/>
      <c r="D482" s="32"/>
      <c r="E482" s="32"/>
      <c r="F482" s="32"/>
      <c r="G482" s="59"/>
      <c r="H482" s="32"/>
      <c r="I482" s="187"/>
      <c r="J482" s="32"/>
      <c r="K482" s="32"/>
    </row>
    <row r="483" spans="2:11" x14ac:dyDescent="0.3">
      <c r="B483" s="32"/>
      <c r="C483" s="32"/>
      <c r="D483" s="32"/>
      <c r="E483" s="32"/>
      <c r="F483" s="32"/>
      <c r="G483" s="59"/>
      <c r="H483" s="32"/>
      <c r="I483" s="187"/>
      <c r="J483" s="32"/>
      <c r="K483" s="32"/>
    </row>
    <row r="484" spans="2:11" x14ac:dyDescent="0.3">
      <c r="B484" s="32"/>
      <c r="C484" s="32"/>
      <c r="D484" s="32"/>
      <c r="E484" s="32"/>
      <c r="F484" s="32"/>
      <c r="G484" s="59"/>
      <c r="H484" s="32"/>
      <c r="I484" s="187"/>
      <c r="J484" s="32"/>
      <c r="K484" s="32"/>
    </row>
    <row r="485" spans="2:11" x14ac:dyDescent="0.3">
      <c r="B485" s="32"/>
      <c r="C485" s="32"/>
      <c r="D485" s="32"/>
      <c r="E485" s="32"/>
      <c r="F485" s="32"/>
      <c r="G485" s="59"/>
      <c r="H485" s="32"/>
      <c r="I485" s="187"/>
      <c r="J485" s="32"/>
      <c r="K485" s="32"/>
    </row>
    <row r="486" spans="2:11" x14ac:dyDescent="0.3">
      <c r="B486" s="32"/>
      <c r="C486" s="32"/>
      <c r="D486" s="32"/>
      <c r="E486" s="32"/>
      <c r="F486" s="32"/>
      <c r="G486" s="59"/>
      <c r="H486" s="32"/>
      <c r="I486" s="187"/>
      <c r="J486" s="32"/>
      <c r="K486" s="32"/>
    </row>
    <row r="487" spans="2:11" x14ac:dyDescent="0.3">
      <c r="B487" s="32"/>
      <c r="C487" s="32"/>
      <c r="D487" s="32"/>
      <c r="E487" s="32"/>
      <c r="F487" s="32"/>
      <c r="G487" s="59"/>
      <c r="H487" s="32"/>
      <c r="I487" s="187"/>
      <c r="J487" s="32"/>
      <c r="K487" s="32"/>
    </row>
    <row r="488" spans="2:11" x14ac:dyDescent="0.3">
      <c r="B488" s="32"/>
      <c r="C488" s="32"/>
      <c r="D488" s="32"/>
      <c r="E488" s="32"/>
      <c r="F488" s="32"/>
      <c r="G488" s="59"/>
      <c r="H488" s="32"/>
      <c r="I488" s="187"/>
      <c r="J488" s="32"/>
      <c r="K488" s="32"/>
    </row>
    <row r="489" spans="2:11" x14ac:dyDescent="0.3">
      <c r="B489" s="32"/>
      <c r="C489" s="32"/>
      <c r="D489" s="32"/>
      <c r="E489" s="32"/>
      <c r="F489" s="32"/>
      <c r="G489" s="59"/>
      <c r="H489" s="32"/>
      <c r="I489" s="187"/>
      <c r="J489" s="32"/>
      <c r="K489" s="32"/>
    </row>
    <row r="490" spans="2:11" x14ac:dyDescent="0.3">
      <c r="B490" s="32"/>
      <c r="C490" s="32"/>
      <c r="D490" s="32"/>
      <c r="E490" s="32"/>
      <c r="F490" s="32"/>
      <c r="G490" s="59"/>
      <c r="H490" s="32"/>
      <c r="I490" s="187"/>
      <c r="J490" s="32"/>
      <c r="K490" s="32"/>
    </row>
    <row r="491" spans="2:11" x14ac:dyDescent="0.3">
      <c r="B491" s="32"/>
      <c r="C491" s="32"/>
      <c r="D491" s="32"/>
      <c r="E491" s="32"/>
      <c r="F491" s="32"/>
      <c r="G491" s="59"/>
      <c r="H491" s="32"/>
      <c r="I491" s="187"/>
      <c r="J491" s="32"/>
      <c r="K491" s="32"/>
    </row>
    <row r="492" spans="2:11" x14ac:dyDescent="0.3">
      <c r="B492" s="32"/>
      <c r="C492" s="32"/>
      <c r="D492" s="32"/>
      <c r="E492" s="32"/>
      <c r="F492" s="32"/>
      <c r="G492" s="59"/>
      <c r="H492" s="32"/>
      <c r="I492" s="187"/>
      <c r="J492" s="32"/>
      <c r="K492" s="32"/>
    </row>
    <row r="493" spans="2:11" x14ac:dyDescent="0.3">
      <c r="B493" s="32"/>
      <c r="C493" s="32"/>
      <c r="D493" s="32"/>
      <c r="E493" s="32"/>
      <c r="F493" s="32"/>
      <c r="G493" s="59"/>
      <c r="H493" s="32"/>
      <c r="I493" s="187"/>
      <c r="J493" s="32"/>
      <c r="K493" s="32"/>
    </row>
    <row r="494" spans="2:11" x14ac:dyDescent="0.3">
      <c r="B494" s="32"/>
      <c r="C494" s="32"/>
      <c r="D494" s="32"/>
      <c r="E494" s="32"/>
      <c r="F494" s="32"/>
      <c r="G494" s="59"/>
      <c r="H494" s="32"/>
      <c r="I494" s="187"/>
      <c r="J494" s="32"/>
      <c r="K494" s="32"/>
    </row>
    <row r="495" spans="2:11" x14ac:dyDescent="0.3">
      <c r="B495" s="32"/>
      <c r="C495" s="32"/>
      <c r="D495" s="32"/>
      <c r="E495" s="32"/>
      <c r="F495" s="32"/>
      <c r="G495" s="59"/>
      <c r="H495" s="32"/>
      <c r="I495" s="187"/>
      <c r="J495" s="32"/>
      <c r="K495" s="32"/>
    </row>
    <row r="496" spans="2:11" x14ac:dyDescent="0.3">
      <c r="B496" s="32"/>
      <c r="C496" s="32"/>
      <c r="D496" s="32"/>
      <c r="E496" s="32"/>
      <c r="F496" s="32"/>
      <c r="G496" s="59"/>
      <c r="H496" s="32"/>
      <c r="I496" s="187"/>
      <c r="J496" s="32"/>
      <c r="K496" s="32"/>
    </row>
    <row r="497" spans="2:11" x14ac:dyDescent="0.3">
      <c r="B497" s="32"/>
      <c r="C497" s="32"/>
      <c r="D497" s="32"/>
      <c r="E497" s="32"/>
      <c r="F497" s="32"/>
      <c r="G497" s="59"/>
      <c r="H497" s="32"/>
      <c r="I497" s="187"/>
      <c r="J497" s="32"/>
      <c r="K497" s="32"/>
    </row>
    <row r="498" spans="2:11" x14ac:dyDescent="0.3">
      <c r="B498" s="32"/>
      <c r="C498" s="32"/>
      <c r="D498" s="32"/>
      <c r="E498" s="32"/>
      <c r="F498" s="32"/>
      <c r="G498" s="59"/>
      <c r="H498" s="32"/>
      <c r="I498" s="187"/>
      <c r="J498" s="32"/>
      <c r="K498" s="32"/>
    </row>
    <row r="499" spans="2:11" x14ac:dyDescent="0.3">
      <c r="B499" s="32"/>
      <c r="C499" s="32"/>
      <c r="D499" s="32"/>
      <c r="E499" s="32"/>
      <c r="F499" s="32"/>
      <c r="G499" s="59"/>
      <c r="H499" s="32"/>
      <c r="I499" s="187"/>
      <c r="J499" s="32"/>
      <c r="K499" s="32"/>
    </row>
    <row r="500" spans="2:11" x14ac:dyDescent="0.3">
      <c r="B500" s="32"/>
      <c r="C500" s="32"/>
      <c r="D500" s="32"/>
      <c r="E500" s="32"/>
      <c r="F500" s="32"/>
      <c r="G500" s="59"/>
      <c r="H500" s="32"/>
      <c r="I500" s="187"/>
      <c r="J500" s="32"/>
      <c r="K500" s="32"/>
    </row>
    <row r="501" spans="2:11" x14ac:dyDescent="0.3">
      <c r="B501" s="32"/>
      <c r="C501" s="32"/>
      <c r="D501" s="32"/>
      <c r="E501" s="32"/>
      <c r="F501" s="32"/>
      <c r="G501" s="59"/>
      <c r="H501" s="32"/>
      <c r="I501" s="187"/>
      <c r="J501" s="32"/>
      <c r="K501" s="32"/>
    </row>
    <row r="502" spans="2:11" x14ac:dyDescent="0.3">
      <c r="B502" s="32"/>
      <c r="C502" s="32"/>
      <c r="D502" s="32"/>
      <c r="E502" s="32"/>
      <c r="F502" s="32"/>
      <c r="G502" s="59"/>
      <c r="H502" s="32"/>
      <c r="I502" s="187"/>
      <c r="J502" s="32"/>
      <c r="K502" s="32"/>
    </row>
    <row r="503" spans="2:11" x14ac:dyDescent="0.3">
      <c r="B503" s="32"/>
      <c r="C503" s="32"/>
      <c r="D503" s="32"/>
      <c r="E503" s="32"/>
      <c r="F503" s="32"/>
      <c r="G503" s="59"/>
      <c r="H503" s="32"/>
      <c r="I503" s="187"/>
      <c r="J503" s="32"/>
      <c r="K503" s="32"/>
    </row>
    <row r="504" spans="2:11" x14ac:dyDescent="0.3">
      <c r="B504" s="32"/>
      <c r="C504" s="32"/>
      <c r="D504" s="32"/>
      <c r="E504" s="32"/>
      <c r="F504" s="32"/>
      <c r="G504" s="59"/>
      <c r="H504" s="32"/>
      <c r="I504" s="187"/>
      <c r="J504" s="32"/>
      <c r="K504" s="32"/>
    </row>
    <row r="505" spans="2:11" x14ac:dyDescent="0.3">
      <c r="B505" s="32"/>
      <c r="C505" s="32"/>
      <c r="D505" s="32"/>
      <c r="E505" s="32"/>
      <c r="F505" s="32"/>
      <c r="G505" s="59"/>
      <c r="H505" s="32"/>
      <c r="I505" s="187"/>
      <c r="J505" s="32"/>
      <c r="K505" s="32"/>
    </row>
    <row r="506" spans="2:11" x14ac:dyDescent="0.3">
      <c r="B506" s="32"/>
      <c r="C506" s="32"/>
      <c r="D506" s="32"/>
      <c r="E506" s="32"/>
      <c r="F506" s="32"/>
      <c r="G506" s="59"/>
      <c r="H506" s="32"/>
      <c r="I506" s="187"/>
      <c r="J506" s="32"/>
      <c r="K506" s="32"/>
    </row>
    <row r="507" spans="2:11" x14ac:dyDescent="0.3">
      <c r="B507" s="32"/>
      <c r="C507" s="32"/>
      <c r="D507" s="32"/>
      <c r="E507" s="32"/>
      <c r="F507" s="32"/>
      <c r="G507" s="59"/>
      <c r="H507" s="32"/>
      <c r="I507" s="187"/>
      <c r="J507" s="32"/>
      <c r="K507" s="32"/>
    </row>
    <row r="508" spans="2:11" x14ac:dyDescent="0.3">
      <c r="B508" s="32"/>
      <c r="C508" s="32"/>
      <c r="D508" s="32"/>
      <c r="E508" s="32"/>
      <c r="F508" s="32"/>
      <c r="G508" s="59"/>
      <c r="H508" s="32"/>
      <c r="I508" s="187"/>
      <c r="J508" s="32"/>
      <c r="K508" s="32"/>
    </row>
    <row r="509" spans="2:11" x14ac:dyDescent="0.3">
      <c r="B509" s="32"/>
      <c r="C509" s="32"/>
      <c r="D509" s="32"/>
      <c r="E509" s="32"/>
      <c r="F509" s="32"/>
      <c r="G509" s="59"/>
      <c r="H509" s="32"/>
      <c r="I509" s="187"/>
      <c r="J509" s="32"/>
      <c r="K509" s="32"/>
    </row>
    <row r="510" spans="2:11" x14ac:dyDescent="0.3">
      <c r="B510" s="32"/>
      <c r="C510" s="32"/>
      <c r="D510" s="32"/>
      <c r="E510" s="32"/>
      <c r="F510" s="32"/>
      <c r="G510" s="59"/>
      <c r="H510" s="32"/>
      <c r="I510" s="187"/>
      <c r="J510" s="32"/>
      <c r="K510" s="32"/>
    </row>
    <row r="511" spans="2:11" x14ac:dyDescent="0.3">
      <c r="B511" s="32"/>
      <c r="C511" s="32"/>
      <c r="D511" s="32"/>
      <c r="E511" s="32"/>
      <c r="F511" s="32"/>
      <c r="G511" s="59"/>
      <c r="H511" s="32"/>
      <c r="I511" s="187"/>
      <c r="J511" s="32"/>
      <c r="K511" s="32"/>
    </row>
    <row r="512" spans="2:11" x14ac:dyDescent="0.3">
      <c r="B512" s="32"/>
      <c r="C512" s="32"/>
      <c r="D512" s="32"/>
      <c r="E512" s="32"/>
      <c r="F512" s="32"/>
      <c r="G512" s="59"/>
      <c r="H512" s="32"/>
      <c r="I512" s="187"/>
      <c r="J512" s="32"/>
      <c r="K512" s="32"/>
    </row>
    <row r="513" spans="2:11" x14ac:dyDescent="0.3">
      <c r="B513" s="32"/>
      <c r="C513" s="32"/>
      <c r="D513" s="32"/>
      <c r="E513" s="32"/>
      <c r="F513" s="32"/>
      <c r="G513" s="59"/>
      <c r="H513" s="32"/>
      <c r="I513" s="187"/>
      <c r="J513" s="32"/>
      <c r="K513" s="32"/>
    </row>
    <row r="514" spans="2:11" x14ac:dyDescent="0.3">
      <c r="B514" s="32"/>
      <c r="C514" s="32"/>
      <c r="D514" s="32"/>
      <c r="E514" s="32"/>
      <c r="F514" s="32"/>
      <c r="G514" s="59"/>
      <c r="H514" s="32"/>
      <c r="I514" s="187"/>
      <c r="J514" s="32"/>
      <c r="K514" s="32"/>
    </row>
    <row r="515" spans="2:11" x14ac:dyDescent="0.3">
      <c r="B515" s="32"/>
      <c r="C515" s="32"/>
      <c r="D515" s="32"/>
      <c r="E515" s="32"/>
      <c r="F515" s="32"/>
      <c r="G515" s="59"/>
      <c r="H515" s="32"/>
      <c r="I515" s="187"/>
      <c r="J515" s="32"/>
      <c r="K515" s="32"/>
    </row>
    <row r="516" spans="2:11" x14ac:dyDescent="0.3">
      <c r="B516" s="32"/>
      <c r="C516" s="32"/>
      <c r="D516" s="32"/>
      <c r="E516" s="32"/>
      <c r="F516" s="32"/>
      <c r="G516" s="59"/>
      <c r="H516" s="32"/>
      <c r="I516" s="187"/>
      <c r="J516" s="32"/>
      <c r="K516" s="32"/>
    </row>
    <row r="517" spans="2:11" x14ac:dyDescent="0.3">
      <c r="B517" s="32"/>
      <c r="C517" s="32"/>
      <c r="D517" s="32"/>
      <c r="E517" s="32"/>
      <c r="F517" s="32"/>
      <c r="G517" s="59"/>
      <c r="H517" s="32"/>
      <c r="I517" s="187"/>
      <c r="J517" s="32"/>
      <c r="K517" s="32"/>
    </row>
    <row r="518" spans="2:11" x14ac:dyDescent="0.3">
      <c r="B518" s="32"/>
      <c r="C518" s="32"/>
      <c r="D518" s="32"/>
      <c r="E518" s="32"/>
      <c r="F518" s="32"/>
      <c r="G518" s="59"/>
      <c r="H518" s="32"/>
      <c r="I518" s="187"/>
      <c r="J518" s="32"/>
      <c r="K518" s="32"/>
    </row>
    <row r="519" spans="2:11" x14ac:dyDescent="0.3">
      <c r="B519" s="32"/>
      <c r="C519" s="32"/>
      <c r="D519" s="32"/>
      <c r="E519" s="32"/>
      <c r="F519" s="32"/>
      <c r="G519" s="59"/>
      <c r="H519" s="32"/>
      <c r="I519" s="187"/>
      <c r="J519" s="32"/>
      <c r="K519" s="32"/>
    </row>
    <row r="520" spans="2:11" x14ac:dyDescent="0.3">
      <c r="B520" s="32"/>
      <c r="C520" s="32"/>
      <c r="D520" s="32"/>
      <c r="E520" s="32"/>
      <c r="F520" s="32"/>
      <c r="G520" s="59"/>
      <c r="H520" s="32"/>
      <c r="I520" s="187"/>
      <c r="J520" s="32"/>
      <c r="K520" s="32"/>
    </row>
    <row r="521" spans="2:11" x14ac:dyDescent="0.3">
      <c r="B521" s="32"/>
      <c r="C521" s="32"/>
      <c r="D521" s="32"/>
      <c r="E521" s="32"/>
      <c r="F521" s="32"/>
      <c r="G521" s="59"/>
      <c r="H521" s="32"/>
      <c r="I521" s="187"/>
      <c r="J521" s="32"/>
      <c r="K521" s="32"/>
    </row>
    <row r="522" spans="2:11" x14ac:dyDescent="0.3">
      <c r="B522" s="32"/>
      <c r="C522" s="32"/>
      <c r="D522" s="32"/>
      <c r="E522" s="32"/>
      <c r="F522" s="32"/>
      <c r="G522" s="59"/>
      <c r="H522" s="32"/>
      <c r="I522" s="187"/>
      <c r="J522" s="32"/>
      <c r="K522" s="32"/>
    </row>
    <row r="523" spans="2:11" x14ac:dyDescent="0.3">
      <c r="B523" s="32"/>
      <c r="C523" s="32"/>
      <c r="D523" s="32"/>
      <c r="E523" s="32"/>
      <c r="F523" s="32"/>
      <c r="G523" s="59"/>
      <c r="H523" s="32"/>
      <c r="I523" s="187"/>
      <c r="J523" s="32"/>
      <c r="K523" s="32"/>
    </row>
    <row r="524" spans="2:11" x14ac:dyDescent="0.3">
      <c r="B524" s="32"/>
      <c r="C524" s="32"/>
      <c r="D524" s="32"/>
      <c r="E524" s="32"/>
      <c r="F524" s="32"/>
      <c r="G524" s="59"/>
      <c r="H524" s="32"/>
      <c r="I524" s="187"/>
      <c r="J524" s="32"/>
      <c r="K524" s="32"/>
    </row>
    <row r="525" spans="2:11" x14ac:dyDescent="0.3">
      <c r="B525" s="32"/>
      <c r="C525" s="32"/>
      <c r="D525" s="32"/>
      <c r="E525" s="32"/>
      <c r="F525" s="32"/>
      <c r="G525" s="59"/>
      <c r="H525" s="32"/>
      <c r="I525" s="187"/>
      <c r="J525" s="32"/>
      <c r="K525" s="32"/>
    </row>
    <row r="526" spans="2:11" x14ac:dyDescent="0.3">
      <c r="B526" s="32"/>
      <c r="C526" s="32"/>
      <c r="D526" s="32"/>
      <c r="E526" s="32"/>
      <c r="F526" s="32"/>
      <c r="G526" s="59"/>
      <c r="H526" s="32"/>
      <c r="I526" s="187"/>
      <c r="J526" s="32"/>
      <c r="K526" s="32"/>
    </row>
    <row r="527" spans="2:11" x14ac:dyDescent="0.3">
      <c r="B527" s="32"/>
      <c r="C527" s="32"/>
      <c r="D527" s="32"/>
      <c r="E527" s="32"/>
      <c r="F527" s="32"/>
      <c r="G527" s="59"/>
      <c r="H527" s="32"/>
      <c r="I527" s="187"/>
      <c r="J527" s="32"/>
      <c r="K527" s="32"/>
    </row>
    <row r="528" spans="2:11" x14ac:dyDescent="0.3">
      <c r="B528" s="32"/>
      <c r="C528" s="32"/>
      <c r="D528" s="32"/>
      <c r="E528" s="32"/>
      <c r="F528" s="32"/>
      <c r="G528" s="59"/>
      <c r="H528" s="32"/>
      <c r="I528" s="187"/>
      <c r="J528" s="32"/>
      <c r="K528" s="32"/>
    </row>
    <row r="529" spans="2:11" x14ac:dyDescent="0.3">
      <c r="B529" s="32"/>
      <c r="C529" s="32"/>
      <c r="D529" s="32"/>
      <c r="E529" s="32"/>
      <c r="F529" s="32"/>
      <c r="G529" s="59"/>
      <c r="H529" s="32"/>
      <c r="I529" s="187"/>
      <c r="J529" s="32"/>
      <c r="K529" s="32"/>
    </row>
    <row r="530" spans="2:11" x14ac:dyDescent="0.3">
      <c r="B530" s="32"/>
      <c r="C530" s="32"/>
      <c r="D530" s="32"/>
      <c r="E530" s="32"/>
      <c r="F530" s="32"/>
      <c r="G530" s="59"/>
      <c r="H530" s="32"/>
      <c r="I530" s="187"/>
      <c r="J530" s="32"/>
      <c r="K530" s="32"/>
    </row>
    <row r="531" spans="2:11" x14ac:dyDescent="0.3">
      <c r="B531" s="32"/>
      <c r="C531" s="32"/>
      <c r="D531" s="32"/>
      <c r="E531" s="32"/>
      <c r="F531" s="32"/>
      <c r="G531" s="59"/>
      <c r="H531" s="32"/>
      <c r="I531" s="187"/>
      <c r="J531" s="32"/>
      <c r="K531" s="32"/>
    </row>
    <row r="532" spans="2:11" x14ac:dyDescent="0.3">
      <c r="B532" s="32"/>
      <c r="C532" s="32"/>
      <c r="D532" s="32"/>
      <c r="E532" s="32"/>
      <c r="F532" s="32"/>
      <c r="G532" s="59"/>
      <c r="H532" s="32"/>
      <c r="I532" s="187"/>
      <c r="J532" s="32"/>
      <c r="K532" s="32"/>
    </row>
    <row r="533" spans="2:11" x14ac:dyDescent="0.3">
      <c r="B533" s="32"/>
      <c r="C533" s="32"/>
      <c r="D533" s="32"/>
      <c r="E533" s="32"/>
      <c r="F533" s="32"/>
      <c r="G533" s="59"/>
      <c r="H533" s="32"/>
      <c r="I533" s="187"/>
      <c r="J533" s="32"/>
      <c r="K533" s="32"/>
    </row>
    <row r="534" spans="2:11" x14ac:dyDescent="0.3">
      <c r="B534" s="32"/>
      <c r="C534" s="32"/>
      <c r="D534" s="32"/>
      <c r="E534" s="32"/>
      <c r="F534" s="32"/>
      <c r="G534" s="59"/>
      <c r="H534" s="32"/>
      <c r="I534" s="187"/>
      <c r="J534" s="32"/>
      <c r="K534" s="32"/>
    </row>
    <row r="535" spans="2:11" x14ac:dyDescent="0.3">
      <c r="B535" s="32"/>
      <c r="C535" s="32"/>
      <c r="D535" s="32"/>
      <c r="E535" s="32"/>
      <c r="F535" s="32"/>
      <c r="G535" s="59"/>
      <c r="H535" s="32"/>
      <c r="I535" s="187"/>
      <c r="J535" s="32"/>
      <c r="K535" s="32"/>
    </row>
    <row r="536" spans="2:11" x14ac:dyDescent="0.3">
      <c r="B536" s="32"/>
      <c r="C536" s="32"/>
      <c r="D536" s="32"/>
      <c r="E536" s="32"/>
      <c r="F536" s="32"/>
      <c r="G536" s="59"/>
      <c r="H536" s="32"/>
      <c r="I536" s="187"/>
      <c r="J536" s="32"/>
      <c r="K536" s="32"/>
    </row>
    <row r="537" spans="2:11" x14ac:dyDescent="0.3">
      <c r="B537" s="32"/>
      <c r="C537" s="32"/>
      <c r="D537" s="32"/>
      <c r="E537" s="32"/>
      <c r="F537" s="32"/>
      <c r="G537" s="59"/>
      <c r="H537" s="32"/>
      <c r="I537" s="187"/>
      <c r="J537" s="32"/>
      <c r="K537" s="32"/>
    </row>
    <row r="538" spans="2:11" x14ac:dyDescent="0.3">
      <c r="B538" s="32"/>
      <c r="C538" s="32"/>
      <c r="D538" s="32"/>
      <c r="E538" s="32"/>
      <c r="F538" s="32"/>
      <c r="G538" s="59"/>
      <c r="H538" s="32"/>
      <c r="I538" s="187"/>
      <c r="J538" s="32"/>
      <c r="K538" s="32"/>
    </row>
    <row r="539" spans="2:11" x14ac:dyDescent="0.3">
      <c r="B539" s="32"/>
      <c r="C539" s="32"/>
      <c r="D539" s="32"/>
      <c r="E539" s="32"/>
      <c r="F539" s="32"/>
      <c r="G539" s="59"/>
      <c r="H539" s="32"/>
      <c r="I539" s="187"/>
      <c r="J539" s="32"/>
      <c r="K539" s="32"/>
    </row>
    <row r="540" spans="2:11" x14ac:dyDescent="0.3">
      <c r="B540" s="32"/>
      <c r="C540" s="32"/>
      <c r="D540" s="32"/>
      <c r="E540" s="32"/>
      <c r="F540" s="32"/>
      <c r="G540" s="59"/>
      <c r="H540" s="32"/>
      <c r="I540" s="187"/>
      <c r="J540" s="32"/>
      <c r="K540" s="32"/>
    </row>
    <row r="541" spans="2:11" x14ac:dyDescent="0.3">
      <c r="B541" s="32"/>
      <c r="C541" s="32"/>
      <c r="D541" s="32"/>
      <c r="E541" s="32"/>
      <c r="F541" s="32"/>
      <c r="G541" s="59"/>
      <c r="H541" s="32"/>
      <c r="I541" s="187"/>
      <c r="J541" s="32"/>
      <c r="K541" s="32"/>
    </row>
    <row r="542" spans="2:11" x14ac:dyDescent="0.3">
      <c r="B542" s="32"/>
      <c r="C542" s="32"/>
      <c r="D542" s="32"/>
      <c r="E542" s="32"/>
      <c r="F542" s="32"/>
      <c r="G542" s="59"/>
      <c r="H542" s="32"/>
      <c r="I542" s="187"/>
      <c r="J542" s="32"/>
      <c r="K542" s="32"/>
    </row>
    <row r="543" spans="2:11" x14ac:dyDescent="0.3">
      <c r="B543" s="32"/>
      <c r="C543" s="32"/>
      <c r="D543" s="32"/>
      <c r="E543" s="32"/>
      <c r="F543" s="32"/>
      <c r="G543" s="59"/>
      <c r="H543" s="32"/>
      <c r="I543" s="187"/>
      <c r="J543" s="32"/>
      <c r="K543" s="32"/>
    </row>
    <row r="544" spans="2:11" x14ac:dyDescent="0.3">
      <c r="B544" s="32"/>
      <c r="C544" s="32"/>
      <c r="D544" s="32"/>
      <c r="E544" s="32"/>
      <c r="F544" s="32"/>
      <c r="G544" s="59"/>
      <c r="H544" s="32"/>
      <c r="I544" s="187"/>
      <c r="J544" s="32"/>
      <c r="K544" s="32"/>
    </row>
    <row r="545" spans="2:11" x14ac:dyDescent="0.3">
      <c r="B545" s="32"/>
      <c r="C545" s="32"/>
      <c r="D545" s="32"/>
      <c r="E545" s="32"/>
      <c r="F545" s="32"/>
      <c r="G545" s="59"/>
      <c r="H545" s="32"/>
      <c r="I545" s="187"/>
      <c r="J545" s="32"/>
      <c r="K545" s="32"/>
    </row>
    <row r="546" spans="2:11" x14ac:dyDescent="0.3">
      <c r="B546" s="32"/>
      <c r="C546" s="32"/>
      <c r="D546" s="32"/>
      <c r="E546" s="32"/>
      <c r="F546" s="32"/>
      <c r="G546" s="59"/>
      <c r="H546" s="32"/>
      <c r="I546" s="187"/>
      <c r="J546" s="32"/>
      <c r="K546" s="32"/>
    </row>
    <row r="547" spans="2:11" x14ac:dyDescent="0.3">
      <c r="B547" s="32"/>
      <c r="C547" s="32"/>
      <c r="D547" s="32"/>
      <c r="E547" s="32"/>
      <c r="F547" s="32"/>
      <c r="G547" s="59"/>
      <c r="H547" s="32"/>
      <c r="I547" s="187"/>
      <c r="J547" s="32"/>
      <c r="K547" s="32"/>
    </row>
    <row r="548" spans="2:11" x14ac:dyDescent="0.3">
      <c r="B548" s="32"/>
      <c r="C548" s="32"/>
      <c r="D548" s="32"/>
      <c r="E548" s="32"/>
      <c r="F548" s="32"/>
      <c r="G548" s="59"/>
      <c r="H548" s="32"/>
      <c r="I548" s="187"/>
      <c r="J548" s="32"/>
      <c r="K548" s="32"/>
    </row>
    <row r="549" spans="2:11" x14ac:dyDescent="0.3">
      <c r="B549" s="32"/>
      <c r="C549" s="32"/>
      <c r="D549" s="32"/>
      <c r="E549" s="32"/>
      <c r="F549" s="32"/>
      <c r="G549" s="59"/>
      <c r="H549" s="32"/>
      <c r="I549" s="187"/>
      <c r="J549" s="32"/>
      <c r="K549" s="32"/>
    </row>
    <row r="550" spans="2:11" x14ac:dyDescent="0.3">
      <c r="B550" s="32"/>
      <c r="C550" s="32"/>
      <c r="D550" s="32"/>
      <c r="E550" s="32"/>
      <c r="F550" s="32"/>
      <c r="G550" s="59"/>
      <c r="H550" s="32"/>
      <c r="I550" s="187"/>
      <c r="J550" s="32"/>
      <c r="K550" s="32"/>
    </row>
    <row r="551" spans="2:11" x14ac:dyDescent="0.3">
      <c r="B551" s="32"/>
      <c r="C551" s="32"/>
      <c r="D551" s="32"/>
      <c r="E551" s="32"/>
      <c r="F551" s="32"/>
      <c r="G551" s="59"/>
      <c r="H551" s="32"/>
      <c r="I551" s="187"/>
      <c r="J551" s="32"/>
      <c r="K551" s="32"/>
    </row>
    <row r="552" spans="2:11" x14ac:dyDescent="0.3">
      <c r="B552" s="32"/>
      <c r="C552" s="32"/>
      <c r="D552" s="32"/>
      <c r="E552" s="32"/>
      <c r="F552" s="32"/>
      <c r="G552" s="59"/>
      <c r="H552" s="32"/>
      <c r="I552" s="187"/>
      <c r="J552" s="32"/>
      <c r="K552" s="32"/>
    </row>
    <row r="553" spans="2:11" x14ac:dyDescent="0.3">
      <c r="B553" s="32"/>
      <c r="C553" s="32"/>
      <c r="D553" s="32"/>
      <c r="E553" s="32"/>
      <c r="F553" s="32"/>
      <c r="G553" s="59"/>
      <c r="H553" s="32"/>
      <c r="I553" s="187"/>
      <c r="J553" s="32"/>
      <c r="K553" s="32"/>
    </row>
    <row r="554" spans="2:11" x14ac:dyDescent="0.3">
      <c r="B554" s="32"/>
      <c r="C554" s="32"/>
      <c r="D554" s="32"/>
      <c r="E554" s="32"/>
      <c r="F554" s="32"/>
      <c r="G554" s="59"/>
      <c r="H554" s="32"/>
      <c r="I554" s="187"/>
      <c r="J554" s="32"/>
      <c r="K554" s="32"/>
    </row>
    <row r="555" spans="2:11" x14ac:dyDescent="0.3">
      <c r="B555" s="32"/>
      <c r="C555" s="32"/>
      <c r="D555" s="32"/>
      <c r="E555" s="32"/>
      <c r="F555" s="32"/>
      <c r="G555" s="59"/>
      <c r="H555" s="32"/>
      <c r="I555" s="187"/>
      <c r="J555" s="32"/>
      <c r="K555" s="32"/>
    </row>
    <row r="556" spans="2:11" x14ac:dyDescent="0.3">
      <c r="B556" s="32"/>
      <c r="C556" s="32"/>
      <c r="D556" s="32"/>
      <c r="E556" s="32"/>
      <c r="F556" s="32"/>
      <c r="G556" s="59"/>
      <c r="H556" s="32"/>
      <c r="I556" s="187"/>
      <c r="J556" s="32"/>
      <c r="K556" s="32"/>
    </row>
    <row r="557" spans="2:11" x14ac:dyDescent="0.3">
      <c r="B557" s="32"/>
      <c r="C557" s="32"/>
      <c r="D557" s="32"/>
      <c r="E557" s="32"/>
      <c r="F557" s="32"/>
      <c r="G557" s="59"/>
      <c r="H557" s="32"/>
      <c r="I557" s="187"/>
      <c r="J557" s="32"/>
      <c r="K557" s="32"/>
    </row>
    <row r="558" spans="2:11" x14ac:dyDescent="0.3">
      <c r="B558" s="32"/>
      <c r="C558" s="32"/>
      <c r="D558" s="32"/>
      <c r="E558" s="32"/>
      <c r="F558" s="32"/>
      <c r="G558" s="59"/>
      <c r="H558" s="32"/>
      <c r="I558" s="187"/>
      <c r="J558" s="32"/>
      <c r="K558" s="32"/>
    </row>
    <row r="559" spans="2:11" x14ac:dyDescent="0.3">
      <c r="B559" s="32"/>
      <c r="C559" s="32"/>
      <c r="D559" s="32"/>
      <c r="E559" s="32"/>
      <c r="F559" s="32"/>
      <c r="G559" s="59"/>
      <c r="H559" s="32"/>
      <c r="I559" s="187"/>
      <c r="J559" s="32"/>
      <c r="K559" s="32"/>
    </row>
    <row r="560" spans="2:11" x14ac:dyDescent="0.3">
      <c r="B560" s="32"/>
      <c r="C560" s="32"/>
      <c r="D560" s="32"/>
      <c r="E560" s="32"/>
      <c r="F560" s="32"/>
      <c r="G560" s="59"/>
      <c r="H560" s="32"/>
      <c r="I560" s="187"/>
      <c r="J560" s="32"/>
      <c r="K560" s="32"/>
    </row>
    <row r="561" spans="2:11" x14ac:dyDescent="0.3">
      <c r="B561" s="32"/>
      <c r="C561" s="32"/>
      <c r="D561" s="32"/>
      <c r="E561" s="32"/>
      <c r="F561" s="32"/>
      <c r="G561" s="59"/>
      <c r="H561" s="32"/>
      <c r="I561" s="187"/>
      <c r="J561" s="32"/>
      <c r="K561" s="32"/>
    </row>
    <row r="562" spans="2:11" x14ac:dyDescent="0.3">
      <c r="B562" s="32"/>
      <c r="C562" s="32"/>
      <c r="D562" s="32"/>
      <c r="E562" s="32"/>
      <c r="F562" s="32"/>
      <c r="G562" s="59"/>
      <c r="H562" s="32"/>
      <c r="I562" s="187"/>
      <c r="J562" s="32"/>
      <c r="K562" s="32"/>
    </row>
    <row r="563" spans="2:11" x14ac:dyDescent="0.3">
      <c r="B563" s="32"/>
      <c r="C563" s="32"/>
      <c r="D563" s="32"/>
      <c r="E563" s="32"/>
      <c r="F563" s="32"/>
      <c r="G563" s="59"/>
      <c r="H563" s="32"/>
      <c r="I563" s="187"/>
      <c r="J563" s="32"/>
      <c r="K563" s="32"/>
    </row>
    <row r="564" spans="2:11" x14ac:dyDescent="0.3">
      <c r="B564" s="32"/>
      <c r="C564" s="32"/>
      <c r="D564" s="32"/>
      <c r="E564" s="32"/>
      <c r="F564" s="32"/>
      <c r="G564" s="59"/>
      <c r="H564" s="32"/>
      <c r="I564" s="187"/>
      <c r="J564" s="32"/>
      <c r="K564" s="32"/>
    </row>
    <row r="565" spans="2:11" x14ac:dyDescent="0.3">
      <c r="B565" s="32"/>
      <c r="C565" s="32"/>
      <c r="D565" s="32"/>
      <c r="E565" s="32"/>
      <c r="F565" s="32"/>
      <c r="G565" s="59"/>
      <c r="H565" s="32"/>
      <c r="I565" s="187"/>
      <c r="J565" s="32"/>
      <c r="K565" s="32"/>
    </row>
    <row r="566" spans="2:11" x14ac:dyDescent="0.3">
      <c r="B566" s="32"/>
      <c r="C566" s="32"/>
      <c r="D566" s="32"/>
      <c r="E566" s="32"/>
      <c r="F566" s="32"/>
      <c r="G566" s="59"/>
      <c r="H566" s="32"/>
      <c r="I566" s="187"/>
      <c r="J566" s="32"/>
      <c r="K566" s="32"/>
    </row>
    <row r="567" spans="2:11" x14ac:dyDescent="0.3">
      <c r="B567" s="32"/>
      <c r="C567" s="32"/>
      <c r="D567" s="32"/>
      <c r="E567" s="32"/>
      <c r="F567" s="32"/>
      <c r="G567" s="59"/>
      <c r="H567" s="32"/>
      <c r="I567" s="187"/>
      <c r="J567" s="32"/>
      <c r="K567" s="32"/>
    </row>
    <row r="568" spans="2:11" x14ac:dyDescent="0.3">
      <c r="B568" s="32"/>
      <c r="C568" s="32"/>
      <c r="D568" s="32"/>
      <c r="E568" s="32"/>
      <c r="F568" s="32"/>
      <c r="G568" s="59"/>
      <c r="H568" s="32"/>
      <c r="I568" s="187"/>
      <c r="J568" s="32"/>
      <c r="K568" s="32"/>
    </row>
    <row r="569" spans="2:11" x14ac:dyDescent="0.3">
      <c r="B569" s="32"/>
      <c r="C569" s="32"/>
      <c r="D569" s="32"/>
      <c r="E569" s="32"/>
      <c r="F569" s="32"/>
      <c r="G569" s="59"/>
      <c r="H569" s="32"/>
      <c r="I569" s="187"/>
      <c r="J569" s="32"/>
      <c r="K569" s="32"/>
    </row>
    <row r="570" spans="2:11" x14ac:dyDescent="0.3">
      <c r="B570" s="32"/>
      <c r="C570" s="32"/>
      <c r="D570" s="32"/>
      <c r="E570" s="32"/>
      <c r="F570" s="32"/>
      <c r="G570" s="59"/>
      <c r="H570" s="32"/>
      <c r="I570" s="187"/>
      <c r="J570" s="32"/>
      <c r="K570" s="32"/>
    </row>
    <row r="571" spans="2:11" x14ac:dyDescent="0.3">
      <c r="B571" s="32"/>
      <c r="C571" s="32"/>
      <c r="D571" s="32"/>
      <c r="E571" s="32"/>
      <c r="F571" s="32"/>
      <c r="G571" s="59"/>
      <c r="H571" s="32"/>
      <c r="I571" s="187"/>
      <c r="J571" s="32"/>
      <c r="K571" s="32"/>
    </row>
    <row r="572" spans="2:11" x14ac:dyDescent="0.3">
      <c r="B572" s="32"/>
      <c r="C572" s="32"/>
      <c r="D572" s="32"/>
      <c r="E572" s="32"/>
      <c r="F572" s="32"/>
      <c r="G572" s="59"/>
      <c r="H572" s="32"/>
      <c r="I572" s="187"/>
      <c r="J572" s="32"/>
      <c r="K572" s="32"/>
    </row>
    <row r="573" spans="2:11" x14ac:dyDescent="0.3">
      <c r="B573" s="32"/>
      <c r="C573" s="32"/>
      <c r="D573" s="32"/>
      <c r="E573" s="32"/>
      <c r="F573" s="32"/>
      <c r="G573" s="59"/>
      <c r="H573" s="32"/>
      <c r="I573" s="187"/>
      <c r="J573" s="32"/>
      <c r="K573" s="32"/>
    </row>
    <row r="574" spans="2:11" x14ac:dyDescent="0.3">
      <c r="B574" s="32"/>
      <c r="C574" s="32"/>
      <c r="D574" s="32"/>
      <c r="E574" s="32"/>
      <c r="F574" s="32"/>
      <c r="G574" s="59"/>
      <c r="H574" s="32"/>
      <c r="I574" s="187"/>
      <c r="J574" s="32"/>
      <c r="K574" s="32"/>
    </row>
    <row r="575" spans="2:11" x14ac:dyDescent="0.3">
      <c r="B575" s="32"/>
      <c r="C575" s="32"/>
      <c r="D575" s="32"/>
      <c r="E575" s="32"/>
      <c r="F575" s="32"/>
      <c r="G575" s="59"/>
      <c r="H575" s="32"/>
      <c r="I575" s="187"/>
      <c r="J575" s="32"/>
      <c r="K575" s="32"/>
    </row>
    <row r="576" spans="2:11" x14ac:dyDescent="0.3">
      <c r="B576" s="32"/>
      <c r="C576" s="32"/>
      <c r="D576" s="32"/>
      <c r="E576" s="32"/>
      <c r="F576" s="32"/>
      <c r="G576" s="59"/>
      <c r="H576" s="32"/>
      <c r="I576" s="187"/>
      <c r="J576" s="32"/>
      <c r="K576" s="32"/>
    </row>
    <row r="577" spans="2:11" x14ac:dyDescent="0.3">
      <c r="B577" s="32"/>
      <c r="C577" s="32"/>
      <c r="D577" s="32"/>
      <c r="E577" s="32"/>
      <c r="F577" s="32"/>
      <c r="G577" s="59"/>
      <c r="H577" s="32"/>
      <c r="I577" s="187"/>
      <c r="J577" s="32"/>
      <c r="K577" s="32"/>
    </row>
    <row r="578" spans="2:11" x14ac:dyDescent="0.3">
      <c r="B578" s="32"/>
      <c r="C578" s="32"/>
      <c r="D578" s="32"/>
      <c r="E578" s="32"/>
      <c r="F578" s="32"/>
      <c r="G578" s="59"/>
      <c r="H578" s="32"/>
      <c r="I578" s="187"/>
      <c r="J578" s="32"/>
      <c r="K578" s="32"/>
    </row>
    <row r="579" spans="2:11" x14ac:dyDescent="0.3">
      <c r="B579" s="32"/>
      <c r="C579" s="32"/>
      <c r="D579" s="32"/>
      <c r="E579" s="32"/>
      <c r="F579" s="32"/>
      <c r="G579" s="59"/>
      <c r="H579" s="32"/>
      <c r="I579" s="187"/>
      <c r="J579" s="32"/>
      <c r="K579" s="32"/>
    </row>
    <row r="580" spans="2:11" x14ac:dyDescent="0.3">
      <c r="B580" s="32"/>
      <c r="C580" s="32"/>
      <c r="D580" s="32"/>
      <c r="E580" s="32"/>
      <c r="F580" s="32"/>
      <c r="G580" s="59"/>
      <c r="H580" s="32"/>
      <c r="I580" s="187"/>
      <c r="J580" s="32"/>
      <c r="K580" s="32"/>
    </row>
    <row r="581" spans="2:11" x14ac:dyDescent="0.3">
      <c r="B581" s="32"/>
      <c r="C581" s="32"/>
      <c r="D581" s="32"/>
      <c r="E581" s="32"/>
      <c r="F581" s="32"/>
      <c r="G581" s="59"/>
      <c r="H581" s="32"/>
      <c r="I581" s="187"/>
      <c r="J581" s="32"/>
      <c r="K581" s="32"/>
    </row>
    <row r="582" spans="2:11" x14ac:dyDescent="0.3">
      <c r="B582" s="32"/>
      <c r="C582" s="32"/>
      <c r="D582" s="32"/>
      <c r="E582" s="32"/>
      <c r="F582" s="32"/>
      <c r="G582" s="59"/>
      <c r="H582" s="32"/>
      <c r="I582" s="187"/>
      <c r="J582" s="32"/>
      <c r="K582" s="32"/>
    </row>
    <row r="583" spans="2:11" x14ac:dyDescent="0.3">
      <c r="B583" s="32"/>
      <c r="C583" s="32"/>
      <c r="D583" s="32"/>
      <c r="E583" s="32"/>
      <c r="F583" s="32"/>
      <c r="G583" s="59"/>
      <c r="H583" s="32"/>
      <c r="I583" s="187"/>
      <c r="J583" s="32"/>
      <c r="K583" s="32"/>
    </row>
    <row r="584" spans="2:11" x14ac:dyDescent="0.3">
      <c r="B584" s="32"/>
      <c r="C584" s="32"/>
      <c r="D584" s="32"/>
      <c r="E584" s="32"/>
      <c r="F584" s="32"/>
      <c r="G584" s="59"/>
      <c r="H584" s="32"/>
      <c r="I584" s="187"/>
      <c r="J584" s="32"/>
      <c r="K584" s="32"/>
    </row>
    <row r="585" spans="2:11" x14ac:dyDescent="0.3">
      <c r="B585" s="32"/>
      <c r="C585" s="32"/>
      <c r="D585" s="32"/>
      <c r="E585" s="32"/>
      <c r="F585" s="32"/>
      <c r="G585" s="59"/>
      <c r="H585" s="32"/>
      <c r="I585" s="187"/>
      <c r="J585" s="32"/>
      <c r="K585" s="32"/>
    </row>
    <row r="586" spans="2:11" x14ac:dyDescent="0.3">
      <c r="B586" s="32"/>
      <c r="C586" s="32"/>
      <c r="D586" s="32"/>
      <c r="E586" s="32"/>
      <c r="F586" s="32"/>
      <c r="G586" s="59"/>
      <c r="H586" s="32"/>
      <c r="I586" s="187"/>
      <c r="J586" s="32"/>
      <c r="K586" s="32"/>
    </row>
    <row r="587" spans="2:11" x14ac:dyDescent="0.3">
      <c r="B587" s="32"/>
      <c r="C587" s="32"/>
      <c r="D587" s="32"/>
      <c r="E587" s="32"/>
      <c r="F587" s="32"/>
      <c r="G587" s="59"/>
      <c r="H587" s="32"/>
      <c r="I587" s="187"/>
      <c r="J587" s="32"/>
      <c r="K587" s="32"/>
    </row>
    <row r="588" spans="2:11" x14ac:dyDescent="0.3">
      <c r="B588" s="32"/>
      <c r="C588" s="32"/>
      <c r="D588" s="32"/>
      <c r="E588" s="32"/>
      <c r="F588" s="32"/>
      <c r="G588" s="59"/>
      <c r="H588" s="32"/>
      <c r="I588" s="187"/>
      <c r="J588" s="32"/>
      <c r="K588" s="32"/>
    </row>
    <row r="589" spans="2:11" x14ac:dyDescent="0.3">
      <c r="B589" s="32"/>
      <c r="C589" s="32"/>
      <c r="D589" s="32"/>
      <c r="E589" s="32"/>
      <c r="F589" s="32"/>
      <c r="G589" s="59"/>
      <c r="H589" s="32"/>
      <c r="I589" s="187"/>
      <c r="J589" s="32"/>
      <c r="K589" s="32"/>
    </row>
    <row r="590" spans="2:11" x14ac:dyDescent="0.3">
      <c r="B590" s="32"/>
      <c r="C590" s="32"/>
      <c r="D590" s="32"/>
      <c r="E590" s="32"/>
      <c r="F590" s="32"/>
      <c r="G590" s="59"/>
      <c r="H590" s="32"/>
      <c r="I590" s="187"/>
      <c r="J590" s="32"/>
      <c r="K590" s="32"/>
    </row>
    <row r="591" spans="2:11" x14ac:dyDescent="0.3">
      <c r="B591" s="32"/>
      <c r="C591" s="32"/>
      <c r="D591" s="32"/>
      <c r="E591" s="32"/>
      <c r="F591" s="32"/>
      <c r="G591" s="59"/>
      <c r="H591" s="32"/>
      <c r="I591" s="187"/>
      <c r="J591" s="32"/>
      <c r="K591" s="32"/>
    </row>
    <row r="592" spans="2:11" x14ac:dyDescent="0.3">
      <c r="B592" s="32"/>
      <c r="C592" s="32"/>
      <c r="D592" s="32"/>
      <c r="E592" s="32"/>
      <c r="F592" s="32"/>
      <c r="G592" s="59"/>
      <c r="H592" s="32"/>
      <c r="I592" s="187"/>
      <c r="J592" s="32"/>
      <c r="K592" s="32"/>
    </row>
    <row r="593" spans="2:11" x14ac:dyDescent="0.3">
      <c r="B593" s="32"/>
      <c r="C593" s="32"/>
      <c r="D593" s="32"/>
      <c r="E593" s="32"/>
      <c r="F593" s="32"/>
      <c r="G593" s="59"/>
      <c r="H593" s="32"/>
      <c r="I593" s="187"/>
      <c r="J593" s="32"/>
      <c r="K593" s="32"/>
    </row>
    <row r="594" spans="2:11" x14ac:dyDescent="0.3">
      <c r="B594" s="32"/>
      <c r="C594" s="32"/>
      <c r="D594" s="32"/>
      <c r="E594" s="32"/>
      <c r="F594" s="32"/>
      <c r="G594" s="59"/>
      <c r="H594" s="32"/>
      <c r="I594" s="187"/>
      <c r="J594" s="32"/>
      <c r="K594" s="32"/>
    </row>
    <row r="595" spans="2:11" x14ac:dyDescent="0.3">
      <c r="B595" s="32"/>
      <c r="C595" s="32"/>
      <c r="D595" s="32"/>
      <c r="E595" s="32"/>
      <c r="F595" s="32"/>
      <c r="G595" s="59"/>
      <c r="H595" s="32"/>
      <c r="I595" s="187"/>
      <c r="J595" s="32"/>
      <c r="K595" s="32"/>
    </row>
    <row r="596" spans="2:11" x14ac:dyDescent="0.3">
      <c r="B596" s="32"/>
      <c r="C596" s="32"/>
      <c r="D596" s="32"/>
      <c r="E596" s="32"/>
      <c r="F596" s="32"/>
      <c r="G596" s="59"/>
      <c r="H596" s="32"/>
      <c r="I596" s="187"/>
      <c r="J596" s="32"/>
      <c r="K596" s="32"/>
    </row>
    <row r="597" spans="2:11" x14ac:dyDescent="0.3">
      <c r="B597" s="32"/>
      <c r="C597" s="32"/>
      <c r="D597" s="32"/>
      <c r="E597" s="32"/>
      <c r="F597" s="32"/>
      <c r="G597" s="59"/>
      <c r="H597" s="32"/>
      <c r="I597" s="187"/>
      <c r="J597" s="32"/>
      <c r="K597" s="32"/>
    </row>
    <row r="598" spans="2:11" x14ac:dyDescent="0.3">
      <c r="B598" s="32"/>
      <c r="C598" s="32"/>
      <c r="D598" s="32"/>
      <c r="E598" s="32"/>
      <c r="F598" s="32"/>
      <c r="G598" s="59"/>
      <c r="H598" s="32"/>
      <c r="I598" s="187"/>
      <c r="J598" s="32"/>
      <c r="K598" s="32"/>
    </row>
    <row r="599" spans="2:11" x14ac:dyDescent="0.3">
      <c r="B599" s="32"/>
      <c r="C599" s="32"/>
      <c r="D599" s="32"/>
      <c r="E599" s="32"/>
      <c r="F599" s="32"/>
      <c r="G599" s="59"/>
      <c r="H599" s="32"/>
      <c r="I599" s="187"/>
      <c r="J599" s="32"/>
      <c r="K599" s="32"/>
    </row>
    <row r="600" spans="2:11" x14ac:dyDescent="0.3">
      <c r="B600" s="32"/>
      <c r="C600" s="32"/>
      <c r="D600" s="32"/>
      <c r="E600" s="32"/>
      <c r="F600" s="32"/>
      <c r="G600" s="59"/>
      <c r="H600" s="32"/>
      <c r="I600" s="187"/>
      <c r="J600" s="32"/>
      <c r="K600" s="32"/>
    </row>
    <row r="601" spans="2:11" x14ac:dyDescent="0.3">
      <c r="B601" s="32"/>
      <c r="C601" s="32"/>
      <c r="D601" s="32"/>
      <c r="E601" s="32"/>
      <c r="F601" s="32"/>
      <c r="G601" s="59"/>
      <c r="H601" s="32"/>
      <c r="I601" s="187"/>
      <c r="J601" s="32"/>
      <c r="K601" s="32"/>
    </row>
    <row r="602" spans="2:11" x14ac:dyDescent="0.3">
      <c r="B602" s="32"/>
      <c r="C602" s="32"/>
      <c r="D602" s="32"/>
      <c r="E602" s="32"/>
      <c r="F602" s="32"/>
      <c r="G602" s="59"/>
      <c r="H602" s="32"/>
      <c r="I602" s="187"/>
      <c r="J602" s="32"/>
      <c r="K602" s="32"/>
    </row>
    <row r="603" spans="2:11" x14ac:dyDescent="0.3">
      <c r="B603" s="32"/>
      <c r="C603" s="32"/>
      <c r="D603" s="32"/>
      <c r="E603" s="32"/>
      <c r="F603" s="32"/>
      <c r="G603" s="59"/>
      <c r="H603" s="32"/>
      <c r="I603" s="187"/>
      <c r="J603" s="32"/>
      <c r="K603" s="32"/>
    </row>
    <row r="604" spans="2:11" x14ac:dyDescent="0.3">
      <c r="B604" s="32"/>
      <c r="C604" s="32"/>
      <c r="D604" s="32"/>
      <c r="E604" s="32"/>
      <c r="F604" s="32"/>
      <c r="G604" s="59"/>
      <c r="H604" s="32"/>
      <c r="I604" s="187"/>
      <c r="J604" s="32"/>
      <c r="K604" s="32"/>
    </row>
    <row r="605" spans="2:11" x14ac:dyDescent="0.3">
      <c r="B605" s="32"/>
      <c r="C605" s="32"/>
      <c r="D605" s="32"/>
      <c r="E605" s="32"/>
      <c r="F605" s="32"/>
      <c r="G605" s="59"/>
      <c r="H605" s="32"/>
      <c r="I605" s="187"/>
      <c r="J605" s="32"/>
      <c r="K605" s="32"/>
    </row>
    <row r="606" spans="2:11" x14ac:dyDescent="0.3">
      <c r="B606" s="32"/>
      <c r="C606" s="32"/>
      <c r="D606" s="32"/>
      <c r="E606" s="32"/>
      <c r="F606" s="32"/>
      <c r="G606" s="59"/>
      <c r="H606" s="32"/>
      <c r="I606" s="187"/>
      <c r="J606" s="32"/>
      <c r="K606" s="32"/>
    </row>
    <row r="607" spans="2:11" x14ac:dyDescent="0.3">
      <c r="B607" s="32"/>
      <c r="C607" s="32"/>
      <c r="D607" s="32"/>
      <c r="E607" s="32"/>
      <c r="F607" s="32"/>
      <c r="G607" s="59"/>
      <c r="H607" s="32"/>
      <c r="I607" s="187"/>
      <c r="J607" s="32"/>
      <c r="K607" s="32"/>
    </row>
    <row r="608" spans="2:11" x14ac:dyDescent="0.3">
      <c r="B608" s="32"/>
      <c r="C608" s="32"/>
      <c r="D608" s="32"/>
      <c r="E608" s="32"/>
      <c r="F608" s="32"/>
      <c r="G608" s="59"/>
      <c r="H608" s="32"/>
      <c r="I608" s="187"/>
      <c r="J608" s="32"/>
      <c r="K608" s="32"/>
    </row>
  </sheetData>
  <customSheetViews>
    <customSheetView guid="{CEF496A0-6F14-4B60-8881-C01394CA06A6}">
      <selection activeCell="I77" sqref="I77:I84"/>
      <pageMargins left="0.7" right="0.7" top="0.75" bottom="0.75" header="0.3" footer="0.3"/>
      <pageSetup orientation="portrait" r:id="rId1"/>
    </customSheetView>
    <customSheetView guid="{79F75307-9AC5-435A-B976-4C8D59E08B5B}">
      <selection activeCell="I11" sqref="I11"/>
      <pageMargins left="0.7" right="0.7" top="0.75" bottom="0.75" header="0.3" footer="0.3"/>
      <pageSetup orientation="portrait" r:id="rId2"/>
    </customSheetView>
    <customSheetView guid="{01D295AF-E7C4-44BC-B931-6FB7BD509A50}" topLeftCell="A139">
      <selection activeCell="A119" sqref="A119"/>
      <pageMargins left="0.7" right="0.7" top="0.75" bottom="0.75" header="0.3" footer="0.3"/>
      <pageSetup orientation="portrait" r:id="rId3"/>
    </customSheetView>
    <customSheetView guid="{94E13F2A-9A81-41DE-A52E-569C369CD0A1}">
      <selection activeCell="A119" sqref="A119"/>
      <pageMargins left="0.7" right="0.7" top="0.75" bottom="0.75" header="0.3" footer="0.3"/>
      <pageSetup orientation="portrait" r:id="rId4"/>
    </customSheetView>
    <customSheetView guid="{0F717160-3B4E-4F69-B5D2-25AF0992EDFA}" topLeftCell="A139">
      <selection activeCell="A119" sqref="A119"/>
      <pageMargins left="0.7" right="0.7" top="0.75" bottom="0.75" header="0.3" footer="0.3"/>
      <pageSetup orientation="portrait" r:id="rId5"/>
    </customSheetView>
    <customSheetView guid="{0B6B0A62-2E94-4121-B1D4-E1B39461561B}">
      <selection activeCell="I77" sqref="I77:I84"/>
      <pageMargins left="0.7" right="0.7" top="0.75" bottom="0.75" header="0.3" footer="0.3"/>
      <pageSetup orientation="portrait" r:id="rId6"/>
    </customSheetView>
    <customSheetView guid="{02F1DCA0-C356-49E7-A3FC-1BC0A4E710CB}" topLeftCell="A83">
      <selection activeCell="A84" sqref="A84"/>
      <pageMargins left="0.7" right="0.7" top="0.75" bottom="0.75" header="0.3" footer="0.3"/>
      <pageSetup orientation="portrait" r:id="rId7"/>
    </customSheetView>
    <customSheetView guid="{D6EB1334-DC98-4657-9EAA-21970B29091F}" topLeftCell="A139">
      <selection activeCell="A119" sqref="A119"/>
      <pageMargins left="0.7" right="0.7" top="0.75" bottom="0.75" header="0.3" footer="0.3"/>
      <pageSetup orientation="portrait" r:id="rId8"/>
    </customSheetView>
    <customSheetView guid="{F5F241CF-4A3E-4FE9-A644-77C3CBF3BE38}">
      <selection activeCell="A119" sqref="A119"/>
      <pageMargins left="0.7" right="0.7" top="0.75" bottom="0.75" header="0.3" footer="0.3"/>
      <pageSetup orientation="portrait" r:id="rId9"/>
    </customSheetView>
    <customSheetView guid="{ABFAAFE0-6146-4C45-9E69-36008DCCF455}" topLeftCell="A82">
      <selection activeCell="H92" sqref="H92"/>
      <pageMargins left="0.7" right="0.7" top="0.75" bottom="0.75" header="0.3" footer="0.3"/>
      <pageSetup orientation="portrait" r:id="rId10"/>
    </customSheetView>
    <customSheetView guid="{8197CF74-ABEB-4061-AF52-E8C84C96F76C}" topLeftCell="A103">
      <selection activeCell="A119" sqref="A119"/>
      <pageMargins left="0.7" right="0.7" top="0.75" bottom="0.75" header="0.3" footer="0.3"/>
      <pageSetup orientation="portrait" r:id="rId11"/>
    </customSheetView>
    <customSheetView guid="{9172CE8C-EB5C-49AA-8A85-986A9524A36A}">
      <selection sqref="A1:D1"/>
      <pageMargins left="0.7" right="0.7" top="0.75" bottom="0.75" header="0.3" footer="0.3"/>
      <pageSetup orientation="portrait" r:id="rId12"/>
    </customSheetView>
    <customSheetView guid="{F9C549F8-858B-424C-A00B-E89F584F456D}" topLeftCell="A16">
      <selection activeCell="F95" sqref="F95:F101"/>
      <pageMargins left="0.7" right="0.7" top="0.75" bottom="0.75" header="0.3" footer="0.3"/>
      <pageSetup orientation="portrait" r:id="rId13"/>
    </customSheetView>
    <customSheetView guid="{D8FF018B-2675-473C-8F23-BC10D35CD6B5}" topLeftCell="A111">
      <selection activeCell="D124" sqref="D124"/>
      <pageMargins left="0.7" right="0.7" top="0.75" bottom="0.75" header="0.3" footer="0.3"/>
      <pageSetup orientation="portrait" r:id="rId14"/>
    </customSheetView>
    <customSheetView guid="{7CF0C155-7F9D-4CDA-8F98-B3D50A9FFAC9}">
      <selection sqref="A1:D1"/>
      <pageMargins left="0.7" right="0.7" top="0.75" bottom="0.75" header="0.3" footer="0.3"/>
      <pageSetup orientation="portrait" r:id="rId15"/>
    </customSheetView>
    <customSheetView guid="{371DCA25-3BEB-475B-ACED-45DCA1917255}" scale="70">
      <selection activeCell="D109" sqref="D109"/>
      <pageMargins left="0.7" right="0.7" top="0.75" bottom="0.75" header="0.3" footer="0.3"/>
      <pageSetup orientation="portrait" r:id="rId16"/>
    </customSheetView>
    <customSheetView guid="{41B5E1E6-D81D-4418-90CF-068605595801}" topLeftCell="A139">
      <selection activeCell="A119" sqref="A119"/>
      <pageMargins left="0.7" right="0.7" top="0.75" bottom="0.75" header="0.3" footer="0.3"/>
      <pageSetup orientation="portrait" r:id="rId17"/>
    </customSheetView>
    <customSheetView guid="{6122F9E8-11B0-4BF2-A2A6-55C97AE65390}" topLeftCell="A46">
      <selection activeCell="A5" sqref="A5"/>
      <pageMargins left="0.7" right="0.7" top="0.75" bottom="0.75" header="0.3" footer="0.3"/>
      <pageSetup orientation="portrait" r:id="rId18"/>
    </customSheetView>
    <customSheetView guid="{02588389-1E3C-4641-BBEA-3AA628600622}" topLeftCell="A127">
      <selection activeCell="I77" sqref="I77:I84"/>
      <pageMargins left="0.7" right="0.7" top="0.75" bottom="0.75" header="0.3" footer="0.3"/>
      <pageSetup orientation="portrait" r:id="rId19"/>
    </customSheetView>
    <customSheetView guid="{6C72B4CB-F3BD-46FE-93BB-45C8CCCF0ADE}" topLeftCell="A103">
      <selection activeCell="A119" sqref="A119"/>
      <pageMargins left="0.7" right="0.7" top="0.75" bottom="0.75" header="0.3" footer="0.3"/>
      <pageSetup orientation="portrait" r:id="rId20"/>
    </customSheetView>
    <customSheetView guid="{C4052D5B-36C7-40A8-85BC-D948C47FBE39}" topLeftCell="A103">
      <selection activeCell="A119" sqref="A119"/>
      <pageMargins left="0.7" right="0.7" top="0.75" bottom="0.75" header="0.3" footer="0.3"/>
      <pageSetup orientation="portrait" r:id="rId21"/>
    </customSheetView>
  </customSheetViews>
  <mergeCells count="15">
    <mergeCell ref="F45:J45"/>
    <mergeCell ref="A1:D1"/>
    <mergeCell ref="F1:J1"/>
    <mergeCell ref="A3:K3"/>
    <mergeCell ref="F4:J4"/>
    <mergeCell ref="F17:J17"/>
    <mergeCell ref="F126:J126"/>
    <mergeCell ref="F138:J138"/>
    <mergeCell ref="A139:B148"/>
    <mergeCell ref="F52:J52"/>
    <mergeCell ref="F56:J56"/>
    <mergeCell ref="F59:J59"/>
    <mergeCell ref="F66:J66"/>
    <mergeCell ref="F94:J94"/>
    <mergeCell ref="F102:J102"/>
  </mergeCells>
  <dataValidations count="1">
    <dataValidation type="list" allowBlank="1" showInputMessage="1" showErrorMessage="1" sqref="I1 I3:I148 I268:I1048576" xr:uid="{00000000-0002-0000-0200-000000000000}">
      <formula1>Process</formula1>
    </dataValidation>
  </dataValidations>
  <pageMargins left="0.7" right="0.7" top="0.75" bottom="0.75" header="0.3" footer="0.3"/>
  <pageSetup orientation="portrait" r:id="rId2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1000000}">
          <x14:formula1>
            <xm:f>'\\pebafs\active\PEBA\Projects\Active\PEPP Renewal\Testing\End To End Testing\[Procedures End to End Test Case Testing.xlsx]Acceptable Values'!#REF!</xm:f>
          </x14:formula1>
          <xm:sqref>H1 H268:H1048576 F268:F1048576 F1 H138 H3:H4 H17 H45 H52 H56 H59 H66 H94 H102 H104 H115 H126:H127 F3:F4 F17 F45 F52 F56 F59 F66 F94 F102 F115 F126 F138</xm:sqref>
        </x14:dataValidation>
        <x14:dataValidation type="list" allowBlank="1" showInputMessage="1" showErrorMessage="1" xr:uid="{020068BC-3AEF-4966-BBF6-A2DDE3C45CCD}">
          <x14:formula1>
            <xm:f>Sheet1!$A$1:$A$3</xm:f>
          </x14:formula1>
          <xm:sqref>H5:H16 H18:H44 H46:H51 H53:H55 H57:H58 H60:H65 H67:H93 H95:H101 H103 H105:H114 H116:H125 H128:H137 H139:H148</xm:sqref>
        </x14:dataValidation>
        <x14:dataValidation type="list" allowBlank="1" showInputMessage="1" showErrorMessage="1" xr:uid="{4C459496-E91C-437C-A250-E0B05BB5DF13}">
          <x14:formula1>
            <xm:f>Sheet1!$C$1:$C$3</xm:f>
          </x14:formula1>
          <xm:sqref>F5:F16 F18:F44 F46:F51 F53:F55 F57:F58 F60:F65 F67:F93 F95:F101 F103:F114 F116:F125 F127:F137 F139:F148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2"/>
  <sheetViews>
    <sheetView topLeftCell="A49" zoomScaleNormal="85" workbookViewId="0">
      <selection activeCell="D19" sqref="D19"/>
    </sheetView>
  </sheetViews>
  <sheetFormatPr defaultRowHeight="14.4" x14ac:dyDescent="0.3"/>
  <cols>
    <col min="1" max="1" width="31.109375" customWidth="1"/>
    <col min="2" max="2" width="7.109375" bestFit="1" customWidth="1"/>
    <col min="3" max="3" width="8.6640625" customWidth="1"/>
    <col min="4" max="4" width="71.33203125" bestFit="1" customWidth="1"/>
    <col min="5" max="5" width="2.33203125" customWidth="1"/>
    <col min="6" max="6" width="10.44140625" bestFit="1" customWidth="1"/>
    <col min="7" max="7" width="18.33203125" customWidth="1"/>
    <col min="8" max="8" width="16" bestFit="1" customWidth="1"/>
    <col min="9" max="9" width="15.88671875" style="208" customWidth="1"/>
    <col min="10" max="10" width="30.33203125" customWidth="1"/>
    <col min="11" max="11" width="2.6640625" customWidth="1"/>
    <col min="12" max="12" width="29.6640625" customWidth="1"/>
  </cols>
  <sheetData>
    <row r="1" spans="1:12" s="32" customFormat="1" ht="13.5" customHeight="1" x14ac:dyDescent="0.3">
      <c r="A1" s="443"/>
      <c r="B1" s="443"/>
      <c r="C1" s="443"/>
      <c r="D1" s="443"/>
      <c r="E1" s="62"/>
      <c r="F1" s="444" t="s">
        <v>1</v>
      </c>
      <c r="G1" s="445"/>
      <c r="H1" s="445"/>
      <c r="I1" s="445"/>
      <c r="J1" s="445"/>
      <c r="K1" s="63"/>
    </row>
    <row r="2" spans="1:12" s="32" customFormat="1" ht="43.2" x14ac:dyDescent="0.3">
      <c r="A2" s="65" t="s">
        <v>10</v>
      </c>
      <c r="B2" s="66" t="s">
        <v>11</v>
      </c>
      <c r="C2" s="66" t="s">
        <v>470</v>
      </c>
      <c r="D2" s="65" t="s">
        <v>12</v>
      </c>
      <c r="E2" s="62"/>
      <c r="F2" s="64" t="s">
        <v>28</v>
      </c>
      <c r="G2" s="67" t="s">
        <v>573</v>
      </c>
      <c r="H2" s="64" t="s">
        <v>30</v>
      </c>
      <c r="I2" s="189" t="s">
        <v>461</v>
      </c>
      <c r="J2" s="68" t="s">
        <v>31</v>
      </c>
      <c r="K2" s="63"/>
      <c r="L2" s="190" t="s">
        <v>831</v>
      </c>
    </row>
    <row r="3" spans="1:12" s="32" customFormat="1" x14ac:dyDescent="0.3">
      <c r="A3" s="446"/>
      <c r="B3" s="447"/>
      <c r="C3" s="447"/>
      <c r="D3" s="447"/>
      <c r="E3" s="447"/>
      <c r="F3" s="447"/>
      <c r="G3" s="447"/>
      <c r="H3" s="447"/>
      <c r="I3" s="447"/>
      <c r="J3" s="447"/>
      <c r="K3" s="448"/>
    </row>
    <row r="4" spans="1:12" s="31" customFormat="1" x14ac:dyDescent="0.3">
      <c r="A4" s="73" t="s">
        <v>832</v>
      </c>
      <c r="B4" s="33" t="s">
        <v>833</v>
      </c>
      <c r="C4" s="34"/>
      <c r="D4" s="34"/>
      <c r="E4" s="70"/>
      <c r="F4" s="437"/>
      <c r="G4" s="437"/>
      <c r="H4" s="437"/>
      <c r="I4" s="437"/>
      <c r="J4" s="438"/>
      <c r="K4" s="72"/>
    </row>
    <row r="5" spans="1:12" s="31" customFormat="1" ht="28.8" x14ac:dyDescent="0.3">
      <c r="A5" s="160"/>
      <c r="B5" s="161"/>
      <c r="C5" s="33" t="s">
        <v>834</v>
      </c>
      <c r="D5" s="73" t="s">
        <v>835</v>
      </c>
      <c r="E5" s="62"/>
      <c r="F5" s="26" t="s">
        <v>24</v>
      </c>
      <c r="G5" s="27"/>
      <c r="H5" s="39" t="s">
        <v>465</v>
      </c>
      <c r="I5" s="191" t="s">
        <v>463</v>
      </c>
      <c r="J5" s="192" t="s">
        <v>836</v>
      </c>
      <c r="K5" s="72"/>
    </row>
    <row r="6" spans="1:12" s="31" customFormat="1" ht="28.8" x14ac:dyDescent="0.3">
      <c r="A6" s="162"/>
      <c r="B6" s="163"/>
      <c r="C6" s="33" t="s">
        <v>837</v>
      </c>
      <c r="D6" s="73" t="s">
        <v>838</v>
      </c>
      <c r="E6" s="62"/>
      <c r="F6" s="26" t="s">
        <v>24</v>
      </c>
      <c r="G6" s="27"/>
      <c r="H6" s="39" t="s">
        <v>465</v>
      </c>
      <c r="I6" s="191" t="s">
        <v>463</v>
      </c>
      <c r="J6" s="192" t="s">
        <v>836</v>
      </c>
      <c r="K6" s="72"/>
    </row>
    <row r="7" spans="1:12" s="30" customFormat="1" ht="28.8" x14ac:dyDescent="0.3">
      <c r="A7" s="162"/>
      <c r="B7" s="163"/>
      <c r="C7" s="33" t="s">
        <v>839</v>
      </c>
      <c r="D7" s="73" t="s">
        <v>840</v>
      </c>
      <c r="E7" s="62"/>
      <c r="F7" s="26" t="s">
        <v>24</v>
      </c>
      <c r="G7" s="27"/>
      <c r="H7" s="39" t="s">
        <v>465</v>
      </c>
      <c r="I7" s="191" t="s">
        <v>463</v>
      </c>
      <c r="J7" s="192" t="s">
        <v>841</v>
      </c>
      <c r="K7" s="72"/>
    </row>
    <row r="8" spans="1:12" s="30" customFormat="1" ht="43.2" x14ac:dyDescent="0.3">
      <c r="A8" s="162"/>
      <c r="B8" s="163"/>
      <c r="C8" s="33" t="s">
        <v>842</v>
      </c>
      <c r="D8" s="73" t="s">
        <v>843</v>
      </c>
      <c r="E8" s="62"/>
      <c r="F8" s="26" t="s">
        <v>24</v>
      </c>
      <c r="G8" s="27"/>
      <c r="H8" s="39" t="s">
        <v>465</v>
      </c>
      <c r="I8" s="191" t="s">
        <v>463</v>
      </c>
      <c r="J8" s="192" t="s">
        <v>844</v>
      </c>
      <c r="K8" s="72"/>
    </row>
    <row r="9" spans="1:12" s="30" customFormat="1" x14ac:dyDescent="0.3">
      <c r="A9" s="162"/>
      <c r="B9" s="163"/>
      <c r="C9" s="33" t="s">
        <v>845</v>
      </c>
      <c r="D9" s="73" t="s">
        <v>846</v>
      </c>
      <c r="E9" s="62"/>
      <c r="F9" s="26"/>
      <c r="G9" s="27"/>
      <c r="H9" s="39" t="s">
        <v>464</v>
      </c>
      <c r="I9" s="191" t="s">
        <v>462</v>
      </c>
      <c r="J9" s="192"/>
      <c r="K9" s="72"/>
    </row>
    <row r="10" spans="1:12" s="30" customFormat="1" x14ac:dyDescent="0.3">
      <c r="A10" s="162"/>
      <c r="B10" s="163"/>
      <c r="C10" s="33" t="s">
        <v>847</v>
      </c>
      <c r="D10" s="73" t="s">
        <v>848</v>
      </c>
      <c r="E10" s="62"/>
      <c r="F10" s="26"/>
      <c r="G10" s="27"/>
      <c r="H10" s="39" t="s">
        <v>464</v>
      </c>
      <c r="I10" s="191" t="s">
        <v>462</v>
      </c>
      <c r="J10" s="192"/>
      <c r="K10" s="72"/>
    </row>
    <row r="11" spans="1:12" s="30" customFormat="1" ht="43.2" x14ac:dyDescent="0.3">
      <c r="A11" s="162"/>
      <c r="B11" s="163"/>
      <c r="C11" s="33" t="s">
        <v>849</v>
      </c>
      <c r="D11" s="73" t="s">
        <v>850</v>
      </c>
      <c r="E11" s="62"/>
      <c r="F11" s="26" t="s">
        <v>24</v>
      </c>
      <c r="G11" s="27"/>
      <c r="H11" s="39" t="s">
        <v>464</v>
      </c>
      <c r="I11" s="191" t="s">
        <v>462</v>
      </c>
      <c r="J11" s="192" t="s">
        <v>851</v>
      </c>
      <c r="K11" s="72"/>
    </row>
    <row r="12" spans="1:12" s="30" customFormat="1" x14ac:dyDescent="0.3">
      <c r="A12" s="162"/>
      <c r="B12" s="163"/>
      <c r="C12" s="33" t="s">
        <v>852</v>
      </c>
      <c r="D12" s="73" t="s">
        <v>853</v>
      </c>
      <c r="E12" s="62"/>
      <c r="F12" s="26" t="s">
        <v>24</v>
      </c>
      <c r="G12" s="27"/>
      <c r="H12" s="39" t="s">
        <v>464</v>
      </c>
      <c r="I12" s="193" t="s">
        <v>463</v>
      </c>
      <c r="J12" s="29"/>
      <c r="K12" s="72"/>
    </row>
    <row r="13" spans="1:12" s="30" customFormat="1" x14ac:dyDescent="0.3">
      <c r="A13" s="162"/>
      <c r="B13" s="163"/>
      <c r="C13" s="33" t="s">
        <v>854</v>
      </c>
      <c r="D13" s="73" t="s">
        <v>855</v>
      </c>
      <c r="E13" s="62"/>
      <c r="F13" s="26" t="s">
        <v>24</v>
      </c>
      <c r="G13" s="27"/>
      <c r="H13" s="39" t="s">
        <v>464</v>
      </c>
      <c r="I13" s="191" t="s">
        <v>462</v>
      </c>
      <c r="J13" s="29"/>
      <c r="K13" s="72"/>
    </row>
    <row r="14" spans="1:12" s="30" customFormat="1" x14ac:dyDescent="0.3">
      <c r="A14" s="162"/>
      <c r="B14" s="163"/>
      <c r="C14" s="33" t="s">
        <v>856</v>
      </c>
      <c r="D14" s="73" t="s">
        <v>857</v>
      </c>
      <c r="E14" s="62"/>
      <c r="F14" s="26" t="s">
        <v>24</v>
      </c>
      <c r="G14" s="27"/>
      <c r="H14" s="39" t="s">
        <v>459</v>
      </c>
      <c r="I14" s="191" t="s">
        <v>462</v>
      </c>
      <c r="J14" s="29"/>
      <c r="K14" s="72"/>
    </row>
    <row r="15" spans="1:12" s="30" customFormat="1" x14ac:dyDescent="0.3">
      <c r="A15" s="162"/>
      <c r="B15" s="163"/>
      <c r="C15" s="33" t="s">
        <v>858</v>
      </c>
      <c r="D15" s="166" t="s">
        <v>859</v>
      </c>
      <c r="E15" s="74"/>
      <c r="F15" s="26" t="s">
        <v>24</v>
      </c>
      <c r="G15" s="27"/>
      <c r="H15" s="39" t="s">
        <v>459</v>
      </c>
      <c r="I15" s="191" t="s">
        <v>462</v>
      </c>
      <c r="J15" s="29"/>
      <c r="K15" s="72"/>
    </row>
    <row r="16" spans="1:12" s="31" customFormat="1" x14ac:dyDescent="0.3">
      <c r="A16" s="73" t="s">
        <v>860</v>
      </c>
      <c r="B16" s="33" t="s">
        <v>861</v>
      </c>
      <c r="C16" s="34"/>
      <c r="D16" s="34"/>
      <c r="E16" s="70"/>
      <c r="F16" s="437"/>
      <c r="G16" s="437"/>
      <c r="H16" s="437"/>
      <c r="I16" s="437"/>
      <c r="J16" s="438"/>
      <c r="K16" s="72"/>
    </row>
    <row r="17" spans="1:12" s="31" customFormat="1" ht="28.8" x14ac:dyDescent="0.3">
      <c r="A17" s="160"/>
      <c r="B17" s="161"/>
      <c r="C17" s="33" t="s">
        <v>862</v>
      </c>
      <c r="D17" s="73" t="s">
        <v>863</v>
      </c>
      <c r="E17" s="62"/>
      <c r="F17" s="211" t="s">
        <v>4</v>
      </c>
      <c r="G17" s="27">
        <v>44097</v>
      </c>
      <c r="H17" s="39" t="s">
        <v>22</v>
      </c>
      <c r="I17" s="191" t="s">
        <v>463</v>
      </c>
      <c r="J17" s="192" t="s">
        <v>864</v>
      </c>
      <c r="K17" s="72"/>
    </row>
    <row r="18" spans="1:12" s="31" customFormat="1" ht="28.8" x14ac:dyDescent="0.3">
      <c r="A18" s="162"/>
      <c r="B18" s="163"/>
      <c r="C18" s="33" t="s">
        <v>865</v>
      </c>
      <c r="D18" s="73" t="s">
        <v>866</v>
      </c>
      <c r="E18" s="62"/>
      <c r="F18" s="26" t="s">
        <v>4</v>
      </c>
      <c r="G18" s="27">
        <v>44097</v>
      </c>
      <c r="H18" s="39" t="s">
        <v>22</v>
      </c>
      <c r="I18" s="191" t="s">
        <v>463</v>
      </c>
      <c r="J18" s="192" t="s">
        <v>864</v>
      </c>
      <c r="K18" s="72"/>
    </row>
    <row r="19" spans="1:12" s="30" customFormat="1" ht="28.8" x14ac:dyDescent="0.3">
      <c r="A19" s="162"/>
      <c r="B19" s="163"/>
      <c r="C19" s="33" t="s">
        <v>867</v>
      </c>
      <c r="D19" s="73" t="s">
        <v>868</v>
      </c>
      <c r="E19" s="62"/>
      <c r="F19" s="26" t="s">
        <v>4</v>
      </c>
      <c r="G19" s="27">
        <v>44097</v>
      </c>
      <c r="H19" s="39" t="s">
        <v>22</v>
      </c>
      <c r="I19" s="191" t="s">
        <v>463</v>
      </c>
      <c r="J19" s="192" t="s">
        <v>864</v>
      </c>
      <c r="K19" s="72"/>
    </row>
    <row r="20" spans="1:12" s="30" customFormat="1" ht="28.8" x14ac:dyDescent="0.3">
      <c r="A20" s="162"/>
      <c r="B20" s="163"/>
      <c r="C20" s="33" t="s">
        <v>869</v>
      </c>
      <c r="D20" s="73" t="s">
        <v>870</v>
      </c>
      <c r="E20" s="62"/>
      <c r="F20" s="26" t="s">
        <v>4</v>
      </c>
      <c r="G20" s="27">
        <v>44097</v>
      </c>
      <c r="H20" s="39" t="s">
        <v>22</v>
      </c>
      <c r="I20" s="191" t="s">
        <v>463</v>
      </c>
      <c r="J20" s="192" t="s">
        <v>864</v>
      </c>
      <c r="K20" s="72"/>
    </row>
    <row r="21" spans="1:12" s="30" customFormat="1" x14ac:dyDescent="0.3">
      <c r="A21" s="162"/>
      <c r="B21" s="163"/>
      <c r="C21" s="33" t="s">
        <v>871</v>
      </c>
      <c r="D21" s="166" t="s">
        <v>872</v>
      </c>
      <c r="E21" s="72"/>
      <c r="F21" s="26" t="s">
        <v>4</v>
      </c>
      <c r="G21" s="27">
        <v>44097</v>
      </c>
      <c r="H21" s="39" t="s">
        <v>22</v>
      </c>
      <c r="I21" s="191" t="s">
        <v>463</v>
      </c>
      <c r="J21" s="194" t="s">
        <v>873</v>
      </c>
      <c r="K21" s="72"/>
      <c r="L21" s="30" t="s">
        <v>874</v>
      </c>
    </row>
    <row r="22" spans="1:12" s="30" customFormat="1" x14ac:dyDescent="0.3">
      <c r="A22" s="162"/>
      <c r="B22" s="163"/>
      <c r="C22" s="33" t="s">
        <v>875</v>
      </c>
      <c r="D22" s="166" t="s">
        <v>876</v>
      </c>
      <c r="E22" s="72"/>
      <c r="F22" s="26" t="s">
        <v>4</v>
      </c>
      <c r="G22" s="27">
        <v>44097</v>
      </c>
      <c r="H22" s="39" t="s">
        <v>22</v>
      </c>
      <c r="I22" s="191" t="s">
        <v>463</v>
      </c>
      <c r="J22" s="194" t="s">
        <v>873</v>
      </c>
      <c r="K22" s="72"/>
      <c r="L22" s="30" t="s">
        <v>874</v>
      </c>
    </row>
    <row r="23" spans="1:12" s="30" customFormat="1" x14ac:dyDescent="0.3">
      <c r="A23" s="162"/>
      <c r="B23" s="163"/>
      <c r="C23" s="33" t="s">
        <v>877</v>
      </c>
      <c r="D23" s="166" t="s">
        <v>878</v>
      </c>
      <c r="E23" s="72"/>
      <c r="F23" s="26" t="s">
        <v>4</v>
      </c>
      <c r="G23" s="27">
        <v>44097</v>
      </c>
      <c r="H23" s="39" t="s">
        <v>22</v>
      </c>
      <c r="I23" s="191" t="s">
        <v>463</v>
      </c>
      <c r="J23" s="194" t="s">
        <v>873</v>
      </c>
      <c r="K23" s="72"/>
      <c r="L23" s="30" t="s">
        <v>874</v>
      </c>
    </row>
    <row r="24" spans="1:12" s="30" customFormat="1" x14ac:dyDescent="0.3">
      <c r="A24" s="162"/>
      <c r="B24" s="163"/>
      <c r="C24" s="33" t="s">
        <v>879</v>
      </c>
      <c r="D24" s="166" t="s">
        <v>880</v>
      </c>
      <c r="E24" s="72"/>
      <c r="F24" s="26" t="s">
        <v>4</v>
      </c>
      <c r="G24" s="27">
        <v>44097</v>
      </c>
      <c r="H24" s="39" t="s">
        <v>22</v>
      </c>
      <c r="I24" s="191" t="s">
        <v>463</v>
      </c>
      <c r="J24" s="194" t="s">
        <v>873</v>
      </c>
      <c r="K24" s="72"/>
      <c r="L24" s="30" t="s">
        <v>874</v>
      </c>
    </row>
    <row r="25" spans="1:12" s="30" customFormat="1" x14ac:dyDescent="0.3">
      <c r="A25" s="162"/>
      <c r="B25" s="163"/>
      <c r="C25" s="33" t="s">
        <v>881</v>
      </c>
      <c r="D25" s="166" t="s">
        <v>882</v>
      </c>
      <c r="E25" s="72"/>
      <c r="F25" s="26" t="s">
        <v>4</v>
      </c>
      <c r="G25" s="27">
        <v>44097</v>
      </c>
      <c r="H25" s="39" t="s">
        <v>22</v>
      </c>
      <c r="I25" s="191" t="s">
        <v>463</v>
      </c>
      <c r="J25" s="194" t="s">
        <v>873</v>
      </c>
      <c r="K25" s="72"/>
      <c r="L25" s="30" t="s">
        <v>874</v>
      </c>
    </row>
    <row r="26" spans="1:12" s="30" customFormat="1" x14ac:dyDescent="0.3">
      <c r="A26" s="162"/>
      <c r="B26" s="163"/>
      <c r="C26" s="33" t="s">
        <v>883</v>
      </c>
      <c r="D26" s="166" t="s">
        <v>884</v>
      </c>
      <c r="E26" s="72"/>
      <c r="F26" s="26" t="s">
        <v>4</v>
      </c>
      <c r="G26" s="27">
        <v>44097</v>
      </c>
      <c r="H26" s="39" t="s">
        <v>22</v>
      </c>
      <c r="I26" s="191" t="s">
        <v>463</v>
      </c>
      <c r="J26" s="194" t="s">
        <v>873</v>
      </c>
      <c r="K26" s="72"/>
      <c r="L26" s="30" t="s">
        <v>874</v>
      </c>
    </row>
    <row r="27" spans="1:12" s="30" customFormat="1" x14ac:dyDescent="0.3">
      <c r="A27" s="162"/>
      <c r="B27" s="163"/>
      <c r="C27" s="33" t="s">
        <v>885</v>
      </c>
      <c r="D27" s="166" t="s">
        <v>886</v>
      </c>
      <c r="E27" s="72"/>
      <c r="F27" s="26" t="s">
        <v>4</v>
      </c>
      <c r="G27" s="27">
        <v>44097</v>
      </c>
      <c r="H27" s="39" t="s">
        <v>22</v>
      </c>
      <c r="I27" s="191" t="s">
        <v>462</v>
      </c>
      <c r="J27" s="194" t="s">
        <v>887</v>
      </c>
      <c r="K27" s="72"/>
    </row>
    <row r="28" spans="1:12" s="30" customFormat="1" ht="28.8" x14ac:dyDescent="0.3">
      <c r="A28" s="162"/>
      <c r="B28" s="163"/>
      <c r="C28" s="33" t="s">
        <v>888</v>
      </c>
      <c r="D28" s="166" t="s">
        <v>889</v>
      </c>
      <c r="E28" s="72"/>
      <c r="F28" s="26" t="s">
        <v>24</v>
      </c>
      <c r="G28" s="27">
        <v>44098</v>
      </c>
      <c r="H28" s="39" t="s">
        <v>22</v>
      </c>
      <c r="I28" s="191" t="s">
        <v>462</v>
      </c>
      <c r="J28" s="192" t="s">
        <v>890</v>
      </c>
      <c r="K28" s="72"/>
    </row>
    <row r="29" spans="1:12" s="30" customFormat="1" ht="43.2" x14ac:dyDescent="0.3">
      <c r="A29" s="162"/>
      <c r="B29" s="163"/>
      <c r="C29" s="33" t="s">
        <v>891</v>
      </c>
      <c r="D29" s="166" t="s">
        <v>892</v>
      </c>
      <c r="E29" s="72"/>
      <c r="F29" s="26" t="s">
        <v>24</v>
      </c>
      <c r="G29" s="27">
        <v>44099</v>
      </c>
      <c r="H29" s="39" t="s">
        <v>22</v>
      </c>
      <c r="I29" s="191" t="s">
        <v>463</v>
      </c>
      <c r="J29" s="192" t="s">
        <v>893</v>
      </c>
      <c r="K29" s="72"/>
    </row>
    <row r="30" spans="1:12" s="30" customFormat="1" ht="43.2" x14ac:dyDescent="0.3">
      <c r="A30" s="162"/>
      <c r="B30" s="163"/>
      <c r="C30" s="33" t="s">
        <v>894</v>
      </c>
      <c r="D30" s="166" t="s">
        <v>895</v>
      </c>
      <c r="E30" s="72"/>
      <c r="F30" s="26" t="s">
        <v>24</v>
      </c>
      <c r="G30" s="27">
        <v>44099</v>
      </c>
      <c r="H30" s="39" t="s">
        <v>22</v>
      </c>
      <c r="I30" s="191" t="s">
        <v>463</v>
      </c>
      <c r="J30" s="192" t="s">
        <v>893</v>
      </c>
      <c r="K30" s="72"/>
    </row>
    <row r="31" spans="1:12" s="30" customFormat="1" x14ac:dyDescent="0.3">
      <c r="A31" s="162"/>
      <c r="B31" s="163"/>
      <c r="C31" s="33" t="s">
        <v>896</v>
      </c>
      <c r="D31" s="166" t="s">
        <v>897</v>
      </c>
      <c r="E31" s="72"/>
      <c r="F31" s="26" t="s">
        <v>24</v>
      </c>
      <c r="G31" s="27">
        <v>44102</v>
      </c>
      <c r="H31" s="39" t="s">
        <v>22</v>
      </c>
      <c r="I31" s="191" t="s">
        <v>463</v>
      </c>
      <c r="J31" s="192" t="s">
        <v>873</v>
      </c>
      <c r="K31" s="72"/>
      <c r="L31" s="30" t="s">
        <v>898</v>
      </c>
    </row>
    <row r="32" spans="1:12" s="30" customFormat="1" x14ac:dyDescent="0.3">
      <c r="A32" s="164"/>
      <c r="B32" s="165"/>
      <c r="C32" s="33" t="s">
        <v>894</v>
      </c>
      <c r="D32" s="166" t="s">
        <v>175</v>
      </c>
      <c r="E32" s="72"/>
      <c r="F32" s="26" t="s">
        <v>24</v>
      </c>
      <c r="G32" s="27">
        <v>44102</v>
      </c>
      <c r="H32" s="39" t="s">
        <v>22</v>
      </c>
      <c r="I32" s="191" t="s">
        <v>462</v>
      </c>
      <c r="J32" s="194" t="s">
        <v>887</v>
      </c>
      <c r="K32" s="72"/>
    </row>
    <row r="33" spans="1:11" s="31" customFormat="1" ht="28.8" x14ac:dyDescent="0.3">
      <c r="A33" s="73" t="s">
        <v>899</v>
      </c>
      <c r="B33" s="33"/>
      <c r="C33" s="34"/>
      <c r="D33" s="34" t="s">
        <v>900</v>
      </c>
      <c r="E33" s="79"/>
      <c r="F33" s="151"/>
      <c r="G33" s="151"/>
      <c r="H33" s="151"/>
      <c r="I33" s="151"/>
      <c r="J33" s="152"/>
      <c r="K33" s="72"/>
    </row>
    <row r="34" spans="1:11" s="31" customFormat="1" x14ac:dyDescent="0.3">
      <c r="A34" s="148"/>
      <c r="B34" s="165"/>
      <c r="C34" s="33"/>
      <c r="D34" s="73"/>
      <c r="E34" s="62"/>
      <c r="F34" s="195"/>
      <c r="G34" s="196"/>
      <c r="H34" s="197"/>
      <c r="I34" s="198"/>
      <c r="J34" s="29"/>
      <c r="K34" s="72"/>
    </row>
    <row r="35" spans="1:11" s="31" customFormat="1" x14ac:dyDescent="0.3">
      <c r="A35" s="73" t="s">
        <v>901</v>
      </c>
      <c r="B35" s="33"/>
      <c r="C35" s="34"/>
      <c r="D35" s="34" t="s">
        <v>900</v>
      </c>
      <c r="E35" s="79"/>
      <c r="F35" s="151"/>
      <c r="G35" s="151"/>
      <c r="H35" s="151"/>
      <c r="I35" s="151"/>
      <c r="J35" s="152"/>
      <c r="K35" s="72"/>
    </row>
    <row r="36" spans="1:11" s="31" customFormat="1" x14ac:dyDescent="0.3">
      <c r="A36" s="148"/>
      <c r="B36" s="165"/>
      <c r="C36" s="33"/>
      <c r="D36" s="73"/>
      <c r="E36" s="62"/>
      <c r="F36" s="195"/>
      <c r="G36" s="196"/>
      <c r="H36" s="197"/>
      <c r="I36" s="198"/>
      <c r="J36" s="29"/>
      <c r="K36" s="72"/>
    </row>
    <row r="37" spans="1:11" s="31" customFormat="1" x14ac:dyDescent="0.3">
      <c r="A37" s="73" t="s">
        <v>902</v>
      </c>
      <c r="B37" s="33"/>
      <c r="C37" s="34"/>
      <c r="D37" s="34" t="s">
        <v>900</v>
      </c>
      <c r="E37" s="79"/>
      <c r="F37" s="151"/>
      <c r="G37" s="151"/>
      <c r="H37" s="151"/>
      <c r="I37" s="151"/>
      <c r="J37" s="152"/>
      <c r="K37" s="72"/>
    </row>
    <row r="38" spans="1:11" s="31" customFormat="1" x14ac:dyDescent="0.3">
      <c r="A38" s="148"/>
      <c r="B38" s="165"/>
      <c r="C38" s="33"/>
      <c r="D38" s="73"/>
      <c r="E38" s="62"/>
      <c r="F38" s="195"/>
      <c r="G38" s="196"/>
      <c r="H38" s="197"/>
      <c r="I38" s="198"/>
      <c r="J38" s="29"/>
      <c r="K38" s="72"/>
    </row>
    <row r="39" spans="1:11" s="31" customFormat="1" ht="28.8" x14ac:dyDescent="0.3">
      <c r="A39" s="73" t="s">
        <v>903</v>
      </c>
      <c r="B39" s="33"/>
      <c r="C39" s="34"/>
      <c r="D39" s="34" t="s">
        <v>900</v>
      </c>
      <c r="E39" s="79"/>
      <c r="F39" s="151"/>
      <c r="G39" s="151"/>
      <c r="H39" s="151"/>
      <c r="I39" s="151"/>
      <c r="J39" s="152"/>
      <c r="K39" s="72"/>
    </row>
    <row r="40" spans="1:11" s="31" customFormat="1" x14ac:dyDescent="0.3">
      <c r="A40" s="148"/>
      <c r="B40" s="165"/>
      <c r="C40" s="33"/>
      <c r="D40" s="73"/>
      <c r="E40" s="62"/>
      <c r="F40" s="195"/>
      <c r="G40" s="196"/>
      <c r="H40" s="197"/>
      <c r="I40" s="198"/>
      <c r="J40" s="29"/>
      <c r="K40" s="72"/>
    </row>
    <row r="41" spans="1:11" s="31" customFormat="1" ht="28.8" x14ac:dyDescent="0.3">
      <c r="A41" s="73" t="s">
        <v>904</v>
      </c>
      <c r="B41" s="33"/>
      <c r="C41" s="34"/>
      <c r="D41" s="34" t="s">
        <v>900</v>
      </c>
      <c r="E41" s="79"/>
      <c r="F41" s="151"/>
      <c r="G41" s="151"/>
      <c r="H41" s="151"/>
      <c r="I41" s="151"/>
      <c r="J41" s="152"/>
      <c r="K41" s="72"/>
    </row>
    <row r="42" spans="1:11" s="31" customFormat="1" x14ac:dyDescent="0.3">
      <c r="A42" s="148"/>
      <c r="B42" s="165"/>
      <c r="C42" s="33"/>
      <c r="D42" s="73"/>
      <c r="E42" s="62"/>
      <c r="F42" s="195"/>
      <c r="G42" s="196"/>
      <c r="H42" s="197"/>
      <c r="I42" s="198"/>
      <c r="J42" s="29"/>
      <c r="K42" s="72"/>
    </row>
    <row r="43" spans="1:11" s="31" customFormat="1" x14ac:dyDescent="0.3">
      <c r="A43" s="73" t="s">
        <v>736</v>
      </c>
      <c r="B43" s="33" t="s">
        <v>737</v>
      </c>
      <c r="C43" s="34"/>
      <c r="D43" s="34" t="s">
        <v>905</v>
      </c>
      <c r="E43" s="79"/>
      <c r="F43" s="435"/>
      <c r="G43" s="435"/>
      <c r="H43" s="435"/>
      <c r="I43" s="435"/>
      <c r="J43" s="436"/>
      <c r="K43" s="72"/>
    </row>
    <row r="44" spans="1:11" s="31" customFormat="1" x14ac:dyDescent="0.3">
      <c r="A44" s="450"/>
      <c r="B44" s="451"/>
      <c r="C44" s="33"/>
      <c r="D44" s="73"/>
      <c r="E44" s="62"/>
      <c r="F44" s="26" t="s">
        <v>4</v>
      </c>
      <c r="G44" s="27">
        <v>44088</v>
      </c>
      <c r="H44" s="28" t="s">
        <v>23</v>
      </c>
      <c r="I44" s="191"/>
      <c r="J44" s="29"/>
      <c r="K44" s="72"/>
    </row>
    <row r="45" spans="1:11" s="31" customFormat="1" ht="28.8" x14ac:dyDescent="0.3">
      <c r="A45" s="73" t="s">
        <v>906</v>
      </c>
      <c r="B45" s="33" t="s">
        <v>907</v>
      </c>
      <c r="C45" s="34"/>
      <c r="D45" s="34"/>
      <c r="E45" s="70"/>
      <c r="F45" s="437"/>
      <c r="G45" s="437"/>
      <c r="H45" s="437"/>
      <c r="I45" s="437"/>
      <c r="J45" s="438"/>
      <c r="K45" s="72"/>
    </row>
    <row r="46" spans="1:11" s="31" customFormat="1" x14ac:dyDescent="0.3">
      <c r="A46" s="450"/>
      <c r="B46" s="451"/>
      <c r="C46" s="33" t="s">
        <v>908</v>
      </c>
      <c r="D46" s="73" t="s">
        <v>909</v>
      </c>
      <c r="E46" s="62"/>
      <c r="F46" s="26" t="s">
        <v>4</v>
      </c>
      <c r="G46" s="27">
        <v>44088</v>
      </c>
      <c r="H46" s="28" t="s">
        <v>23</v>
      </c>
      <c r="I46" s="191" t="s">
        <v>463</v>
      </c>
      <c r="J46" s="199" t="s">
        <v>910</v>
      </c>
      <c r="K46" s="72"/>
    </row>
    <row r="47" spans="1:11" s="31" customFormat="1" x14ac:dyDescent="0.3">
      <c r="A47" s="452"/>
      <c r="B47" s="453"/>
      <c r="C47" s="200"/>
      <c r="D47" s="73" t="s">
        <v>911</v>
      </c>
      <c r="E47" s="62"/>
      <c r="F47" s="178"/>
      <c r="G47" s="201"/>
      <c r="H47" s="180"/>
      <c r="I47" s="202"/>
      <c r="J47" s="182"/>
      <c r="K47" s="72"/>
    </row>
    <row r="48" spans="1:11" s="31" customFormat="1" x14ac:dyDescent="0.3">
      <c r="A48" s="452"/>
      <c r="B48" s="453"/>
      <c r="C48" s="33" t="s">
        <v>912</v>
      </c>
      <c r="D48" s="31" t="s">
        <v>913</v>
      </c>
      <c r="E48" s="62"/>
      <c r="F48" s="26" t="s">
        <v>4</v>
      </c>
      <c r="G48" s="27">
        <v>44088</v>
      </c>
      <c r="H48" s="39" t="s">
        <v>23</v>
      </c>
      <c r="I48" s="191" t="s">
        <v>462</v>
      </c>
      <c r="J48" s="194" t="s">
        <v>887</v>
      </c>
      <c r="K48" s="72"/>
    </row>
    <row r="49" spans="1:12" s="30" customFormat="1" x14ac:dyDescent="0.3">
      <c r="A49" s="452"/>
      <c r="B49" s="453"/>
      <c r="C49" s="33" t="s">
        <v>914</v>
      </c>
      <c r="D49" s="73" t="s">
        <v>915</v>
      </c>
      <c r="E49" s="62"/>
      <c r="F49" s="26" t="s">
        <v>4</v>
      </c>
      <c r="G49" s="27">
        <v>44088</v>
      </c>
      <c r="H49" s="39" t="s">
        <v>23</v>
      </c>
      <c r="I49" s="191" t="s">
        <v>462</v>
      </c>
      <c r="J49" s="194" t="s">
        <v>887</v>
      </c>
      <c r="K49" s="72"/>
    </row>
    <row r="50" spans="1:12" s="30" customFormat="1" x14ac:dyDescent="0.3">
      <c r="A50" s="452"/>
      <c r="B50" s="453"/>
      <c r="C50" s="33" t="s">
        <v>916</v>
      </c>
      <c r="D50" s="73" t="s">
        <v>917</v>
      </c>
      <c r="E50" s="62"/>
      <c r="F50" s="26" t="s">
        <v>4</v>
      </c>
      <c r="G50" s="27">
        <v>44088</v>
      </c>
      <c r="H50" s="39" t="s">
        <v>23</v>
      </c>
      <c r="I50" s="191" t="s">
        <v>462</v>
      </c>
      <c r="J50" s="194" t="s">
        <v>887</v>
      </c>
      <c r="K50" s="72"/>
    </row>
    <row r="51" spans="1:12" s="30" customFormat="1" x14ac:dyDescent="0.3">
      <c r="A51" s="452"/>
      <c r="B51" s="453"/>
      <c r="C51" s="33" t="s">
        <v>918</v>
      </c>
      <c r="D51" s="73" t="s">
        <v>919</v>
      </c>
      <c r="E51" s="62"/>
      <c r="F51" s="26" t="s">
        <v>4</v>
      </c>
      <c r="G51" s="27">
        <v>44088</v>
      </c>
      <c r="H51" s="39" t="s">
        <v>23</v>
      </c>
      <c r="I51" s="191" t="s">
        <v>462</v>
      </c>
      <c r="J51" s="194" t="s">
        <v>887</v>
      </c>
      <c r="K51" s="72"/>
    </row>
    <row r="52" spans="1:12" s="30" customFormat="1" x14ac:dyDescent="0.3">
      <c r="A52" s="452"/>
      <c r="B52" s="453"/>
      <c r="C52" s="33" t="s">
        <v>920</v>
      </c>
      <c r="D52" s="73" t="s">
        <v>921</v>
      </c>
      <c r="E52" s="62"/>
      <c r="F52" s="26" t="s">
        <v>4</v>
      </c>
      <c r="G52" s="27">
        <v>44088</v>
      </c>
      <c r="H52" s="39" t="s">
        <v>23</v>
      </c>
      <c r="I52" s="191" t="s">
        <v>462</v>
      </c>
      <c r="J52" s="194" t="s">
        <v>887</v>
      </c>
      <c r="K52" s="72"/>
    </row>
    <row r="53" spans="1:12" s="30" customFormat="1" x14ac:dyDescent="0.3">
      <c r="A53" s="452"/>
      <c r="B53" s="453"/>
      <c r="C53" s="33" t="s">
        <v>922</v>
      </c>
      <c r="D53" s="30" t="s">
        <v>923</v>
      </c>
      <c r="E53" s="62"/>
      <c r="F53" s="26" t="s">
        <v>4</v>
      </c>
      <c r="G53" s="27">
        <v>44088</v>
      </c>
      <c r="H53" s="39" t="s">
        <v>23</v>
      </c>
      <c r="I53" s="191" t="s">
        <v>462</v>
      </c>
      <c r="J53" s="194" t="s">
        <v>887</v>
      </c>
      <c r="K53" s="72"/>
    </row>
    <row r="54" spans="1:12" s="30" customFormat="1" x14ac:dyDescent="0.3">
      <c r="A54" s="452"/>
      <c r="B54" s="453"/>
      <c r="C54" s="33" t="s">
        <v>924</v>
      </c>
      <c r="D54" s="73" t="s">
        <v>925</v>
      </c>
      <c r="E54" s="62"/>
      <c r="F54" s="26" t="s">
        <v>4</v>
      </c>
      <c r="G54" s="27">
        <v>44088</v>
      </c>
      <c r="H54" s="39" t="s">
        <v>23</v>
      </c>
      <c r="I54" s="191" t="s">
        <v>462</v>
      </c>
      <c r="J54" s="194" t="s">
        <v>887</v>
      </c>
      <c r="K54" s="72"/>
    </row>
    <row r="55" spans="1:12" s="30" customFormat="1" x14ac:dyDescent="0.3">
      <c r="A55" s="452"/>
      <c r="B55" s="453"/>
      <c r="C55" s="33" t="s">
        <v>926</v>
      </c>
      <c r="D55" s="73" t="s">
        <v>927</v>
      </c>
      <c r="E55" s="62"/>
      <c r="F55" s="26" t="s">
        <v>4</v>
      </c>
      <c r="G55" s="27">
        <v>44088</v>
      </c>
      <c r="H55" s="39" t="s">
        <v>23</v>
      </c>
      <c r="I55" s="191" t="s">
        <v>462</v>
      </c>
      <c r="J55" s="194" t="s">
        <v>887</v>
      </c>
      <c r="K55" s="72"/>
    </row>
    <row r="56" spans="1:12" s="30" customFormat="1" x14ac:dyDescent="0.3">
      <c r="A56" s="452"/>
      <c r="B56" s="453"/>
      <c r="C56" s="33" t="s">
        <v>928</v>
      </c>
      <c r="D56" s="73" t="s">
        <v>929</v>
      </c>
      <c r="E56" s="62"/>
      <c r="F56" s="26" t="s">
        <v>4</v>
      </c>
      <c r="G56" s="27">
        <v>44088</v>
      </c>
      <c r="H56" s="39" t="s">
        <v>23</v>
      </c>
      <c r="I56" s="191" t="s">
        <v>462</v>
      </c>
      <c r="J56" s="194" t="s">
        <v>887</v>
      </c>
      <c r="K56" s="72"/>
    </row>
    <row r="57" spans="1:12" s="30" customFormat="1" x14ac:dyDescent="0.3">
      <c r="A57" s="452"/>
      <c r="B57" s="453"/>
      <c r="C57" s="33" t="s">
        <v>930</v>
      </c>
      <c r="D57" s="73" t="s">
        <v>931</v>
      </c>
      <c r="E57" s="62"/>
      <c r="F57" s="26" t="s">
        <v>4</v>
      </c>
      <c r="G57" s="27">
        <v>44088</v>
      </c>
      <c r="H57" s="39" t="s">
        <v>23</v>
      </c>
      <c r="I57" s="191" t="s">
        <v>462</v>
      </c>
      <c r="J57" s="194" t="s">
        <v>887</v>
      </c>
      <c r="K57" s="72"/>
    </row>
    <row r="58" spans="1:12" s="30" customFormat="1" x14ac:dyDescent="0.3">
      <c r="A58" s="452"/>
      <c r="B58" s="453"/>
      <c r="C58" s="33" t="s">
        <v>932</v>
      </c>
      <c r="D58" s="73" t="s">
        <v>933</v>
      </c>
      <c r="E58" s="62"/>
      <c r="F58" s="26" t="s">
        <v>4</v>
      </c>
      <c r="G58" s="27">
        <v>44088</v>
      </c>
      <c r="H58" s="39" t="s">
        <v>23</v>
      </c>
      <c r="I58" s="191" t="s">
        <v>462</v>
      </c>
      <c r="J58" s="194" t="s">
        <v>887</v>
      </c>
      <c r="K58" s="72"/>
    </row>
    <row r="59" spans="1:12" s="30" customFormat="1" x14ac:dyDescent="0.3">
      <c r="A59" s="452"/>
      <c r="B59" s="453"/>
      <c r="C59" s="33" t="s">
        <v>934</v>
      </c>
      <c r="D59" s="73" t="s">
        <v>935</v>
      </c>
      <c r="E59" s="62"/>
      <c r="F59" s="26" t="s">
        <v>4</v>
      </c>
      <c r="G59" s="27">
        <v>44088</v>
      </c>
      <c r="H59" s="39" t="s">
        <v>23</v>
      </c>
      <c r="I59" s="191" t="s">
        <v>462</v>
      </c>
      <c r="J59" s="194" t="s">
        <v>887</v>
      </c>
      <c r="K59" s="72"/>
    </row>
    <row r="60" spans="1:12" s="30" customFormat="1" x14ac:dyDescent="0.3">
      <c r="A60" s="452"/>
      <c r="B60" s="453"/>
      <c r="C60" s="33" t="s">
        <v>936</v>
      </c>
      <c r="D60" s="73" t="s">
        <v>937</v>
      </c>
      <c r="E60" s="62"/>
      <c r="F60" s="26" t="s">
        <v>4</v>
      </c>
      <c r="G60" s="27">
        <v>44088</v>
      </c>
      <c r="H60" s="39" t="s">
        <v>23</v>
      </c>
      <c r="I60" s="191" t="s">
        <v>462</v>
      </c>
      <c r="J60" s="194" t="s">
        <v>887</v>
      </c>
      <c r="K60" s="72"/>
    </row>
    <row r="61" spans="1:12" s="30" customFormat="1" x14ac:dyDescent="0.3">
      <c r="A61" s="452"/>
      <c r="B61" s="453"/>
      <c r="C61" s="33" t="s">
        <v>938</v>
      </c>
      <c r="D61" s="73" t="s">
        <v>939</v>
      </c>
      <c r="E61" s="62"/>
      <c r="F61" s="26" t="s">
        <v>4</v>
      </c>
      <c r="G61" s="27">
        <v>44088</v>
      </c>
      <c r="H61" s="39" t="s">
        <v>23</v>
      </c>
      <c r="I61" s="191" t="s">
        <v>462</v>
      </c>
      <c r="J61" s="194" t="s">
        <v>887</v>
      </c>
      <c r="K61" s="72"/>
    </row>
    <row r="62" spans="1:12" s="30" customFormat="1" x14ac:dyDescent="0.3">
      <c r="A62" s="452"/>
      <c r="B62" s="453"/>
      <c r="C62" s="33" t="s">
        <v>940</v>
      </c>
      <c r="D62" s="73" t="s">
        <v>941</v>
      </c>
      <c r="E62" s="62"/>
      <c r="F62" s="26" t="s">
        <v>4</v>
      </c>
      <c r="G62" s="27">
        <v>44088</v>
      </c>
      <c r="H62" s="39" t="s">
        <v>23</v>
      </c>
      <c r="I62" s="191" t="s">
        <v>462</v>
      </c>
      <c r="J62" s="194" t="s">
        <v>887</v>
      </c>
      <c r="K62" s="72"/>
    </row>
    <row r="63" spans="1:12" s="30" customFormat="1" x14ac:dyDescent="0.3">
      <c r="A63" s="452"/>
      <c r="B63" s="453"/>
      <c r="C63" s="33" t="s">
        <v>942</v>
      </c>
      <c r="D63" s="73" t="s">
        <v>943</v>
      </c>
      <c r="E63" s="62"/>
      <c r="F63" s="26" t="s">
        <v>460</v>
      </c>
      <c r="G63" s="27">
        <v>44089</v>
      </c>
      <c r="H63" s="39" t="s">
        <v>23</v>
      </c>
      <c r="I63" s="191" t="s">
        <v>462</v>
      </c>
      <c r="J63" s="194" t="s">
        <v>887</v>
      </c>
      <c r="K63" s="72"/>
      <c r="L63" s="30" t="s">
        <v>1100</v>
      </c>
    </row>
    <row r="64" spans="1:12" s="30" customFormat="1" x14ac:dyDescent="0.3">
      <c r="A64" s="452"/>
      <c r="B64" s="453"/>
      <c r="C64" s="33" t="s">
        <v>944</v>
      </c>
      <c r="D64" s="73" t="s">
        <v>945</v>
      </c>
      <c r="E64" s="62"/>
      <c r="F64" s="26" t="s">
        <v>4</v>
      </c>
      <c r="G64" s="27">
        <v>44088</v>
      </c>
      <c r="H64" s="39" t="s">
        <v>23</v>
      </c>
      <c r="I64" s="191" t="s">
        <v>462</v>
      </c>
      <c r="J64" s="194" t="s">
        <v>910</v>
      </c>
      <c r="K64" s="72"/>
    </row>
    <row r="65" spans="1:11" s="31" customFormat="1" x14ac:dyDescent="0.3">
      <c r="A65" s="73" t="s">
        <v>946</v>
      </c>
      <c r="B65" s="33" t="s">
        <v>947</v>
      </c>
      <c r="C65" s="34"/>
      <c r="D65" s="34"/>
      <c r="E65" s="70"/>
      <c r="F65" s="437"/>
      <c r="G65" s="437"/>
      <c r="H65" s="437"/>
      <c r="I65" s="437"/>
      <c r="J65" s="438"/>
      <c r="K65" s="72"/>
    </row>
    <row r="66" spans="1:11" s="31" customFormat="1" x14ac:dyDescent="0.3">
      <c r="A66" s="450"/>
      <c r="B66" s="451"/>
      <c r="C66" s="33" t="s">
        <v>948</v>
      </c>
      <c r="D66" s="73" t="s">
        <v>949</v>
      </c>
      <c r="E66" s="62"/>
      <c r="F66" s="26" t="s">
        <v>24</v>
      </c>
      <c r="G66" s="27"/>
      <c r="H66" s="39" t="s">
        <v>3</v>
      </c>
      <c r="I66" s="191" t="s">
        <v>462</v>
      </c>
      <c r="J66" s="194" t="s">
        <v>950</v>
      </c>
      <c r="K66" s="72"/>
    </row>
    <row r="67" spans="1:11" s="31" customFormat="1" x14ac:dyDescent="0.3">
      <c r="A67" s="452"/>
      <c r="B67" s="453"/>
      <c r="C67" s="33" t="s">
        <v>951</v>
      </c>
      <c r="D67" s="73" t="s">
        <v>952</v>
      </c>
      <c r="E67" s="62"/>
      <c r="F67" s="26" t="s">
        <v>24</v>
      </c>
      <c r="G67" s="27"/>
      <c r="H67" s="39" t="s">
        <v>3</v>
      </c>
      <c r="I67" s="191" t="s">
        <v>462</v>
      </c>
      <c r="J67" s="194" t="s">
        <v>887</v>
      </c>
      <c r="K67" s="72"/>
    </row>
    <row r="68" spans="1:11" s="31" customFormat="1" x14ac:dyDescent="0.3">
      <c r="A68" s="452"/>
      <c r="B68" s="453"/>
      <c r="C68" s="33" t="s">
        <v>953</v>
      </c>
      <c r="D68" s="73" t="s">
        <v>954</v>
      </c>
      <c r="E68" s="62"/>
      <c r="F68" s="26" t="s">
        <v>24</v>
      </c>
      <c r="G68" s="27"/>
      <c r="H68" s="39" t="s">
        <v>3</v>
      </c>
      <c r="I68" s="191" t="s">
        <v>462</v>
      </c>
      <c r="J68" s="29"/>
      <c r="K68" s="72"/>
    </row>
    <row r="69" spans="1:11" s="31" customFormat="1" x14ac:dyDescent="0.3">
      <c r="A69" s="452"/>
      <c r="B69" s="453"/>
      <c r="C69" s="195"/>
      <c r="D69" s="73" t="s">
        <v>955</v>
      </c>
      <c r="E69" s="62"/>
      <c r="F69" s="195"/>
      <c r="G69" s="195"/>
      <c r="H69" s="195"/>
      <c r="I69" s="195"/>
      <c r="J69" s="29"/>
      <c r="K69" s="72"/>
    </row>
    <row r="70" spans="1:11" s="31" customFormat="1" x14ac:dyDescent="0.3">
      <c r="A70" s="452"/>
      <c r="B70" s="453"/>
      <c r="C70" s="33" t="s">
        <v>956</v>
      </c>
      <c r="D70" s="73" t="s">
        <v>957</v>
      </c>
      <c r="E70" s="62"/>
      <c r="F70" s="26" t="s">
        <v>24</v>
      </c>
      <c r="G70" s="27"/>
      <c r="H70" s="39" t="s">
        <v>3</v>
      </c>
      <c r="I70" s="191" t="s">
        <v>462</v>
      </c>
      <c r="J70" s="194" t="s">
        <v>887</v>
      </c>
      <c r="K70" s="72"/>
    </row>
    <row r="71" spans="1:11" s="31" customFormat="1" x14ac:dyDescent="0.3">
      <c r="A71" s="452"/>
      <c r="B71" s="453"/>
      <c r="C71" s="195"/>
      <c r="D71" s="73" t="s">
        <v>958</v>
      </c>
      <c r="E71" s="62"/>
      <c r="F71" s="195"/>
      <c r="G71" s="195"/>
      <c r="H71" s="195"/>
      <c r="I71" s="195"/>
      <c r="J71" s="194"/>
      <c r="K71" s="72"/>
    </row>
    <row r="72" spans="1:11" s="31" customFormat="1" x14ac:dyDescent="0.3">
      <c r="A72" s="452"/>
      <c r="B72" s="453"/>
      <c r="C72" s="195"/>
      <c r="D72" s="73" t="s">
        <v>959</v>
      </c>
      <c r="E72" s="62"/>
      <c r="F72" s="195"/>
      <c r="G72" s="195"/>
      <c r="H72" s="195"/>
      <c r="I72" s="195"/>
      <c r="J72" s="194"/>
      <c r="K72" s="72"/>
    </row>
    <row r="73" spans="1:11" s="30" customFormat="1" x14ac:dyDescent="0.3">
      <c r="A73" s="452"/>
      <c r="B73" s="453"/>
      <c r="C73" s="33" t="s">
        <v>960</v>
      </c>
      <c r="D73" s="73" t="s">
        <v>961</v>
      </c>
      <c r="E73" s="62"/>
      <c r="F73" s="26" t="s">
        <v>24</v>
      </c>
      <c r="G73" s="27"/>
      <c r="H73" s="39" t="s">
        <v>3</v>
      </c>
      <c r="I73" s="191" t="s">
        <v>462</v>
      </c>
      <c r="J73" s="194" t="s">
        <v>887</v>
      </c>
      <c r="K73" s="72"/>
    </row>
    <row r="74" spans="1:11" s="31" customFormat="1" x14ac:dyDescent="0.3">
      <c r="A74" s="73" t="s">
        <v>962</v>
      </c>
      <c r="B74" s="33" t="s">
        <v>810</v>
      </c>
      <c r="C74" s="34"/>
      <c r="D74" s="34" t="s">
        <v>963</v>
      </c>
      <c r="E74" s="70"/>
      <c r="F74" s="437"/>
      <c r="G74" s="437"/>
      <c r="H74" s="437"/>
      <c r="I74" s="437"/>
      <c r="J74" s="438"/>
      <c r="K74" s="72"/>
    </row>
    <row r="75" spans="1:11" s="31" customFormat="1" x14ac:dyDescent="0.3">
      <c r="A75" s="450"/>
      <c r="B75" s="451"/>
      <c r="C75" s="33"/>
      <c r="D75" s="73"/>
      <c r="E75" s="62"/>
      <c r="F75" s="26"/>
      <c r="G75" s="27"/>
      <c r="H75" s="28" t="s">
        <v>464</v>
      </c>
      <c r="I75" s="191"/>
      <c r="J75" s="29"/>
      <c r="K75" s="72"/>
    </row>
    <row r="76" spans="1:11" s="31" customFormat="1" x14ac:dyDescent="0.3">
      <c r="A76" s="73" t="s">
        <v>964</v>
      </c>
      <c r="B76" s="33" t="s">
        <v>562</v>
      </c>
      <c r="C76" s="34"/>
      <c r="D76" s="34"/>
      <c r="E76" s="70"/>
      <c r="F76" s="437"/>
      <c r="G76" s="437"/>
      <c r="H76" s="437"/>
      <c r="I76" s="437"/>
      <c r="J76" s="438"/>
      <c r="K76" s="72"/>
    </row>
    <row r="77" spans="1:11" s="31" customFormat="1" x14ac:dyDescent="0.3">
      <c r="A77" s="160"/>
      <c r="B77" s="161"/>
      <c r="C77" s="33" t="s">
        <v>564</v>
      </c>
      <c r="D77" s="73" t="s">
        <v>565</v>
      </c>
      <c r="E77" s="62"/>
      <c r="F77" s="26" t="s">
        <v>24</v>
      </c>
      <c r="G77" s="27"/>
      <c r="H77" s="28" t="s">
        <v>464</v>
      </c>
      <c r="I77" s="191" t="s">
        <v>462</v>
      </c>
      <c r="J77" s="29"/>
      <c r="K77" s="72"/>
    </row>
    <row r="78" spans="1:11" s="31" customFormat="1" x14ac:dyDescent="0.3">
      <c r="A78" s="162"/>
      <c r="B78" s="163"/>
      <c r="C78" s="33" t="s">
        <v>566</v>
      </c>
      <c r="D78" s="73" t="s">
        <v>567</v>
      </c>
      <c r="E78" s="62"/>
      <c r="F78" s="26" t="s">
        <v>24</v>
      </c>
      <c r="G78" s="27"/>
      <c r="H78" s="28" t="s">
        <v>464</v>
      </c>
      <c r="I78" s="191" t="s">
        <v>462</v>
      </c>
      <c r="J78" s="29"/>
      <c r="K78" s="72"/>
    </row>
    <row r="79" spans="1:11" s="31" customFormat="1" x14ac:dyDescent="0.3">
      <c r="A79" s="162"/>
      <c r="B79" s="163"/>
      <c r="C79" s="33" t="s">
        <v>568</v>
      </c>
      <c r="D79" s="166" t="s">
        <v>569</v>
      </c>
      <c r="E79" s="72"/>
      <c r="F79" s="26" t="s">
        <v>24</v>
      </c>
      <c r="G79" s="27"/>
      <c r="H79" s="28" t="s">
        <v>464</v>
      </c>
      <c r="I79" s="191" t="s">
        <v>462</v>
      </c>
      <c r="J79" s="29"/>
      <c r="K79" s="72"/>
    </row>
    <row r="80" spans="1:11" s="31" customFormat="1" x14ac:dyDescent="0.3">
      <c r="A80" s="164"/>
      <c r="B80" s="165"/>
      <c r="C80" s="33" t="s">
        <v>570</v>
      </c>
      <c r="D80" s="166" t="s">
        <v>571</v>
      </c>
      <c r="E80" s="72"/>
      <c r="F80" s="26" t="s">
        <v>24</v>
      </c>
      <c r="G80" s="27"/>
      <c r="H80" s="28" t="s">
        <v>464</v>
      </c>
      <c r="I80" s="191" t="s">
        <v>462</v>
      </c>
      <c r="J80" s="29"/>
      <c r="K80" s="72"/>
    </row>
    <row r="81" spans="1:11" s="31" customFormat="1" x14ac:dyDescent="0.3">
      <c r="A81" s="73" t="s">
        <v>965</v>
      </c>
      <c r="B81" s="33" t="s">
        <v>966</v>
      </c>
      <c r="C81" s="34"/>
      <c r="D81" s="34"/>
      <c r="E81" s="79"/>
      <c r="F81" s="435"/>
      <c r="G81" s="435"/>
      <c r="H81" s="435"/>
      <c r="I81" s="435"/>
      <c r="J81" s="436"/>
      <c r="K81" s="72"/>
    </row>
    <row r="82" spans="1:11" s="31" customFormat="1" ht="72" x14ac:dyDescent="0.3">
      <c r="A82" s="203" t="s">
        <v>967</v>
      </c>
      <c r="B82" s="161"/>
      <c r="C82" s="33" t="s">
        <v>968</v>
      </c>
      <c r="D82" s="73" t="s">
        <v>969</v>
      </c>
      <c r="E82" s="62"/>
      <c r="F82" s="26" t="s">
        <v>24</v>
      </c>
      <c r="G82" s="27"/>
      <c r="H82" s="28" t="s">
        <v>22</v>
      </c>
      <c r="I82" s="191" t="s">
        <v>462</v>
      </c>
      <c r="J82" s="199" t="s">
        <v>887</v>
      </c>
      <c r="K82" s="72"/>
    </row>
    <row r="83" spans="1:11" s="31" customFormat="1" x14ac:dyDescent="0.3">
      <c r="A83" s="162"/>
      <c r="B83" s="163"/>
      <c r="C83" s="33" t="s">
        <v>970</v>
      </c>
      <c r="D83" s="73" t="s">
        <v>971</v>
      </c>
      <c r="E83" s="62"/>
      <c r="F83" s="26" t="s">
        <v>24</v>
      </c>
      <c r="G83" s="27"/>
      <c r="H83" s="28" t="s">
        <v>22</v>
      </c>
      <c r="I83" s="191" t="s">
        <v>462</v>
      </c>
      <c r="J83" s="194" t="s">
        <v>887</v>
      </c>
      <c r="K83" s="72"/>
    </row>
    <row r="84" spans="1:11" s="30" customFormat="1" x14ac:dyDescent="0.3">
      <c r="A84" s="162"/>
      <c r="B84" s="163"/>
      <c r="C84" s="33" t="s">
        <v>972</v>
      </c>
      <c r="D84" s="73" t="s">
        <v>973</v>
      </c>
      <c r="E84" s="62"/>
      <c r="F84" s="26" t="s">
        <v>24</v>
      </c>
      <c r="G84" s="27"/>
      <c r="H84" s="28" t="s">
        <v>22</v>
      </c>
      <c r="I84" s="191" t="s">
        <v>462</v>
      </c>
      <c r="J84" s="194" t="s">
        <v>887</v>
      </c>
      <c r="K84" s="72"/>
    </row>
    <row r="85" spans="1:11" s="30" customFormat="1" x14ac:dyDescent="0.3">
      <c r="A85" s="162"/>
      <c r="B85" s="163"/>
      <c r="C85" s="33" t="s">
        <v>974</v>
      </c>
      <c r="D85" s="73" t="s">
        <v>975</v>
      </c>
      <c r="E85" s="62"/>
      <c r="F85" s="26" t="s">
        <v>24</v>
      </c>
      <c r="G85" s="27"/>
      <c r="H85" s="28" t="s">
        <v>22</v>
      </c>
      <c r="I85" s="191" t="s">
        <v>462</v>
      </c>
      <c r="J85" s="194" t="s">
        <v>887</v>
      </c>
      <c r="K85" s="72"/>
    </row>
    <row r="86" spans="1:11" s="30" customFormat="1" ht="28.8" x14ac:dyDescent="0.3">
      <c r="A86" s="162"/>
      <c r="B86" s="163"/>
      <c r="C86" s="33" t="s">
        <v>976</v>
      </c>
      <c r="D86" s="73" t="s">
        <v>977</v>
      </c>
      <c r="E86" s="62"/>
      <c r="F86" s="26" t="s">
        <v>24</v>
      </c>
      <c r="G86" s="27"/>
      <c r="H86" s="28" t="s">
        <v>22</v>
      </c>
      <c r="I86" s="191" t="s">
        <v>462</v>
      </c>
      <c r="J86" s="29" t="s">
        <v>978</v>
      </c>
      <c r="K86" s="72"/>
    </row>
    <row r="87" spans="1:11" s="30" customFormat="1" ht="28.8" x14ac:dyDescent="0.3">
      <c r="A87" s="162"/>
      <c r="B87" s="163"/>
      <c r="C87" s="33" t="s">
        <v>979</v>
      </c>
      <c r="D87" s="73" t="s">
        <v>980</v>
      </c>
      <c r="E87" s="62"/>
      <c r="F87" s="26" t="s">
        <v>24</v>
      </c>
      <c r="G87" s="27"/>
      <c r="H87" s="28" t="s">
        <v>22</v>
      </c>
      <c r="I87" s="191" t="s">
        <v>462</v>
      </c>
      <c r="J87" s="29" t="s">
        <v>978</v>
      </c>
      <c r="K87" s="72"/>
    </row>
    <row r="88" spans="1:11" s="30" customFormat="1" ht="28.8" x14ac:dyDescent="0.3">
      <c r="A88" s="162"/>
      <c r="B88" s="163"/>
      <c r="C88" s="33" t="s">
        <v>981</v>
      </c>
      <c r="D88" s="73" t="s">
        <v>982</v>
      </c>
      <c r="E88" s="62"/>
      <c r="F88" s="26" t="s">
        <v>24</v>
      </c>
      <c r="G88" s="27"/>
      <c r="H88" s="28" t="s">
        <v>22</v>
      </c>
      <c r="I88" s="191" t="s">
        <v>462</v>
      </c>
      <c r="J88" s="29" t="s">
        <v>978</v>
      </c>
      <c r="K88" s="72"/>
    </row>
    <row r="89" spans="1:11" s="30" customFormat="1" ht="28.8" x14ac:dyDescent="0.3">
      <c r="A89" s="162"/>
      <c r="B89" s="163"/>
      <c r="C89" s="33" t="s">
        <v>983</v>
      </c>
      <c r="D89" s="73" t="s">
        <v>984</v>
      </c>
      <c r="E89" s="62"/>
      <c r="F89" s="26" t="s">
        <v>24</v>
      </c>
      <c r="G89" s="27"/>
      <c r="H89" s="28" t="s">
        <v>22</v>
      </c>
      <c r="I89" s="191" t="s">
        <v>462</v>
      </c>
      <c r="J89" s="29" t="s">
        <v>978</v>
      </c>
      <c r="K89" s="72"/>
    </row>
    <row r="90" spans="1:11" s="30" customFormat="1" ht="28.8" x14ac:dyDescent="0.3">
      <c r="A90" s="162"/>
      <c r="B90" s="163"/>
      <c r="C90" s="33" t="s">
        <v>985</v>
      </c>
      <c r="D90" s="73" t="s">
        <v>190</v>
      </c>
      <c r="E90" s="62"/>
      <c r="F90" s="26" t="s">
        <v>24</v>
      </c>
      <c r="G90" s="27"/>
      <c r="H90" s="28" t="s">
        <v>22</v>
      </c>
      <c r="I90" s="191" t="s">
        <v>462</v>
      </c>
      <c r="J90" s="29" t="s">
        <v>978</v>
      </c>
      <c r="K90" s="72"/>
    </row>
    <row r="91" spans="1:11" s="30" customFormat="1" x14ac:dyDescent="0.3">
      <c r="A91" s="162"/>
      <c r="B91" s="163"/>
      <c r="C91" s="33" t="s">
        <v>986</v>
      </c>
      <c r="D91" s="73" t="s">
        <v>987</v>
      </c>
      <c r="E91" s="62"/>
      <c r="F91" s="26" t="s">
        <v>24</v>
      </c>
      <c r="G91" s="27"/>
      <c r="H91" s="28" t="s">
        <v>22</v>
      </c>
      <c r="I91" s="191" t="s">
        <v>462</v>
      </c>
      <c r="J91" s="29"/>
      <c r="K91" s="72"/>
    </row>
    <row r="92" spans="1:11" s="30" customFormat="1" ht="28.8" x14ac:dyDescent="0.3">
      <c r="A92" s="162"/>
      <c r="B92" s="163"/>
      <c r="C92" s="33" t="s">
        <v>988</v>
      </c>
      <c r="D92" s="73" t="s">
        <v>500</v>
      </c>
      <c r="E92" s="62"/>
      <c r="F92" s="26" t="s">
        <v>24</v>
      </c>
      <c r="G92" s="27"/>
      <c r="H92" s="28" t="s">
        <v>22</v>
      </c>
      <c r="I92" s="191" t="s">
        <v>462</v>
      </c>
      <c r="J92" s="204" t="s">
        <v>978</v>
      </c>
      <c r="K92" s="72"/>
    </row>
    <row r="93" spans="1:11" s="31" customFormat="1" x14ac:dyDescent="0.3">
      <c r="A93" s="162"/>
      <c r="B93" s="163"/>
      <c r="C93" s="33" t="s">
        <v>989</v>
      </c>
      <c r="D93" s="166" t="s">
        <v>990</v>
      </c>
      <c r="E93" s="72"/>
      <c r="F93" s="26" t="s">
        <v>24</v>
      </c>
      <c r="G93" s="27"/>
      <c r="H93" s="28" t="s">
        <v>22</v>
      </c>
      <c r="I93" s="191" t="s">
        <v>462</v>
      </c>
      <c r="J93" s="29"/>
      <c r="K93" s="72"/>
    </row>
    <row r="94" spans="1:11" s="31" customFormat="1" x14ac:dyDescent="0.3">
      <c r="A94" s="162"/>
      <c r="B94" s="163"/>
      <c r="C94" s="33" t="s">
        <v>991</v>
      </c>
      <c r="D94" s="166" t="s">
        <v>992</v>
      </c>
      <c r="E94" s="72"/>
      <c r="F94" s="26" t="s">
        <v>24</v>
      </c>
      <c r="G94" s="27"/>
      <c r="H94" s="28" t="s">
        <v>22</v>
      </c>
      <c r="I94" s="191" t="s">
        <v>462</v>
      </c>
      <c r="J94" s="29"/>
      <c r="K94" s="72"/>
    </row>
    <row r="95" spans="1:11" s="31" customFormat="1" ht="28.8" x14ac:dyDescent="0.3">
      <c r="A95" s="162"/>
      <c r="B95" s="163"/>
      <c r="C95" s="33" t="s">
        <v>993</v>
      </c>
      <c r="D95" s="166" t="s">
        <v>994</v>
      </c>
      <c r="E95" s="72"/>
      <c r="F95" s="26" t="s">
        <v>24</v>
      </c>
      <c r="G95" s="27"/>
      <c r="H95" s="28" t="s">
        <v>22</v>
      </c>
      <c r="I95" s="191" t="s">
        <v>462</v>
      </c>
      <c r="J95" s="204" t="s">
        <v>978</v>
      </c>
      <c r="K95" s="72"/>
    </row>
    <row r="96" spans="1:11" s="31" customFormat="1" ht="28.8" x14ac:dyDescent="0.3">
      <c r="A96" s="205" t="s">
        <v>995</v>
      </c>
      <c r="B96" s="163"/>
      <c r="C96" s="33" t="s">
        <v>996</v>
      </c>
      <c r="D96" s="73" t="s">
        <v>997</v>
      </c>
      <c r="E96" s="62"/>
      <c r="F96" s="26" t="s">
        <v>24</v>
      </c>
      <c r="G96" s="27"/>
      <c r="H96" s="28" t="s">
        <v>3</v>
      </c>
      <c r="I96" s="191" t="s">
        <v>462</v>
      </c>
      <c r="J96" s="29"/>
      <c r="K96" s="72"/>
    </row>
    <row r="97" spans="1:11" s="31" customFormat="1" ht="28.8" x14ac:dyDescent="0.3">
      <c r="A97" s="205" t="s">
        <v>995</v>
      </c>
      <c r="B97" s="163"/>
      <c r="C97" s="33" t="s">
        <v>998</v>
      </c>
      <c r="D97" s="73" t="s">
        <v>999</v>
      </c>
      <c r="E97" s="74"/>
      <c r="F97" s="26" t="s">
        <v>24</v>
      </c>
      <c r="G97" s="27"/>
      <c r="H97" s="28" t="s">
        <v>3</v>
      </c>
      <c r="I97" s="191" t="s">
        <v>462</v>
      </c>
      <c r="J97" s="29"/>
      <c r="K97" s="72"/>
    </row>
    <row r="98" spans="1:11" s="31" customFormat="1" ht="28.8" x14ac:dyDescent="0.3">
      <c r="A98" s="73" t="s">
        <v>1000</v>
      </c>
      <c r="B98" s="33" t="s">
        <v>1001</v>
      </c>
      <c r="C98" s="34"/>
      <c r="D98" s="34"/>
      <c r="E98" s="70"/>
      <c r="F98" s="437"/>
      <c r="G98" s="437"/>
      <c r="H98" s="437"/>
      <c r="I98" s="437"/>
      <c r="J98" s="438"/>
      <c r="K98" s="72"/>
    </row>
    <row r="99" spans="1:11" s="31" customFormat="1" x14ac:dyDescent="0.3">
      <c r="A99" s="450"/>
      <c r="B99" s="451"/>
      <c r="C99" s="33" t="s">
        <v>1002</v>
      </c>
      <c r="D99" s="73" t="s">
        <v>1003</v>
      </c>
      <c r="E99" s="62"/>
      <c r="F99" s="26" t="s">
        <v>24</v>
      </c>
      <c r="G99" s="27"/>
      <c r="H99" s="39" t="s">
        <v>3</v>
      </c>
      <c r="I99" s="191" t="s">
        <v>462</v>
      </c>
      <c r="J99" s="29"/>
      <c r="K99" s="72"/>
    </row>
    <row r="100" spans="1:11" s="31" customFormat="1" x14ac:dyDescent="0.3">
      <c r="A100" s="452"/>
      <c r="B100" s="453"/>
      <c r="C100" s="33" t="s">
        <v>1004</v>
      </c>
      <c r="D100" s="73" t="s">
        <v>1005</v>
      </c>
      <c r="E100" s="62"/>
      <c r="F100" s="26" t="s">
        <v>24</v>
      </c>
      <c r="G100" s="27"/>
      <c r="H100" s="39" t="s">
        <v>3</v>
      </c>
      <c r="I100" s="191" t="s">
        <v>462</v>
      </c>
      <c r="J100" s="29"/>
      <c r="K100" s="72"/>
    </row>
    <row r="101" spans="1:11" s="31" customFormat="1" x14ac:dyDescent="0.3">
      <c r="A101" s="452"/>
      <c r="B101" s="453"/>
      <c r="C101" s="33" t="s">
        <v>1006</v>
      </c>
      <c r="D101" s="31" t="s">
        <v>1007</v>
      </c>
      <c r="E101" s="62"/>
      <c r="F101" s="26" t="s">
        <v>24</v>
      </c>
      <c r="G101" s="27"/>
      <c r="H101" s="39" t="s">
        <v>3</v>
      </c>
      <c r="I101" s="191" t="s">
        <v>462</v>
      </c>
      <c r="J101" s="29"/>
      <c r="K101" s="72"/>
    </row>
    <row r="102" spans="1:11" s="31" customFormat="1" x14ac:dyDescent="0.3">
      <c r="A102" s="452"/>
      <c r="B102" s="453"/>
      <c r="C102" s="33" t="s">
        <v>1008</v>
      </c>
      <c r="D102" s="73" t="s">
        <v>1009</v>
      </c>
      <c r="E102" s="62"/>
      <c r="F102" s="26" t="s">
        <v>24</v>
      </c>
      <c r="G102" s="27"/>
      <c r="H102" s="39" t="s">
        <v>3</v>
      </c>
      <c r="I102" s="191" t="s">
        <v>462</v>
      </c>
      <c r="J102" s="29"/>
      <c r="K102" s="72"/>
    </row>
    <row r="103" spans="1:11" s="31" customFormat="1" x14ac:dyDescent="0.3">
      <c r="A103" s="33" t="s">
        <v>1010</v>
      </c>
      <c r="B103" s="33" t="s">
        <v>1011</v>
      </c>
      <c r="C103" s="34"/>
      <c r="D103" s="34"/>
      <c r="E103" s="70"/>
      <c r="F103" s="437"/>
      <c r="G103" s="437"/>
      <c r="H103" s="437"/>
      <c r="I103" s="437"/>
      <c r="J103" s="438"/>
      <c r="K103" s="72"/>
    </row>
    <row r="104" spans="1:11" s="31" customFormat="1" x14ac:dyDescent="0.3">
      <c r="A104" s="449"/>
      <c r="B104" s="440"/>
      <c r="C104" s="33" t="s">
        <v>1012</v>
      </c>
      <c r="D104" s="80" t="s">
        <v>1013</v>
      </c>
      <c r="E104" s="62"/>
      <c r="F104" s="26" t="s">
        <v>24</v>
      </c>
      <c r="G104" s="27"/>
      <c r="H104" s="28" t="s">
        <v>464</v>
      </c>
      <c r="I104" s="191"/>
      <c r="J104" s="29"/>
      <c r="K104" s="72"/>
    </row>
    <row r="105" spans="1:11" s="31" customFormat="1" x14ac:dyDescent="0.3">
      <c r="A105" s="33" t="s">
        <v>1014</v>
      </c>
      <c r="B105" s="33" t="s">
        <v>1015</v>
      </c>
      <c r="C105" s="34"/>
      <c r="D105" s="34"/>
      <c r="E105" s="70"/>
      <c r="F105" s="437"/>
      <c r="G105" s="437"/>
      <c r="H105" s="437"/>
      <c r="I105" s="437"/>
      <c r="J105" s="438"/>
      <c r="K105" s="72"/>
    </row>
    <row r="106" spans="1:11" s="31" customFormat="1" ht="28.8" x14ac:dyDescent="0.3">
      <c r="A106" s="149"/>
      <c r="B106" s="150"/>
      <c r="C106" s="33" t="s">
        <v>1016</v>
      </c>
      <c r="D106" s="80" t="s">
        <v>1017</v>
      </c>
      <c r="E106" s="62"/>
      <c r="F106" s="26" t="s">
        <v>24</v>
      </c>
      <c r="G106" s="27"/>
      <c r="H106" s="28" t="s">
        <v>459</v>
      </c>
      <c r="I106" s="191" t="s">
        <v>462</v>
      </c>
      <c r="J106" s="204" t="s">
        <v>978</v>
      </c>
      <c r="K106" s="72"/>
    </row>
    <row r="107" spans="1:11" s="31" customFormat="1" ht="28.8" x14ac:dyDescent="0.3">
      <c r="A107" s="149"/>
      <c r="B107" s="150"/>
      <c r="C107" s="33" t="s">
        <v>1018</v>
      </c>
      <c r="D107" s="73" t="s">
        <v>1019</v>
      </c>
      <c r="E107" s="62"/>
      <c r="F107" s="26" t="s">
        <v>24</v>
      </c>
      <c r="G107" s="27"/>
      <c r="H107" s="28" t="s">
        <v>459</v>
      </c>
      <c r="I107" s="191" t="s">
        <v>462</v>
      </c>
      <c r="J107" s="204" t="s">
        <v>978</v>
      </c>
      <c r="K107" s="72"/>
    </row>
    <row r="108" spans="1:11" s="31" customFormat="1" ht="28.8" x14ac:dyDescent="0.3">
      <c r="A108" s="149"/>
      <c r="B108" s="150"/>
      <c r="C108" s="33" t="s">
        <v>1020</v>
      </c>
      <c r="D108" s="80" t="s">
        <v>1021</v>
      </c>
      <c r="E108" s="62"/>
      <c r="F108" s="26" t="s">
        <v>24</v>
      </c>
      <c r="G108" s="27"/>
      <c r="H108" s="28" t="s">
        <v>459</v>
      </c>
      <c r="I108" s="191" t="s">
        <v>462</v>
      </c>
      <c r="J108" s="204" t="s">
        <v>978</v>
      </c>
      <c r="K108" s="72"/>
    </row>
    <row r="109" spans="1:11" s="31" customFormat="1" ht="28.8" x14ac:dyDescent="0.3">
      <c r="A109" s="149"/>
      <c r="B109" s="150"/>
      <c r="C109" s="33" t="s">
        <v>1022</v>
      </c>
      <c r="D109" s="73" t="s">
        <v>1023</v>
      </c>
      <c r="E109" s="62"/>
      <c r="F109" s="26" t="s">
        <v>24</v>
      </c>
      <c r="G109" s="27"/>
      <c r="H109" s="28" t="s">
        <v>459</v>
      </c>
      <c r="I109" s="191" t="s">
        <v>462</v>
      </c>
      <c r="J109" s="204" t="s">
        <v>978</v>
      </c>
      <c r="K109" s="72"/>
    </row>
    <row r="110" spans="1:11" s="31" customFormat="1" ht="28.8" x14ac:dyDescent="0.3">
      <c r="A110" s="149"/>
      <c r="B110" s="150"/>
      <c r="C110" s="33" t="s">
        <v>1024</v>
      </c>
      <c r="D110" s="73" t="s">
        <v>1025</v>
      </c>
      <c r="E110" s="62"/>
      <c r="F110" s="26" t="s">
        <v>24</v>
      </c>
      <c r="G110" s="27"/>
      <c r="H110" s="28" t="s">
        <v>459</v>
      </c>
      <c r="I110" s="191" t="s">
        <v>462</v>
      </c>
      <c r="J110" s="204" t="s">
        <v>978</v>
      </c>
      <c r="K110" s="72"/>
    </row>
    <row r="111" spans="1:11" s="31" customFormat="1" x14ac:dyDescent="0.3">
      <c r="A111" s="33" t="s">
        <v>1026</v>
      </c>
      <c r="B111" s="33" t="s">
        <v>1027</v>
      </c>
      <c r="C111" s="34"/>
      <c r="D111" s="34"/>
      <c r="E111" s="70"/>
      <c r="F111" s="144"/>
      <c r="G111" s="144"/>
      <c r="H111" s="144"/>
      <c r="I111" s="206"/>
      <c r="J111" s="145"/>
      <c r="K111" s="72"/>
    </row>
    <row r="112" spans="1:11" s="31" customFormat="1" ht="34.200000000000003" customHeight="1" x14ac:dyDescent="0.3">
      <c r="A112" s="203" t="s">
        <v>967</v>
      </c>
      <c r="B112" s="150"/>
      <c r="C112" s="33" t="s">
        <v>1028</v>
      </c>
      <c r="D112" s="80" t="s">
        <v>1029</v>
      </c>
      <c r="E112" s="62"/>
      <c r="F112" s="26" t="s">
        <v>4</v>
      </c>
      <c r="G112" s="27">
        <v>44089</v>
      </c>
      <c r="H112" s="28" t="s">
        <v>23</v>
      </c>
      <c r="I112" s="191" t="s">
        <v>462</v>
      </c>
      <c r="J112" s="204" t="s">
        <v>978</v>
      </c>
      <c r="K112" s="72"/>
    </row>
    <row r="113" spans="1:11" s="31" customFormat="1" ht="28.8" x14ac:dyDescent="0.3">
      <c r="A113" s="149"/>
      <c r="B113" s="150"/>
      <c r="C113" s="33" t="s">
        <v>1030</v>
      </c>
      <c r="D113" s="80" t="s">
        <v>1031</v>
      </c>
      <c r="E113" s="62"/>
      <c r="F113" s="26" t="s">
        <v>4</v>
      </c>
      <c r="G113" s="27">
        <v>44090</v>
      </c>
      <c r="H113" s="28" t="s">
        <v>23</v>
      </c>
      <c r="I113" s="191" t="s">
        <v>462</v>
      </c>
      <c r="J113" s="204" t="s">
        <v>978</v>
      </c>
      <c r="K113" s="72"/>
    </row>
    <row r="114" spans="1:11" s="31" customFormat="1" ht="28.8" x14ac:dyDescent="0.3">
      <c r="A114" s="149"/>
      <c r="B114" s="150"/>
      <c r="C114" s="33" t="s">
        <v>1032</v>
      </c>
      <c r="D114" s="80" t="s">
        <v>1033</v>
      </c>
      <c r="E114" s="62"/>
      <c r="F114" s="26" t="s">
        <v>4</v>
      </c>
      <c r="G114" s="27">
        <v>44090</v>
      </c>
      <c r="H114" s="28" t="s">
        <v>23</v>
      </c>
      <c r="I114" s="191" t="s">
        <v>462</v>
      </c>
      <c r="J114" s="204" t="s">
        <v>978</v>
      </c>
      <c r="K114" s="72"/>
    </row>
    <row r="115" spans="1:11" s="31" customFormat="1" ht="28.8" x14ac:dyDescent="0.3">
      <c r="A115" s="149"/>
      <c r="B115" s="150"/>
      <c r="C115" s="33" t="s">
        <v>1034</v>
      </c>
      <c r="D115" s="77" t="s">
        <v>1035</v>
      </c>
      <c r="E115" s="62"/>
      <c r="F115" s="26" t="s">
        <v>4</v>
      </c>
      <c r="G115" s="27">
        <v>44090</v>
      </c>
      <c r="H115" s="28" t="s">
        <v>23</v>
      </c>
      <c r="I115" s="191" t="s">
        <v>462</v>
      </c>
      <c r="J115" s="204" t="s">
        <v>978</v>
      </c>
      <c r="K115" s="72"/>
    </row>
    <row r="116" spans="1:11" s="31" customFormat="1" x14ac:dyDescent="0.3">
      <c r="A116" s="149"/>
      <c r="B116" s="150"/>
      <c r="C116" s="33" t="s">
        <v>1036</v>
      </c>
      <c r="D116" s="77" t="s">
        <v>1037</v>
      </c>
      <c r="E116" s="62"/>
      <c r="F116" s="26" t="s">
        <v>25</v>
      </c>
      <c r="G116" s="27">
        <v>44090</v>
      </c>
      <c r="H116" s="28" t="s">
        <v>23</v>
      </c>
      <c r="I116" s="191" t="s">
        <v>462</v>
      </c>
      <c r="J116" s="29"/>
      <c r="K116" s="72"/>
    </row>
    <row r="117" spans="1:11" s="31" customFormat="1" x14ac:dyDescent="0.3">
      <c r="A117" s="149"/>
      <c r="B117" s="150"/>
      <c r="C117" s="33" t="s">
        <v>1038</v>
      </c>
      <c r="D117" s="207" t="s">
        <v>1039</v>
      </c>
      <c r="E117" s="62"/>
      <c r="F117" s="26" t="s">
        <v>4</v>
      </c>
      <c r="G117" s="27">
        <v>44090</v>
      </c>
      <c r="H117" s="28" t="s">
        <v>23</v>
      </c>
      <c r="I117" s="191" t="s">
        <v>462</v>
      </c>
      <c r="J117" s="29"/>
      <c r="K117" s="72"/>
    </row>
    <row r="118" spans="1:11" s="31" customFormat="1" x14ac:dyDescent="0.3">
      <c r="A118" s="149"/>
      <c r="B118" s="150"/>
      <c r="C118" s="33" t="s">
        <v>1040</v>
      </c>
      <c r="D118" s="207" t="s">
        <v>1041</v>
      </c>
      <c r="E118" s="62"/>
      <c r="F118" s="26" t="s">
        <v>4</v>
      </c>
      <c r="G118" s="27">
        <v>44090</v>
      </c>
      <c r="H118" s="28" t="s">
        <v>23</v>
      </c>
      <c r="I118" s="191" t="s">
        <v>462</v>
      </c>
      <c r="J118" s="29"/>
      <c r="K118" s="72"/>
    </row>
    <row r="119" spans="1:11" s="31" customFormat="1" x14ac:dyDescent="0.3">
      <c r="A119" s="149"/>
      <c r="B119" s="150"/>
      <c r="C119" s="33" t="s">
        <v>1042</v>
      </c>
      <c r="D119" s="207" t="s">
        <v>1043</v>
      </c>
      <c r="E119" s="62"/>
      <c r="F119" s="26" t="s">
        <v>24</v>
      </c>
      <c r="G119" s="27"/>
      <c r="H119" s="28" t="s">
        <v>23</v>
      </c>
      <c r="I119" s="191" t="s">
        <v>462</v>
      </c>
      <c r="J119" s="29"/>
      <c r="K119" s="72"/>
    </row>
    <row r="120" spans="1:11" s="31" customFormat="1" x14ac:dyDescent="0.3">
      <c r="A120" s="149"/>
      <c r="B120" s="150"/>
      <c r="C120" s="33" t="s">
        <v>1044</v>
      </c>
      <c r="D120" s="77" t="s">
        <v>1045</v>
      </c>
      <c r="E120" s="62"/>
      <c r="F120" s="26" t="s">
        <v>4</v>
      </c>
      <c r="G120" s="27">
        <v>44090</v>
      </c>
      <c r="H120" s="28" t="s">
        <v>23</v>
      </c>
      <c r="I120" s="191" t="s">
        <v>462</v>
      </c>
      <c r="J120" s="29"/>
      <c r="K120" s="72"/>
    </row>
    <row r="121" spans="1:11" s="31" customFormat="1" x14ac:dyDescent="0.3">
      <c r="A121" s="149"/>
      <c r="B121" s="150"/>
      <c r="C121" s="33" t="s">
        <v>1046</v>
      </c>
      <c r="D121" s="77" t="s">
        <v>990</v>
      </c>
      <c r="E121" s="62"/>
      <c r="F121" s="26" t="s">
        <v>4</v>
      </c>
      <c r="G121" s="27">
        <v>44090</v>
      </c>
      <c r="H121" s="28" t="s">
        <v>23</v>
      </c>
      <c r="I121" s="191" t="s">
        <v>462</v>
      </c>
      <c r="J121" s="29"/>
      <c r="K121" s="72"/>
    </row>
    <row r="122" spans="1:11" s="31" customFormat="1" ht="28.8" x14ac:dyDescent="0.3">
      <c r="A122" s="149"/>
      <c r="B122" s="150"/>
      <c r="C122" s="33" t="s">
        <v>1047</v>
      </c>
      <c r="D122" s="77" t="s">
        <v>1048</v>
      </c>
      <c r="E122" s="62"/>
      <c r="F122" s="26" t="s">
        <v>4</v>
      </c>
      <c r="G122" s="27">
        <v>44090</v>
      </c>
      <c r="H122" s="28" t="s">
        <v>23</v>
      </c>
      <c r="I122" s="191" t="s">
        <v>462</v>
      </c>
      <c r="J122" s="192" t="s">
        <v>978</v>
      </c>
      <c r="K122" s="72"/>
    </row>
    <row r="123" spans="1:11" s="31" customFormat="1" ht="28.8" x14ac:dyDescent="0.3">
      <c r="A123" s="149"/>
      <c r="B123" s="150"/>
      <c r="C123" s="33" t="s">
        <v>1049</v>
      </c>
      <c r="D123" s="77" t="s">
        <v>1050</v>
      </c>
      <c r="E123" s="62"/>
      <c r="F123" s="26" t="s">
        <v>4</v>
      </c>
      <c r="G123" s="27">
        <v>44090</v>
      </c>
      <c r="H123" s="28" t="s">
        <v>23</v>
      </c>
      <c r="I123" s="191" t="s">
        <v>462</v>
      </c>
      <c r="J123" s="192" t="s">
        <v>978</v>
      </c>
      <c r="K123" s="72"/>
    </row>
    <row r="124" spans="1:11" s="31" customFormat="1" ht="28.8" x14ac:dyDescent="0.3">
      <c r="A124" s="149"/>
      <c r="B124" s="150"/>
      <c r="C124" s="33" t="s">
        <v>1051</v>
      </c>
      <c r="D124" s="77" t="s">
        <v>1052</v>
      </c>
      <c r="E124" s="62"/>
      <c r="F124" s="26" t="s">
        <v>4</v>
      </c>
      <c r="G124" s="27">
        <v>44090</v>
      </c>
      <c r="H124" s="28" t="s">
        <v>23</v>
      </c>
      <c r="I124" s="191" t="s">
        <v>462</v>
      </c>
      <c r="J124" s="192" t="s">
        <v>978</v>
      </c>
      <c r="K124" s="72"/>
    </row>
    <row r="125" spans="1:11" s="31" customFormat="1" ht="28.8" x14ac:dyDescent="0.3">
      <c r="A125" s="149"/>
      <c r="B125" s="150"/>
      <c r="C125" s="33" t="s">
        <v>1053</v>
      </c>
      <c r="D125" s="77" t="s">
        <v>1054</v>
      </c>
      <c r="E125" s="62"/>
      <c r="F125" s="26" t="s">
        <v>24</v>
      </c>
      <c r="G125" s="27"/>
      <c r="H125" s="28" t="s">
        <v>23</v>
      </c>
      <c r="I125" s="191" t="s">
        <v>462</v>
      </c>
      <c r="J125" s="192" t="s">
        <v>978</v>
      </c>
      <c r="K125" s="72"/>
    </row>
    <row r="126" spans="1:11" s="31" customFormat="1" ht="28.8" x14ac:dyDescent="0.3">
      <c r="A126" s="149"/>
      <c r="B126" s="150"/>
      <c r="C126" s="33" t="s">
        <v>1055</v>
      </c>
      <c r="D126" s="77" t="s">
        <v>1056</v>
      </c>
      <c r="E126" s="62"/>
      <c r="F126" s="26" t="s">
        <v>4</v>
      </c>
      <c r="G126" s="27">
        <v>44090</v>
      </c>
      <c r="H126" s="28" t="s">
        <v>23</v>
      </c>
      <c r="I126" s="191" t="s">
        <v>462</v>
      </c>
      <c r="J126" s="192" t="s">
        <v>978</v>
      </c>
      <c r="K126" s="72"/>
    </row>
    <row r="127" spans="1:11" s="31" customFormat="1" ht="28.8" x14ac:dyDescent="0.3">
      <c r="A127" s="149"/>
      <c r="B127" s="150"/>
      <c r="C127" s="33" t="s">
        <v>1057</v>
      </c>
      <c r="D127" s="77" t="s">
        <v>1058</v>
      </c>
      <c r="E127" s="62"/>
      <c r="F127" s="26" t="s">
        <v>4</v>
      </c>
      <c r="G127" s="27">
        <v>44090</v>
      </c>
      <c r="H127" s="28" t="s">
        <v>23</v>
      </c>
      <c r="I127" s="191" t="s">
        <v>462</v>
      </c>
      <c r="J127" s="192" t="s">
        <v>978</v>
      </c>
      <c r="K127" s="72"/>
    </row>
    <row r="128" spans="1:11" s="31" customFormat="1" ht="28.8" x14ac:dyDescent="0.3">
      <c r="A128" s="149"/>
      <c r="B128" s="150"/>
      <c r="C128" s="33" t="s">
        <v>1059</v>
      </c>
      <c r="D128" s="77" t="s">
        <v>1060</v>
      </c>
      <c r="E128" s="62"/>
      <c r="F128" s="26" t="s">
        <v>4</v>
      </c>
      <c r="G128" s="27">
        <v>44090</v>
      </c>
      <c r="H128" s="28" t="s">
        <v>23</v>
      </c>
      <c r="I128" s="191" t="s">
        <v>462</v>
      </c>
      <c r="J128" s="192" t="s">
        <v>978</v>
      </c>
      <c r="K128" s="72"/>
    </row>
    <row r="129" spans="1:12" s="31" customFormat="1" ht="28.8" x14ac:dyDescent="0.3">
      <c r="A129" s="149"/>
      <c r="B129" s="150"/>
      <c r="C129" s="33" t="s">
        <v>1061</v>
      </c>
      <c r="D129" s="77" t="s">
        <v>1062</v>
      </c>
      <c r="E129" s="62"/>
      <c r="F129" s="26" t="s">
        <v>4</v>
      </c>
      <c r="G129" s="27">
        <v>44090</v>
      </c>
      <c r="H129" s="28" t="s">
        <v>23</v>
      </c>
      <c r="I129" s="191" t="s">
        <v>462</v>
      </c>
      <c r="J129" s="192" t="s">
        <v>978</v>
      </c>
      <c r="K129" s="72"/>
    </row>
    <row r="130" spans="1:12" s="31" customFormat="1" x14ac:dyDescent="0.3">
      <c r="A130" s="33" t="s">
        <v>1063</v>
      </c>
      <c r="B130" s="33" t="s">
        <v>1064</v>
      </c>
      <c r="C130" s="34"/>
      <c r="D130" s="34"/>
      <c r="E130" s="70"/>
      <c r="F130" s="144"/>
      <c r="G130" s="144"/>
      <c r="H130" s="144"/>
      <c r="I130" s="206"/>
      <c r="J130" s="145"/>
      <c r="K130" s="72"/>
    </row>
    <row r="131" spans="1:12" s="31" customFormat="1" ht="72" x14ac:dyDescent="0.3">
      <c r="A131" s="203" t="s">
        <v>1065</v>
      </c>
      <c r="B131" s="150"/>
      <c r="C131" s="33" t="s">
        <v>1066</v>
      </c>
      <c r="D131" s="80" t="s">
        <v>1067</v>
      </c>
      <c r="E131" s="62"/>
      <c r="F131" s="26" t="s">
        <v>4</v>
      </c>
      <c r="G131" s="27">
        <v>44089</v>
      </c>
      <c r="H131" s="28" t="s">
        <v>23</v>
      </c>
      <c r="I131" s="191" t="s">
        <v>462</v>
      </c>
      <c r="J131" s="192" t="s">
        <v>978</v>
      </c>
      <c r="K131" s="72"/>
    </row>
    <row r="132" spans="1:12" s="31" customFormat="1" ht="28.8" x14ac:dyDescent="0.3">
      <c r="A132" s="149"/>
      <c r="B132" s="150"/>
      <c r="C132" s="33" t="s">
        <v>1068</v>
      </c>
      <c r="D132" s="80" t="s">
        <v>1069</v>
      </c>
      <c r="E132" s="62"/>
      <c r="F132" s="26" t="s">
        <v>4</v>
      </c>
      <c r="G132" s="27">
        <v>44089</v>
      </c>
      <c r="H132" s="28" t="s">
        <v>23</v>
      </c>
      <c r="I132" s="191" t="s">
        <v>462</v>
      </c>
      <c r="J132" s="192" t="s">
        <v>978</v>
      </c>
      <c r="K132" s="72"/>
    </row>
    <row r="133" spans="1:12" s="31" customFormat="1" ht="28.8" x14ac:dyDescent="0.3">
      <c r="A133" s="149"/>
      <c r="B133" s="150"/>
      <c r="C133" s="33" t="s">
        <v>1070</v>
      </c>
      <c r="D133" s="80" t="s">
        <v>1071</v>
      </c>
      <c r="E133" s="62"/>
      <c r="F133" s="26" t="s">
        <v>25</v>
      </c>
      <c r="G133" s="27">
        <v>44089</v>
      </c>
      <c r="H133" s="28" t="s">
        <v>23</v>
      </c>
      <c r="I133" s="191" t="s">
        <v>462</v>
      </c>
      <c r="J133" s="192" t="s">
        <v>978</v>
      </c>
      <c r="K133" s="72"/>
    </row>
    <row r="134" spans="1:12" s="31" customFormat="1" ht="28.8" x14ac:dyDescent="0.3">
      <c r="A134" s="149"/>
      <c r="B134" s="150"/>
      <c r="C134" s="33" t="s">
        <v>1072</v>
      </c>
      <c r="D134" s="80" t="s">
        <v>1073</v>
      </c>
      <c r="E134" s="62"/>
      <c r="F134" s="26" t="s">
        <v>4</v>
      </c>
      <c r="G134" s="27">
        <v>44089</v>
      </c>
      <c r="H134" s="28" t="s">
        <v>23</v>
      </c>
      <c r="I134" s="191" t="s">
        <v>462</v>
      </c>
      <c r="J134" s="192" t="s">
        <v>978</v>
      </c>
      <c r="K134" s="72"/>
    </row>
    <row r="135" spans="1:12" s="31" customFormat="1" ht="28.8" x14ac:dyDescent="0.3">
      <c r="A135" s="149"/>
      <c r="B135" s="150"/>
      <c r="C135" s="33" t="s">
        <v>1074</v>
      </c>
      <c r="D135" s="77" t="s">
        <v>1075</v>
      </c>
      <c r="E135" s="62"/>
      <c r="F135" s="26" t="s">
        <v>25</v>
      </c>
      <c r="G135" s="27">
        <v>44089</v>
      </c>
      <c r="H135" s="28" t="s">
        <v>23</v>
      </c>
      <c r="I135" s="191" t="s">
        <v>462</v>
      </c>
      <c r="J135" s="192" t="s">
        <v>978</v>
      </c>
      <c r="K135" s="72"/>
    </row>
    <row r="136" spans="1:12" s="31" customFormat="1" x14ac:dyDescent="0.3">
      <c r="A136" s="149"/>
      <c r="B136" s="150"/>
      <c r="C136" s="33" t="s">
        <v>1076</v>
      </c>
      <c r="D136" s="77" t="s">
        <v>1077</v>
      </c>
      <c r="E136" s="62"/>
      <c r="F136" s="26" t="s">
        <v>4</v>
      </c>
      <c r="G136" s="27">
        <v>44089</v>
      </c>
      <c r="H136" s="28" t="s">
        <v>23</v>
      </c>
      <c r="I136" s="191" t="s">
        <v>462</v>
      </c>
      <c r="J136" s="29"/>
      <c r="K136" s="72"/>
    </row>
    <row r="137" spans="1:12" s="31" customFormat="1" ht="28.8" x14ac:dyDescent="0.3">
      <c r="A137" s="149"/>
      <c r="B137" s="150"/>
      <c r="C137" s="33" t="s">
        <v>1078</v>
      </c>
      <c r="D137" s="77" t="s">
        <v>1079</v>
      </c>
      <c r="E137" s="62"/>
      <c r="F137" s="26" t="s">
        <v>4</v>
      </c>
      <c r="G137" s="27">
        <v>44089</v>
      </c>
      <c r="H137" s="28" t="s">
        <v>23</v>
      </c>
      <c r="I137" s="191" t="s">
        <v>462</v>
      </c>
      <c r="J137" s="192" t="s">
        <v>978</v>
      </c>
      <c r="K137" s="72"/>
      <c r="L137" s="31" t="s">
        <v>1101</v>
      </c>
    </row>
    <row r="138" spans="1:12" s="31" customFormat="1" x14ac:dyDescent="0.3">
      <c r="A138" s="149"/>
      <c r="B138" s="150"/>
      <c r="C138" s="33" t="s">
        <v>1080</v>
      </c>
      <c r="D138" s="77" t="s">
        <v>1081</v>
      </c>
      <c r="E138" s="62"/>
      <c r="F138" s="26" t="s">
        <v>25</v>
      </c>
      <c r="G138" s="27">
        <v>44090</v>
      </c>
      <c r="H138" s="28" t="s">
        <v>23</v>
      </c>
      <c r="I138" s="191" t="s">
        <v>462</v>
      </c>
      <c r="J138" s="29"/>
      <c r="K138" s="72"/>
    </row>
    <row r="139" spans="1:12" s="31" customFormat="1" x14ac:dyDescent="0.3">
      <c r="A139" s="149"/>
      <c r="B139" s="150"/>
      <c r="C139" s="33" t="s">
        <v>1082</v>
      </c>
      <c r="D139" s="77" t="s">
        <v>1083</v>
      </c>
      <c r="E139" s="62"/>
      <c r="F139" s="26" t="s">
        <v>24</v>
      </c>
      <c r="G139" s="27"/>
      <c r="H139" s="28" t="s">
        <v>23</v>
      </c>
      <c r="I139" s="191" t="s">
        <v>462</v>
      </c>
      <c r="J139" s="29"/>
      <c r="K139" s="72"/>
    </row>
    <row r="140" spans="1:12" s="31" customFormat="1" ht="28.8" x14ac:dyDescent="0.3">
      <c r="A140" s="149"/>
      <c r="B140" s="150"/>
      <c r="C140" s="33" t="s">
        <v>1084</v>
      </c>
      <c r="D140" s="77" t="s">
        <v>1085</v>
      </c>
      <c r="E140" s="62"/>
      <c r="F140" s="26" t="s">
        <v>4</v>
      </c>
      <c r="G140" s="27"/>
      <c r="H140" s="28" t="s">
        <v>23</v>
      </c>
      <c r="I140" s="191" t="s">
        <v>462</v>
      </c>
      <c r="J140" s="192" t="s">
        <v>978</v>
      </c>
      <c r="K140" s="72"/>
    </row>
    <row r="141" spans="1:12" s="31" customFormat="1" x14ac:dyDescent="0.3">
      <c r="A141" s="149"/>
      <c r="B141" s="150"/>
      <c r="C141" s="33" t="s">
        <v>1086</v>
      </c>
      <c r="D141" s="77" t="s">
        <v>1087</v>
      </c>
      <c r="E141" s="62"/>
      <c r="F141" s="26" t="s">
        <v>4</v>
      </c>
      <c r="G141" s="27"/>
      <c r="H141" s="28" t="s">
        <v>23</v>
      </c>
      <c r="I141" s="191" t="s">
        <v>462</v>
      </c>
      <c r="J141" s="29"/>
      <c r="K141" s="72"/>
    </row>
    <row r="142" spans="1:12" s="31" customFormat="1" x14ac:dyDescent="0.3">
      <c r="A142" s="149"/>
      <c r="B142" s="150"/>
      <c r="C142" s="33" t="s">
        <v>1088</v>
      </c>
      <c r="D142" s="77" t="s">
        <v>1089</v>
      </c>
      <c r="E142" s="62"/>
      <c r="F142" s="26" t="s">
        <v>4</v>
      </c>
      <c r="G142" s="27"/>
      <c r="H142" s="28" t="s">
        <v>23</v>
      </c>
      <c r="I142" s="191" t="s">
        <v>462</v>
      </c>
      <c r="J142" s="29"/>
      <c r="K142" s="72"/>
    </row>
    <row r="143" spans="1:12" s="31" customFormat="1" x14ac:dyDescent="0.3">
      <c r="A143" s="33" t="s">
        <v>1090</v>
      </c>
      <c r="B143" s="33" t="s">
        <v>1091</v>
      </c>
      <c r="C143" s="34"/>
      <c r="D143" s="34"/>
      <c r="E143" s="70"/>
      <c r="F143" s="144"/>
      <c r="G143" s="144"/>
      <c r="H143" s="144"/>
      <c r="I143" s="206"/>
      <c r="J143" s="145"/>
      <c r="K143" s="72"/>
    </row>
    <row r="144" spans="1:12" s="31" customFormat="1" ht="28.8" x14ac:dyDescent="0.3">
      <c r="A144" s="149"/>
      <c r="B144" s="150"/>
      <c r="C144" s="33" t="s">
        <v>1092</v>
      </c>
      <c r="D144" s="80" t="s">
        <v>1093</v>
      </c>
      <c r="E144" s="62"/>
      <c r="F144" s="26" t="s">
        <v>24</v>
      </c>
      <c r="G144" s="27"/>
      <c r="H144" s="28" t="s">
        <v>3</v>
      </c>
      <c r="I144" s="191" t="s">
        <v>462</v>
      </c>
      <c r="J144" s="192" t="s">
        <v>978</v>
      </c>
      <c r="K144" s="72"/>
    </row>
    <row r="145" spans="1:11" s="31" customFormat="1" ht="28.8" x14ac:dyDescent="0.3">
      <c r="A145" s="149"/>
      <c r="B145" s="150"/>
      <c r="C145" s="33" t="s">
        <v>1094</v>
      </c>
      <c r="D145" s="80" t="s">
        <v>1095</v>
      </c>
      <c r="E145" s="62"/>
      <c r="F145" s="26" t="s">
        <v>24</v>
      </c>
      <c r="G145" s="27"/>
      <c r="H145" s="28" t="s">
        <v>3</v>
      </c>
      <c r="I145" s="191" t="s">
        <v>462</v>
      </c>
      <c r="J145" s="192" t="s">
        <v>978</v>
      </c>
      <c r="K145" s="72"/>
    </row>
    <row r="146" spans="1:11" s="31" customFormat="1" ht="28.8" x14ac:dyDescent="0.3">
      <c r="A146" s="149"/>
      <c r="B146" s="150"/>
      <c r="C146" s="33" t="s">
        <v>1096</v>
      </c>
      <c r="D146" s="80" t="s">
        <v>1097</v>
      </c>
      <c r="E146" s="62"/>
      <c r="F146" s="26" t="s">
        <v>24</v>
      </c>
      <c r="G146" s="27"/>
      <c r="H146" s="28" t="s">
        <v>3</v>
      </c>
      <c r="I146" s="191" t="s">
        <v>462</v>
      </c>
      <c r="J146" s="192" t="s">
        <v>978</v>
      </c>
      <c r="K146" s="72"/>
    </row>
    <row r="147" spans="1:11" s="31" customFormat="1" ht="28.8" x14ac:dyDescent="0.3">
      <c r="A147" s="149"/>
      <c r="B147" s="150"/>
      <c r="C147" s="33" t="s">
        <v>1098</v>
      </c>
      <c r="D147" t="s">
        <v>1099</v>
      </c>
      <c r="E147" s="62"/>
      <c r="F147" s="26" t="s">
        <v>24</v>
      </c>
      <c r="G147" s="27"/>
      <c r="H147" s="28" t="s">
        <v>3</v>
      </c>
      <c r="I147" s="191" t="s">
        <v>462</v>
      </c>
      <c r="J147" s="192" t="s">
        <v>978</v>
      </c>
      <c r="K147" s="72"/>
    </row>
    <row r="148" spans="1:11" s="31" customFormat="1" x14ac:dyDescent="0.3">
      <c r="A148" s="149"/>
      <c r="B148" s="150"/>
      <c r="C148" s="33"/>
      <c r="D148" s="77"/>
      <c r="E148" s="62"/>
      <c r="F148" s="26"/>
      <c r="G148" s="27"/>
      <c r="H148" s="28"/>
      <c r="I148" s="191"/>
      <c r="J148" s="29"/>
      <c r="K148" s="72"/>
    </row>
    <row r="149" spans="1:11" s="31" customFormat="1" x14ac:dyDescent="0.3">
      <c r="A149" s="149"/>
      <c r="B149" s="150"/>
      <c r="C149" s="33"/>
      <c r="D149" s="77"/>
      <c r="E149" s="62"/>
      <c r="F149" s="26"/>
      <c r="G149" s="27"/>
      <c r="H149" s="28"/>
      <c r="I149" s="191"/>
      <c r="J149" s="29"/>
      <c r="K149" s="72"/>
    </row>
    <row r="150" spans="1:11" s="31" customFormat="1" x14ac:dyDescent="0.3">
      <c r="A150" s="149"/>
      <c r="B150" s="150"/>
      <c r="C150" s="33"/>
      <c r="D150" s="77"/>
      <c r="E150" s="62"/>
      <c r="F150" s="26"/>
      <c r="G150" s="27"/>
      <c r="H150" s="28"/>
      <c r="I150" s="191"/>
      <c r="J150" s="29"/>
      <c r="K150" s="72"/>
    </row>
    <row r="151" spans="1:11" s="31" customFormat="1" x14ac:dyDescent="0.3">
      <c r="A151" s="149"/>
      <c r="B151" s="150"/>
      <c r="C151" s="33"/>
      <c r="D151" s="77"/>
      <c r="E151" s="62"/>
      <c r="F151" s="26"/>
      <c r="G151" s="27"/>
      <c r="H151" s="28"/>
      <c r="I151" s="191"/>
      <c r="J151" s="29"/>
      <c r="K151" s="72"/>
    </row>
    <row r="152" spans="1:11" s="31" customFormat="1" x14ac:dyDescent="0.3">
      <c r="A152" s="149"/>
      <c r="B152" s="150"/>
      <c r="C152" s="33"/>
      <c r="D152" s="77"/>
      <c r="E152" s="62"/>
      <c r="F152" s="26"/>
      <c r="G152" s="27"/>
      <c r="H152" s="28"/>
      <c r="I152" s="191"/>
      <c r="J152" s="29"/>
      <c r="K152" s="72"/>
    </row>
  </sheetData>
  <customSheetViews>
    <customSheetView guid="{CEF496A0-6F14-4B60-8881-C01394CA06A6}" topLeftCell="A49">
      <selection activeCell="D19" sqref="D19"/>
      <pageMargins left="0.7" right="0.7" top="0.75" bottom="0.75" header="0.3" footer="0.3"/>
    </customSheetView>
    <customSheetView guid="{79F75307-9AC5-435A-B976-4C8D59E08B5B}" topLeftCell="A97">
      <selection activeCell="D68" sqref="D68"/>
      <pageMargins left="0.7" right="0.7" top="0.75" bottom="0.75" header="0.3" footer="0.3"/>
    </customSheetView>
    <customSheetView guid="{01D295AF-E7C4-44BC-B931-6FB7BD509A50}" topLeftCell="A57">
      <selection activeCell="D68" sqref="D68"/>
      <pageMargins left="0.7" right="0.7" top="0.75" bottom="0.75" header="0.3" footer="0.3"/>
    </customSheetView>
    <customSheetView guid="{94E13F2A-9A81-41DE-A52E-569C369CD0A1}" topLeftCell="A97">
      <selection activeCell="D68" sqref="D68"/>
      <pageMargins left="0.7" right="0.7" top="0.75" bottom="0.75" header="0.3" footer="0.3"/>
    </customSheetView>
    <customSheetView guid="{0F717160-3B4E-4F69-B5D2-25AF0992EDFA}" topLeftCell="A57">
      <selection activeCell="D68" sqref="D68"/>
      <pageMargins left="0.7" right="0.7" top="0.75" bottom="0.75" header="0.3" footer="0.3"/>
    </customSheetView>
    <customSheetView guid="{0B6B0A62-2E94-4121-B1D4-E1B39461561B}" topLeftCell="A49">
      <selection activeCell="D19" sqref="D19"/>
      <pageMargins left="0.7" right="0.7" top="0.75" bottom="0.75" header="0.3" footer="0.3"/>
    </customSheetView>
    <customSheetView guid="{02F1DCA0-C356-49E7-A3FC-1BC0A4E710CB}">
      <selection activeCell="D8" sqref="D8"/>
      <pageMargins left="0.7" right="0.7" top="0.75" bottom="0.75" header="0.3" footer="0.3"/>
    </customSheetView>
    <customSheetView guid="{D6EB1334-DC98-4657-9EAA-21970B29091F}" topLeftCell="A57">
      <selection activeCell="D68" sqref="D68"/>
      <pageMargins left="0.7" right="0.7" top="0.75" bottom="0.75" header="0.3" footer="0.3"/>
    </customSheetView>
    <customSheetView guid="{F5F241CF-4A3E-4FE9-A644-77C3CBF3BE38}" scale="85" topLeftCell="A27">
      <selection activeCell="G140" sqref="G140"/>
      <pageMargins left="0.7" right="0.7" top="0.75" bottom="0.75" header="0.3" footer="0.3"/>
    </customSheetView>
    <customSheetView guid="{ABFAAFE0-6146-4C45-9E69-36008DCCF455}" scale="70" topLeftCell="A25">
      <selection activeCell="G92" sqref="G92"/>
      <pageMargins left="0.7" right="0.7" top="0.75" bottom="0.75" header="0.3" footer="0.3"/>
    </customSheetView>
    <customSheetView guid="{8197CF74-ABEB-4061-AF52-E8C84C96F76C}">
      <selection activeCell="D8" sqref="D8"/>
      <pageMargins left="0.7" right="0.7" top="0.75" bottom="0.75" header="0.3" footer="0.3"/>
    </customSheetView>
    <customSheetView guid="{9172CE8C-EB5C-49AA-8A85-986A9524A36A}" topLeftCell="A3">
      <selection sqref="A1:D1"/>
      <pageMargins left="0.7" right="0.7" top="0.75" bottom="0.75" header="0.3" footer="0.3"/>
    </customSheetView>
    <customSheetView guid="{F9C549F8-858B-424C-A00B-E89F584F456D}" scale="85">
      <selection activeCell="F140" sqref="F140:F142"/>
      <pageMargins left="0.7" right="0.7" top="0.75" bottom="0.75" header="0.3" footer="0.3"/>
    </customSheetView>
    <customSheetView guid="{D8FF018B-2675-473C-8F23-BC10D35CD6B5}" scale="85" topLeftCell="A27">
      <selection activeCell="G140" sqref="G140"/>
      <pageMargins left="0.7" right="0.7" top="0.75" bottom="0.75" header="0.3" footer="0.3"/>
    </customSheetView>
    <customSheetView guid="{7CF0C155-7F9D-4CDA-8F98-B3D50A9FFAC9}" topLeftCell="A49">
      <selection activeCell="D19" sqref="D19"/>
      <pageMargins left="0.7" right="0.7" top="0.75" bottom="0.75" header="0.3" footer="0.3"/>
    </customSheetView>
    <customSheetView guid="{371DCA25-3BEB-475B-ACED-45DCA1917255}" scale="85" topLeftCell="A151">
      <selection activeCell="G82" sqref="G82"/>
      <pageMargins left="0.7" right="0.7" top="0.75" bottom="0.75" header="0.3" footer="0.3"/>
    </customSheetView>
    <customSheetView guid="{41B5E1E6-D81D-4418-90CF-068605595801}" topLeftCell="A57">
      <selection activeCell="D68" sqref="D68"/>
      <pageMargins left="0.7" right="0.7" top="0.75" bottom="0.75" header="0.3" footer="0.3"/>
    </customSheetView>
    <customSheetView guid="{6122F9E8-11B0-4BF2-A2A6-55C97AE65390}" state="hidden">
      <selection activeCell="D8" sqref="D8"/>
      <pageMargins left="0.7" right="0.7" top="0.75" bottom="0.75" header="0.3" footer="0.3"/>
    </customSheetView>
    <customSheetView guid="{02588389-1E3C-4641-BBEA-3AA628600622}" topLeftCell="A49">
      <selection activeCell="D19" sqref="D19"/>
      <pageMargins left="0.7" right="0.7" top="0.75" bottom="0.75" header="0.3" footer="0.3"/>
    </customSheetView>
    <customSheetView guid="{6C72B4CB-F3BD-46FE-93BB-45C8CCCF0ADE}">
      <selection activeCell="D8" sqref="D8"/>
      <pageMargins left="0.7" right="0.7" top="0.75" bottom="0.75" header="0.3" footer="0.3"/>
    </customSheetView>
    <customSheetView guid="{C4052D5B-36C7-40A8-85BC-D948C47FBE39}">
      <selection activeCell="D8" sqref="D8"/>
      <pageMargins left="0.7" right="0.7" top="0.75" bottom="0.75" header="0.3" footer="0.3"/>
    </customSheetView>
  </customSheetViews>
  <mergeCells count="20">
    <mergeCell ref="F74:J74"/>
    <mergeCell ref="A1:D1"/>
    <mergeCell ref="F1:J1"/>
    <mergeCell ref="A3:K3"/>
    <mergeCell ref="F4:J4"/>
    <mergeCell ref="F16:J16"/>
    <mergeCell ref="F43:J43"/>
    <mergeCell ref="A44:B44"/>
    <mergeCell ref="F45:J45"/>
    <mergeCell ref="A46:B64"/>
    <mergeCell ref="F65:J65"/>
    <mergeCell ref="A66:B73"/>
    <mergeCell ref="A104:B104"/>
    <mergeCell ref="F105:J105"/>
    <mergeCell ref="A75:B75"/>
    <mergeCell ref="F76:J76"/>
    <mergeCell ref="F81:J81"/>
    <mergeCell ref="F98:J98"/>
    <mergeCell ref="A99:B102"/>
    <mergeCell ref="F103:J103"/>
  </mergeCells>
  <dataValidations count="1">
    <dataValidation type="list" allowBlank="1" showInputMessage="1" showErrorMessage="1" sqref="I1 I3:I152" xr:uid="{00000000-0002-0000-0300-000000000000}">
      <formula1>Process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'\\pebafs\active\PEBA\Projects\Active\PEPP Renewal\Testing\End To End Testing\[Procedures End to End Test Case Testing.xlsx]Acceptable Values'!#REF!</xm:f>
          </x14:formula1>
          <xm:sqref>F1 F3:F152 H1 H3:H152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98"/>
  <sheetViews>
    <sheetView zoomScale="80" zoomScaleNormal="90" workbookViewId="0">
      <selection activeCell="P31" sqref="P31"/>
    </sheetView>
  </sheetViews>
  <sheetFormatPr defaultColWidth="9.109375" defaultRowHeight="14.4" x14ac:dyDescent="0.3"/>
  <cols>
    <col min="1" max="1" width="29.88671875" style="32" bestFit="1" customWidth="1"/>
    <col min="2" max="2" width="7.33203125" style="32" bestFit="1" customWidth="1"/>
    <col min="3" max="3" width="9" style="32" bestFit="1" customWidth="1"/>
    <col min="4" max="4" width="62.33203125" style="32" customWidth="1"/>
    <col min="5" max="5" width="2.33203125" style="60" customWidth="1"/>
    <col min="6" max="6" width="12" style="32" bestFit="1" customWidth="1"/>
    <col min="7" max="7" width="11.44140625" style="32" bestFit="1" customWidth="1"/>
    <col min="8" max="8" width="13" style="32" bestFit="1" customWidth="1"/>
    <col min="9" max="9" width="16.44140625" style="32" customWidth="1"/>
    <col min="10" max="10" width="11.33203125" style="59" customWidth="1"/>
    <col min="11" max="11" width="2.33203125" style="60" customWidth="1"/>
    <col min="12" max="12" width="12" style="32" customWidth="1"/>
    <col min="13" max="13" width="11.33203125" style="59" bestFit="1" customWidth="1"/>
    <col min="14" max="14" width="18.109375" style="32" customWidth="1"/>
    <col min="15" max="15" width="14.6640625" style="32" customWidth="1"/>
    <col min="16" max="16" width="27.88671875" style="61" customWidth="1"/>
    <col min="17" max="17" width="30.109375" style="31" customWidth="1"/>
    <col min="18" max="18" width="2.33203125" style="60" customWidth="1"/>
    <col min="19" max="16384" width="9.109375" style="32"/>
  </cols>
  <sheetData>
    <row r="1" spans="1:18" ht="13.5" customHeight="1" x14ac:dyDescent="0.3">
      <c r="A1" s="443"/>
      <c r="B1" s="443"/>
      <c r="C1" s="443"/>
      <c r="D1" s="443"/>
      <c r="E1" s="62"/>
      <c r="F1" s="445" t="s">
        <v>469</v>
      </c>
      <c r="G1" s="445"/>
      <c r="H1" s="445"/>
      <c r="I1" s="445"/>
      <c r="J1" s="463"/>
      <c r="K1" s="62"/>
      <c r="L1" s="444" t="s">
        <v>1</v>
      </c>
      <c r="M1" s="445"/>
      <c r="N1" s="445"/>
      <c r="O1" s="445"/>
      <c r="P1" s="445"/>
      <c r="Q1" s="463"/>
      <c r="R1" s="63"/>
    </row>
    <row r="2" spans="1:18" ht="43.2" x14ac:dyDescent="0.3">
      <c r="A2" s="65" t="s">
        <v>10</v>
      </c>
      <c r="B2" s="66" t="s">
        <v>11</v>
      </c>
      <c r="C2" s="66" t="s">
        <v>470</v>
      </c>
      <c r="D2" s="65" t="s">
        <v>12</v>
      </c>
      <c r="E2" s="62"/>
      <c r="F2" s="64" t="s">
        <v>20</v>
      </c>
      <c r="G2" s="64" t="s">
        <v>21</v>
      </c>
      <c r="H2" s="64" t="s">
        <v>435</v>
      </c>
      <c r="I2" s="64" t="s">
        <v>19</v>
      </c>
      <c r="J2" s="67" t="s">
        <v>27</v>
      </c>
      <c r="K2" s="62"/>
      <c r="L2" s="64" t="s">
        <v>28</v>
      </c>
      <c r="M2" s="67" t="s">
        <v>29</v>
      </c>
      <c r="N2" s="64" t="s">
        <v>30</v>
      </c>
      <c r="O2" s="64" t="s">
        <v>461</v>
      </c>
      <c r="P2" s="68" t="s">
        <v>31</v>
      </c>
      <c r="Q2" s="69" t="s">
        <v>468</v>
      </c>
      <c r="R2" s="63"/>
    </row>
    <row r="3" spans="1:18" x14ac:dyDescent="0.3">
      <c r="A3" s="446"/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8"/>
    </row>
    <row r="4" spans="1:18" ht="13.5" customHeight="1" x14ac:dyDescent="0.3">
      <c r="A4" s="33" t="s">
        <v>13</v>
      </c>
      <c r="B4" s="33" t="s">
        <v>71</v>
      </c>
      <c r="C4" s="34"/>
      <c r="D4" s="34"/>
      <c r="E4" s="70"/>
      <c r="F4" s="35" t="s">
        <v>2</v>
      </c>
      <c r="G4" s="464"/>
      <c r="H4" s="437"/>
      <c r="I4" s="437"/>
      <c r="J4" s="437"/>
      <c r="K4" s="437"/>
      <c r="L4" s="437"/>
      <c r="M4" s="437"/>
      <c r="N4" s="437"/>
      <c r="O4" s="437"/>
      <c r="P4" s="438"/>
      <c r="Q4" s="71"/>
      <c r="R4" s="72"/>
    </row>
    <row r="5" spans="1:18" s="31" customFormat="1" x14ac:dyDescent="0.3">
      <c r="A5" s="454"/>
      <c r="B5" s="454"/>
      <c r="C5" s="33" t="s">
        <v>81</v>
      </c>
      <c r="D5" s="33" t="s">
        <v>14</v>
      </c>
      <c r="E5" s="72"/>
      <c r="F5" s="457"/>
      <c r="G5" s="35" t="s">
        <v>2</v>
      </c>
      <c r="H5" s="35" t="s">
        <v>2</v>
      </c>
      <c r="I5" s="35" t="s">
        <v>7</v>
      </c>
      <c r="J5" s="38">
        <v>43553</v>
      </c>
      <c r="K5" s="72"/>
      <c r="L5" s="26" t="s">
        <v>24</v>
      </c>
      <c r="M5" s="38"/>
      <c r="N5" s="93"/>
      <c r="O5" s="28"/>
      <c r="P5" s="40"/>
      <c r="Q5" s="460"/>
      <c r="R5" s="72"/>
    </row>
    <row r="6" spans="1:18" s="31" customFormat="1" x14ac:dyDescent="0.3">
      <c r="A6" s="455"/>
      <c r="B6" s="455"/>
      <c r="C6" s="33" t="s">
        <v>82</v>
      </c>
      <c r="D6" s="33" t="s">
        <v>458</v>
      </c>
      <c r="E6" s="72"/>
      <c r="F6" s="458"/>
      <c r="G6" s="35" t="s">
        <v>2</v>
      </c>
      <c r="H6" s="35" t="s">
        <v>2</v>
      </c>
      <c r="I6" s="35" t="s">
        <v>7</v>
      </c>
      <c r="J6" s="38">
        <v>43553</v>
      </c>
      <c r="K6" s="72"/>
      <c r="L6" s="26" t="s">
        <v>24</v>
      </c>
      <c r="M6" s="38"/>
      <c r="N6" s="93"/>
      <c r="O6" s="28"/>
      <c r="P6" s="40"/>
      <c r="Q6" s="461"/>
      <c r="R6" s="72"/>
    </row>
    <row r="7" spans="1:18" s="31" customFormat="1" x14ac:dyDescent="0.3">
      <c r="A7" s="455"/>
      <c r="B7" s="455"/>
      <c r="C7" s="33" t="s">
        <v>83</v>
      </c>
      <c r="D7" s="33" t="s">
        <v>123</v>
      </c>
      <c r="E7" s="72"/>
      <c r="F7" s="458"/>
      <c r="G7" s="35" t="s">
        <v>2</v>
      </c>
      <c r="H7" s="35" t="s">
        <v>24</v>
      </c>
      <c r="I7" s="35" t="s">
        <v>7</v>
      </c>
      <c r="J7" s="38">
        <v>43553</v>
      </c>
      <c r="K7" s="72"/>
      <c r="L7" s="26" t="s">
        <v>24</v>
      </c>
      <c r="M7" s="38"/>
      <c r="N7" s="93"/>
      <c r="O7" s="28"/>
      <c r="P7" s="40"/>
      <c r="Q7" s="461"/>
      <c r="R7" s="72"/>
    </row>
    <row r="8" spans="1:18" s="31" customFormat="1" x14ac:dyDescent="0.3">
      <c r="A8" s="455"/>
      <c r="B8" s="455"/>
      <c r="C8" s="33" t="s">
        <v>84</v>
      </c>
      <c r="D8" s="33" t="s">
        <v>124</v>
      </c>
      <c r="E8" s="72"/>
      <c r="F8" s="458"/>
      <c r="G8" s="35" t="s">
        <v>2</v>
      </c>
      <c r="H8" s="35"/>
      <c r="I8" s="35" t="s">
        <v>7</v>
      </c>
      <c r="J8" s="38">
        <v>43553</v>
      </c>
      <c r="K8" s="72"/>
      <c r="L8" s="26" t="s">
        <v>24</v>
      </c>
      <c r="M8" s="38"/>
      <c r="N8" s="93"/>
      <c r="O8" s="28"/>
      <c r="P8" s="40"/>
      <c r="Q8" s="461"/>
      <c r="R8" s="72"/>
    </row>
    <row r="9" spans="1:18" s="31" customFormat="1" x14ac:dyDescent="0.3">
      <c r="A9" s="455"/>
      <c r="B9" s="455"/>
      <c r="C9" s="33" t="s">
        <v>85</v>
      </c>
      <c r="D9" s="33" t="s">
        <v>125</v>
      </c>
      <c r="E9" s="72"/>
      <c r="F9" s="458"/>
      <c r="G9" s="35" t="s">
        <v>2</v>
      </c>
      <c r="H9" s="35"/>
      <c r="I9" s="35" t="s">
        <v>7</v>
      </c>
      <c r="J9" s="38">
        <v>43556</v>
      </c>
      <c r="K9" s="72"/>
      <c r="L9" s="26" t="s">
        <v>24</v>
      </c>
      <c r="M9" s="38"/>
      <c r="N9" s="28"/>
      <c r="O9" s="28"/>
      <c r="P9" s="40"/>
      <c r="Q9" s="461"/>
      <c r="R9" s="72"/>
    </row>
    <row r="10" spans="1:18" s="31" customFormat="1" x14ac:dyDescent="0.3">
      <c r="A10" s="455"/>
      <c r="B10" s="455"/>
      <c r="C10" s="33" t="s">
        <v>117</v>
      </c>
      <c r="D10" s="33" t="s">
        <v>126</v>
      </c>
      <c r="E10" s="72"/>
      <c r="F10" s="458"/>
      <c r="G10" s="35" t="s">
        <v>2</v>
      </c>
      <c r="H10" s="35"/>
      <c r="I10" s="35" t="s">
        <v>7</v>
      </c>
      <c r="J10" s="38">
        <v>43557</v>
      </c>
      <c r="K10" s="72"/>
      <c r="L10" s="26" t="s">
        <v>24</v>
      </c>
      <c r="M10" s="38"/>
      <c r="N10" s="28"/>
      <c r="O10" s="28"/>
      <c r="P10" s="40"/>
      <c r="Q10" s="461"/>
      <c r="R10" s="72"/>
    </row>
    <row r="11" spans="1:18" s="31" customFormat="1" x14ac:dyDescent="0.3">
      <c r="A11" s="455"/>
      <c r="B11" s="455"/>
      <c r="C11" s="33" t="s">
        <v>118</v>
      </c>
      <c r="D11" s="33" t="s">
        <v>127</v>
      </c>
      <c r="E11" s="72"/>
      <c r="F11" s="458"/>
      <c r="G11" s="35" t="s">
        <v>2</v>
      </c>
      <c r="H11" s="35"/>
      <c r="I11" s="35" t="s">
        <v>7</v>
      </c>
      <c r="J11" s="38">
        <v>43651</v>
      </c>
      <c r="K11" s="72"/>
      <c r="L11" s="26" t="s">
        <v>24</v>
      </c>
      <c r="M11" s="38"/>
      <c r="N11" s="28"/>
      <c r="O11" s="28"/>
      <c r="P11" s="40"/>
      <c r="Q11" s="461"/>
      <c r="R11" s="72"/>
    </row>
    <row r="12" spans="1:18" s="31" customFormat="1" x14ac:dyDescent="0.3">
      <c r="A12" s="455"/>
      <c r="B12" s="455"/>
      <c r="C12" s="33" t="s">
        <v>119</v>
      </c>
      <c r="D12" s="33" t="s">
        <v>128</v>
      </c>
      <c r="E12" s="72"/>
      <c r="F12" s="458"/>
      <c r="G12" s="35" t="s">
        <v>2</v>
      </c>
      <c r="H12" s="35"/>
      <c r="I12" s="35" t="s">
        <v>7</v>
      </c>
      <c r="J12" s="38">
        <v>43651</v>
      </c>
      <c r="K12" s="72"/>
      <c r="L12" s="26" t="s">
        <v>24</v>
      </c>
      <c r="M12" s="38"/>
      <c r="N12" s="28"/>
      <c r="O12" s="28"/>
      <c r="P12" s="40"/>
      <c r="Q12" s="461"/>
      <c r="R12" s="72"/>
    </row>
    <row r="13" spans="1:18" s="31" customFormat="1" x14ac:dyDescent="0.3">
      <c r="A13" s="455"/>
      <c r="B13" s="455"/>
      <c r="C13" s="33" t="s">
        <v>120</v>
      </c>
      <c r="D13" s="33" t="s">
        <v>129</v>
      </c>
      <c r="E13" s="72"/>
      <c r="F13" s="458"/>
      <c r="G13" s="35" t="s">
        <v>2</v>
      </c>
      <c r="H13" s="35"/>
      <c r="I13" s="35" t="s">
        <v>7</v>
      </c>
      <c r="J13" s="38">
        <v>43651</v>
      </c>
      <c r="K13" s="72"/>
      <c r="L13" s="26" t="s">
        <v>24</v>
      </c>
      <c r="M13" s="38"/>
      <c r="N13" s="28"/>
      <c r="O13" s="28"/>
      <c r="P13" s="40"/>
      <c r="Q13" s="461"/>
      <c r="R13" s="72"/>
    </row>
    <row r="14" spans="1:18" s="31" customFormat="1" x14ac:dyDescent="0.3">
      <c r="A14" s="455"/>
      <c r="B14" s="455"/>
      <c r="C14" s="33" t="s">
        <v>121</v>
      </c>
      <c r="D14" s="33" t="s">
        <v>130</v>
      </c>
      <c r="E14" s="72"/>
      <c r="F14" s="458"/>
      <c r="G14" s="35" t="s">
        <v>2</v>
      </c>
      <c r="H14" s="35" t="s">
        <v>2</v>
      </c>
      <c r="I14" s="35" t="s">
        <v>7</v>
      </c>
      <c r="J14" s="38">
        <v>43651</v>
      </c>
      <c r="K14" s="72"/>
      <c r="L14" s="26" t="s">
        <v>24</v>
      </c>
      <c r="M14" s="38"/>
      <c r="N14" s="28"/>
      <c r="O14" s="28"/>
      <c r="P14" s="40"/>
      <c r="Q14" s="461"/>
      <c r="R14" s="72"/>
    </row>
    <row r="15" spans="1:18" s="31" customFormat="1" x14ac:dyDescent="0.3">
      <c r="A15" s="455"/>
      <c r="B15" s="455"/>
      <c r="C15" s="33" t="s">
        <v>122</v>
      </c>
      <c r="D15" s="33" t="s">
        <v>148</v>
      </c>
      <c r="E15" s="72"/>
      <c r="F15" s="458"/>
      <c r="G15" s="35" t="s">
        <v>2</v>
      </c>
      <c r="H15" s="35"/>
      <c r="I15" s="35" t="s">
        <v>7</v>
      </c>
      <c r="J15" s="38">
        <v>43557</v>
      </c>
      <c r="K15" s="72"/>
      <c r="L15" s="26" t="s">
        <v>24</v>
      </c>
      <c r="M15" s="38"/>
      <c r="N15" s="28"/>
      <c r="O15" s="28"/>
      <c r="P15" s="40"/>
      <c r="Q15" s="461"/>
      <c r="R15" s="72"/>
    </row>
    <row r="16" spans="1:18" s="31" customFormat="1" x14ac:dyDescent="0.3">
      <c r="A16" s="456"/>
      <c r="B16" s="456"/>
      <c r="C16" s="33" t="s">
        <v>147</v>
      </c>
      <c r="D16" s="33" t="s">
        <v>131</v>
      </c>
      <c r="E16" s="72"/>
      <c r="F16" s="459"/>
      <c r="G16" s="35" t="s">
        <v>2</v>
      </c>
      <c r="H16" s="35"/>
      <c r="I16" s="35" t="s">
        <v>6</v>
      </c>
      <c r="J16" s="38">
        <v>43994</v>
      </c>
      <c r="K16" s="72"/>
      <c r="L16" s="26" t="s">
        <v>24</v>
      </c>
      <c r="M16" s="38"/>
      <c r="N16" s="28"/>
      <c r="O16" s="28"/>
      <c r="P16" s="40"/>
      <c r="Q16" s="462"/>
      <c r="R16" s="72"/>
    </row>
    <row r="17" spans="1:18" s="31" customFormat="1" x14ac:dyDescent="0.3">
      <c r="A17" s="73" t="s">
        <v>219</v>
      </c>
      <c r="B17" s="33" t="s">
        <v>72</v>
      </c>
      <c r="C17" s="34"/>
      <c r="D17" s="34"/>
      <c r="E17" s="70"/>
      <c r="F17" s="35" t="s">
        <v>2</v>
      </c>
      <c r="G17" s="464"/>
      <c r="H17" s="437"/>
      <c r="I17" s="437"/>
      <c r="J17" s="437"/>
      <c r="K17" s="437"/>
      <c r="L17" s="437"/>
      <c r="M17" s="437"/>
      <c r="N17" s="437"/>
      <c r="O17" s="437"/>
      <c r="P17" s="438"/>
      <c r="Q17" s="71"/>
      <c r="R17" s="72"/>
    </row>
    <row r="18" spans="1:18" s="31" customFormat="1" x14ac:dyDescent="0.3">
      <c r="A18" s="450"/>
      <c r="B18" s="451"/>
      <c r="C18" s="33" t="s">
        <v>86</v>
      </c>
      <c r="D18" s="73" t="s">
        <v>216</v>
      </c>
      <c r="E18" s="62"/>
      <c r="F18" s="25"/>
      <c r="G18" s="35" t="s">
        <v>2</v>
      </c>
      <c r="H18" s="35"/>
      <c r="I18" s="26" t="s">
        <v>7</v>
      </c>
      <c r="J18" s="27">
        <v>43570</v>
      </c>
      <c r="K18" s="62"/>
      <c r="L18" s="26" t="s">
        <v>24</v>
      </c>
      <c r="M18" s="38"/>
      <c r="N18" s="28"/>
      <c r="O18" s="28"/>
      <c r="P18" s="29"/>
      <c r="Q18" s="468"/>
      <c r="R18" s="72"/>
    </row>
    <row r="19" spans="1:18" s="31" customFormat="1" x14ac:dyDescent="0.3">
      <c r="A19" s="452"/>
      <c r="B19" s="453"/>
      <c r="C19" s="33" t="s">
        <v>87</v>
      </c>
      <c r="D19" s="73" t="s">
        <v>375</v>
      </c>
      <c r="E19" s="62"/>
      <c r="F19" s="25"/>
      <c r="G19" s="35" t="s">
        <v>2</v>
      </c>
      <c r="H19" s="35"/>
      <c r="I19" s="26" t="s">
        <v>7</v>
      </c>
      <c r="J19" s="27">
        <v>43570</v>
      </c>
      <c r="K19" s="62"/>
      <c r="L19" s="26" t="s">
        <v>24</v>
      </c>
      <c r="M19" s="38"/>
      <c r="N19" s="28"/>
      <c r="O19" s="28"/>
      <c r="P19" s="29"/>
      <c r="Q19" s="469"/>
      <c r="R19" s="72"/>
    </row>
    <row r="20" spans="1:18" s="30" customFormat="1" x14ac:dyDescent="0.3">
      <c r="A20" s="452"/>
      <c r="B20" s="453"/>
      <c r="C20" s="33" t="s">
        <v>88</v>
      </c>
      <c r="D20" s="73" t="s">
        <v>217</v>
      </c>
      <c r="E20" s="62"/>
      <c r="F20" s="25"/>
      <c r="G20" s="35" t="s">
        <v>2</v>
      </c>
      <c r="H20" s="35"/>
      <c r="I20" s="26" t="s">
        <v>7</v>
      </c>
      <c r="J20" s="27">
        <v>43570</v>
      </c>
      <c r="K20" s="62"/>
      <c r="L20" s="26" t="s">
        <v>24</v>
      </c>
      <c r="M20" s="38"/>
      <c r="N20" s="28"/>
      <c r="O20" s="28"/>
      <c r="P20" s="29"/>
      <c r="Q20" s="469"/>
      <c r="R20" s="72"/>
    </row>
    <row r="21" spans="1:18" s="30" customFormat="1" x14ac:dyDescent="0.3">
      <c r="A21" s="452"/>
      <c r="B21" s="453"/>
      <c r="C21" s="33" t="s">
        <v>89</v>
      </c>
      <c r="D21" s="73" t="s">
        <v>218</v>
      </c>
      <c r="E21" s="62"/>
      <c r="F21" s="25"/>
      <c r="G21" s="35" t="s">
        <v>2</v>
      </c>
      <c r="H21" s="35"/>
      <c r="I21" s="26" t="s">
        <v>7</v>
      </c>
      <c r="J21" s="27">
        <v>43570</v>
      </c>
      <c r="K21" s="62"/>
      <c r="L21" s="26" t="s">
        <v>24</v>
      </c>
      <c r="M21" s="38"/>
      <c r="N21" s="28"/>
      <c r="O21" s="28"/>
      <c r="P21" s="29"/>
      <c r="Q21" s="469"/>
      <c r="R21" s="72"/>
    </row>
    <row r="22" spans="1:18" s="30" customFormat="1" x14ac:dyDescent="0.3">
      <c r="A22" s="452"/>
      <c r="B22" s="453"/>
      <c r="C22" s="33" t="s">
        <v>161</v>
      </c>
      <c r="D22" s="73" t="s">
        <v>222</v>
      </c>
      <c r="E22" s="62"/>
      <c r="F22" s="25"/>
      <c r="G22" s="35" t="s">
        <v>2</v>
      </c>
      <c r="H22" s="35"/>
      <c r="I22" s="26" t="s">
        <v>7</v>
      </c>
      <c r="J22" s="27">
        <v>43570</v>
      </c>
      <c r="K22" s="62"/>
      <c r="L22" s="26" t="s">
        <v>24</v>
      </c>
      <c r="M22" s="38"/>
      <c r="N22" s="28"/>
      <c r="O22" s="28"/>
      <c r="P22" s="29"/>
      <c r="Q22" s="469"/>
      <c r="R22" s="72"/>
    </row>
    <row r="23" spans="1:18" s="30" customFormat="1" x14ac:dyDescent="0.3">
      <c r="A23" s="452"/>
      <c r="B23" s="453"/>
      <c r="C23" s="33" t="s">
        <v>220</v>
      </c>
      <c r="D23" s="73" t="s">
        <v>223</v>
      </c>
      <c r="E23" s="62"/>
      <c r="F23" s="25"/>
      <c r="G23" s="35" t="s">
        <v>2</v>
      </c>
      <c r="H23" s="35"/>
      <c r="I23" s="26" t="s">
        <v>7</v>
      </c>
      <c r="J23" s="27">
        <v>43570</v>
      </c>
      <c r="K23" s="62"/>
      <c r="L23" s="26" t="s">
        <v>24</v>
      </c>
      <c r="M23" s="38"/>
      <c r="N23" s="28"/>
      <c r="O23" s="28"/>
      <c r="P23" s="29"/>
      <c r="Q23" s="469"/>
      <c r="R23" s="72"/>
    </row>
    <row r="24" spans="1:18" s="30" customFormat="1" x14ac:dyDescent="0.3">
      <c r="A24" s="452"/>
      <c r="B24" s="453"/>
      <c r="C24" s="33" t="s">
        <v>221</v>
      </c>
      <c r="D24" s="73" t="s">
        <v>224</v>
      </c>
      <c r="E24" s="62"/>
      <c r="F24" s="25"/>
      <c r="G24" s="35" t="s">
        <v>2</v>
      </c>
      <c r="H24" s="35"/>
      <c r="I24" s="26" t="s">
        <v>7</v>
      </c>
      <c r="J24" s="27">
        <v>43627</v>
      </c>
      <c r="K24" s="62"/>
      <c r="L24" s="26" t="s">
        <v>24</v>
      </c>
      <c r="M24" s="38"/>
      <c r="N24" s="28"/>
      <c r="O24" s="28"/>
      <c r="P24" s="29"/>
      <c r="Q24" s="469"/>
      <c r="R24" s="72"/>
    </row>
    <row r="25" spans="1:18" s="30" customFormat="1" x14ac:dyDescent="0.3">
      <c r="A25" s="466"/>
      <c r="B25" s="467"/>
      <c r="C25" s="33" t="s">
        <v>226</v>
      </c>
      <c r="D25" s="73" t="s">
        <v>225</v>
      </c>
      <c r="E25" s="62"/>
      <c r="F25" s="25"/>
      <c r="G25" s="35" t="s">
        <v>2</v>
      </c>
      <c r="H25" s="35"/>
      <c r="I25" s="26" t="s">
        <v>7</v>
      </c>
      <c r="J25" s="27">
        <v>43627</v>
      </c>
      <c r="K25" s="62"/>
      <c r="L25" s="26" t="s">
        <v>24</v>
      </c>
      <c r="M25" s="38"/>
      <c r="N25" s="28"/>
      <c r="O25" s="28"/>
      <c r="P25" s="29"/>
      <c r="Q25" s="470"/>
      <c r="R25" s="72"/>
    </row>
    <row r="26" spans="1:18" ht="13.5" customHeight="1" x14ac:dyDescent="0.3">
      <c r="A26" s="33" t="s">
        <v>15</v>
      </c>
      <c r="B26" s="33" t="s">
        <v>73</v>
      </c>
      <c r="C26" s="34"/>
      <c r="D26" s="34"/>
      <c r="E26" s="70"/>
      <c r="F26" s="35" t="s">
        <v>2</v>
      </c>
      <c r="G26" s="464"/>
      <c r="H26" s="437"/>
      <c r="I26" s="437"/>
      <c r="J26" s="437"/>
      <c r="K26" s="437"/>
      <c r="L26" s="437"/>
      <c r="M26" s="437"/>
      <c r="N26" s="437"/>
      <c r="O26" s="437"/>
      <c r="P26" s="438"/>
      <c r="Q26" s="71"/>
      <c r="R26" s="72"/>
    </row>
    <row r="27" spans="1:18" s="31" customFormat="1" x14ac:dyDescent="0.3">
      <c r="A27" s="449"/>
      <c r="B27" s="440"/>
      <c r="C27" s="33" t="s">
        <v>90</v>
      </c>
      <c r="D27" s="33" t="s">
        <v>36</v>
      </c>
      <c r="E27" s="62"/>
      <c r="F27" s="457"/>
      <c r="G27" s="35" t="s">
        <v>2</v>
      </c>
      <c r="H27" s="35"/>
      <c r="I27" s="35" t="s">
        <v>7</v>
      </c>
      <c r="J27" s="38">
        <v>43559</v>
      </c>
      <c r="K27" s="62"/>
      <c r="L27" s="26" t="s">
        <v>24</v>
      </c>
      <c r="M27" s="38"/>
      <c r="N27" s="129"/>
      <c r="O27" s="39" t="s">
        <v>462</v>
      </c>
      <c r="P27" s="40"/>
      <c r="Q27" s="460"/>
      <c r="R27" s="72"/>
    </row>
    <row r="28" spans="1:18" s="31" customFormat="1" x14ac:dyDescent="0.3">
      <c r="A28" s="465"/>
      <c r="B28" s="442"/>
      <c r="C28" s="33" t="s">
        <v>91</v>
      </c>
      <c r="D28" s="31" t="s">
        <v>40</v>
      </c>
      <c r="E28" s="62"/>
      <c r="F28" s="458"/>
      <c r="G28" s="35" t="s">
        <v>2</v>
      </c>
      <c r="H28" s="35"/>
      <c r="I28" s="35" t="s">
        <v>7</v>
      </c>
      <c r="J28" s="38">
        <v>43559</v>
      </c>
      <c r="K28" s="62"/>
      <c r="L28" s="26" t="s">
        <v>24</v>
      </c>
      <c r="M28" s="38"/>
      <c r="N28" s="129"/>
      <c r="O28" s="39" t="s">
        <v>462</v>
      </c>
      <c r="P28" s="40"/>
      <c r="Q28" s="461"/>
      <c r="R28" s="72"/>
    </row>
    <row r="29" spans="1:18" s="31" customFormat="1" x14ac:dyDescent="0.3">
      <c r="A29" s="465"/>
      <c r="B29" s="442"/>
      <c r="C29" s="33" t="s">
        <v>92</v>
      </c>
      <c r="D29" s="26" t="s">
        <v>37</v>
      </c>
      <c r="E29" s="62"/>
      <c r="F29" s="458"/>
      <c r="G29" s="35" t="s">
        <v>2</v>
      </c>
      <c r="H29" s="35"/>
      <c r="I29" s="35" t="s">
        <v>7</v>
      </c>
      <c r="J29" s="38">
        <v>43560</v>
      </c>
      <c r="K29" s="62"/>
      <c r="L29" s="26" t="s">
        <v>24</v>
      </c>
      <c r="M29" s="38"/>
      <c r="N29" s="39"/>
      <c r="O29" s="39" t="s">
        <v>462</v>
      </c>
      <c r="P29" s="29" t="s">
        <v>560</v>
      </c>
      <c r="Q29" s="461"/>
      <c r="R29" s="72"/>
    </row>
    <row r="30" spans="1:18" s="31" customFormat="1" x14ac:dyDescent="0.3">
      <c r="A30" s="465"/>
      <c r="B30" s="442"/>
      <c r="C30" s="33" t="s">
        <v>93</v>
      </c>
      <c r="D30" s="26" t="s">
        <v>38</v>
      </c>
      <c r="E30" s="74"/>
      <c r="F30" s="458"/>
      <c r="G30" s="35" t="s">
        <v>2</v>
      </c>
      <c r="H30" s="35"/>
      <c r="I30" s="35" t="s">
        <v>7</v>
      </c>
      <c r="J30" s="27">
        <v>43560</v>
      </c>
      <c r="K30" s="62"/>
      <c r="L30" s="26" t="s">
        <v>24</v>
      </c>
      <c r="M30" s="38"/>
      <c r="N30" s="39"/>
      <c r="O30" s="39" t="s">
        <v>462</v>
      </c>
      <c r="P30" s="29"/>
      <c r="Q30" s="461"/>
      <c r="R30" s="72"/>
    </row>
    <row r="31" spans="1:18" s="31" customFormat="1" x14ac:dyDescent="0.3">
      <c r="A31" s="471"/>
      <c r="B31" s="472"/>
      <c r="C31" s="33" t="s">
        <v>94</v>
      </c>
      <c r="D31" s="26" t="s">
        <v>162</v>
      </c>
      <c r="E31" s="74"/>
      <c r="F31" s="459"/>
      <c r="G31" s="35" t="s">
        <v>2</v>
      </c>
      <c r="H31" s="35"/>
      <c r="I31" s="35" t="s">
        <v>7</v>
      </c>
      <c r="J31" s="42">
        <v>43560</v>
      </c>
      <c r="K31" s="62"/>
      <c r="L31" s="26" t="s">
        <v>24</v>
      </c>
      <c r="M31" s="38"/>
      <c r="N31" s="86"/>
      <c r="O31" s="39" t="s">
        <v>462</v>
      </c>
      <c r="P31" s="40" t="s">
        <v>560</v>
      </c>
      <c r="Q31" s="462"/>
      <c r="R31" s="72"/>
    </row>
    <row r="32" spans="1:18" s="31" customFormat="1" x14ac:dyDescent="0.3">
      <c r="A32" s="33" t="s">
        <v>9</v>
      </c>
      <c r="B32" s="33" t="s">
        <v>74</v>
      </c>
      <c r="C32" s="34"/>
      <c r="D32" s="34"/>
      <c r="E32" s="70"/>
      <c r="F32" s="35" t="s">
        <v>2</v>
      </c>
      <c r="G32" s="464"/>
      <c r="H32" s="437"/>
      <c r="I32" s="437"/>
      <c r="J32" s="437"/>
      <c r="K32" s="437"/>
      <c r="L32" s="437"/>
      <c r="M32" s="437"/>
      <c r="N32" s="437"/>
      <c r="O32" s="437"/>
      <c r="P32" s="438"/>
      <c r="Q32" s="71"/>
      <c r="R32" s="72"/>
    </row>
    <row r="33" spans="1:18" s="31" customFormat="1" x14ac:dyDescent="0.3">
      <c r="A33" s="449"/>
      <c r="B33" s="440"/>
      <c r="C33" s="33" t="s">
        <v>95</v>
      </c>
      <c r="D33" s="43" t="s">
        <v>50</v>
      </c>
      <c r="E33" s="62"/>
      <c r="F33" s="460"/>
      <c r="G33" s="35" t="s">
        <v>2</v>
      </c>
      <c r="H33" s="35"/>
      <c r="I33" s="35" t="s">
        <v>7</v>
      </c>
      <c r="J33" s="27">
        <v>43586</v>
      </c>
      <c r="K33" s="62"/>
      <c r="L33" s="26" t="s">
        <v>24</v>
      </c>
      <c r="M33" s="38"/>
      <c r="N33" s="86"/>
      <c r="O33" s="86"/>
      <c r="P33" s="29"/>
      <c r="Q33" s="460"/>
      <c r="R33" s="72"/>
    </row>
    <row r="34" spans="1:18" s="31" customFormat="1" x14ac:dyDescent="0.3">
      <c r="A34" s="465"/>
      <c r="B34" s="442"/>
      <c r="C34" s="33" t="s">
        <v>96</v>
      </c>
      <c r="D34" s="43" t="s">
        <v>51</v>
      </c>
      <c r="E34" s="62"/>
      <c r="F34" s="461"/>
      <c r="G34" s="35" t="s">
        <v>2</v>
      </c>
      <c r="H34" s="35"/>
      <c r="I34" s="35" t="s">
        <v>7</v>
      </c>
      <c r="J34" s="27">
        <v>43586</v>
      </c>
      <c r="K34" s="62"/>
      <c r="L34" s="26" t="s">
        <v>24</v>
      </c>
      <c r="M34" s="38"/>
      <c r="N34" s="86"/>
      <c r="O34" s="86"/>
      <c r="P34" s="29"/>
      <c r="Q34" s="461"/>
      <c r="R34" s="72"/>
    </row>
    <row r="35" spans="1:18" s="31" customFormat="1" x14ac:dyDescent="0.3">
      <c r="A35" s="465"/>
      <c r="B35" s="442"/>
      <c r="C35" s="33" t="s">
        <v>97</v>
      </c>
      <c r="D35" s="43" t="s">
        <v>52</v>
      </c>
      <c r="E35" s="62"/>
      <c r="F35" s="461"/>
      <c r="G35" s="35" t="s">
        <v>2</v>
      </c>
      <c r="H35" s="35"/>
      <c r="I35" s="35" t="s">
        <v>7</v>
      </c>
      <c r="J35" s="27">
        <v>43586</v>
      </c>
      <c r="K35" s="62"/>
      <c r="L35" s="26" t="s">
        <v>24</v>
      </c>
      <c r="M35" s="38"/>
      <c r="N35" s="86"/>
      <c r="O35" s="86"/>
      <c r="P35" s="29"/>
      <c r="Q35" s="461"/>
      <c r="R35" s="72"/>
    </row>
    <row r="36" spans="1:18" s="31" customFormat="1" x14ac:dyDescent="0.3">
      <c r="A36" s="465"/>
      <c r="B36" s="442"/>
      <c r="C36" s="33" t="s">
        <v>149</v>
      </c>
      <c r="D36" s="43" t="s">
        <v>53</v>
      </c>
      <c r="E36" s="62"/>
      <c r="F36" s="461"/>
      <c r="G36" s="35" t="s">
        <v>2</v>
      </c>
      <c r="H36" s="35"/>
      <c r="I36" s="35" t="s">
        <v>7</v>
      </c>
      <c r="J36" s="27">
        <v>43586</v>
      </c>
      <c r="K36" s="62"/>
      <c r="L36" s="26" t="s">
        <v>24</v>
      </c>
      <c r="M36" s="38"/>
      <c r="N36" s="86"/>
      <c r="O36" s="86"/>
      <c r="P36" s="29"/>
      <c r="Q36" s="461"/>
      <c r="R36" s="72"/>
    </row>
    <row r="37" spans="1:18" s="31" customFormat="1" x14ac:dyDescent="0.3">
      <c r="A37" s="465"/>
      <c r="B37" s="442"/>
      <c r="C37" s="33" t="s">
        <v>191</v>
      </c>
      <c r="D37" s="43" t="s">
        <v>382</v>
      </c>
      <c r="E37" s="62"/>
      <c r="F37" s="461"/>
      <c r="G37" s="35" t="s">
        <v>2</v>
      </c>
      <c r="H37" s="35"/>
      <c r="I37" s="35" t="s">
        <v>7</v>
      </c>
      <c r="J37" s="27">
        <v>43586</v>
      </c>
      <c r="K37" s="62"/>
      <c r="L37" s="26" t="s">
        <v>24</v>
      </c>
      <c r="M37" s="38"/>
      <c r="N37" s="86"/>
      <c r="O37" s="86"/>
      <c r="P37" s="29"/>
      <c r="Q37" s="461"/>
      <c r="R37" s="72"/>
    </row>
    <row r="38" spans="1:18" s="31" customFormat="1" x14ac:dyDescent="0.3">
      <c r="A38" s="465"/>
      <c r="B38" s="442"/>
      <c r="C38" s="33" t="s">
        <v>192</v>
      </c>
      <c r="D38" s="43" t="s">
        <v>383</v>
      </c>
      <c r="E38" s="62"/>
      <c r="F38" s="461"/>
      <c r="G38" s="35" t="s">
        <v>2</v>
      </c>
      <c r="H38" s="35"/>
      <c r="I38" s="35" t="s">
        <v>7</v>
      </c>
      <c r="J38" s="27">
        <v>43587</v>
      </c>
      <c r="K38" s="62"/>
      <c r="L38" s="26" t="s">
        <v>24</v>
      </c>
      <c r="M38" s="38"/>
      <c r="N38" s="86"/>
      <c r="O38" s="86"/>
      <c r="P38" s="29"/>
      <c r="Q38" s="461"/>
      <c r="R38" s="72"/>
    </row>
    <row r="39" spans="1:18" s="31" customFormat="1" x14ac:dyDescent="0.3">
      <c r="A39" s="465"/>
      <c r="B39" s="442"/>
      <c r="C39" s="33" t="s">
        <v>263</v>
      </c>
      <c r="D39" s="43" t="s">
        <v>269</v>
      </c>
      <c r="E39" s="62"/>
      <c r="F39" s="461"/>
      <c r="G39" s="35" t="s">
        <v>2</v>
      </c>
      <c r="H39" s="35"/>
      <c r="I39" s="35" t="s">
        <v>7</v>
      </c>
      <c r="J39" s="27">
        <v>43586</v>
      </c>
      <c r="K39" s="62"/>
      <c r="L39" s="26" t="s">
        <v>24</v>
      </c>
      <c r="M39" s="38"/>
      <c r="N39" s="86"/>
      <c r="O39" s="86"/>
      <c r="P39" s="29"/>
      <c r="Q39" s="461"/>
      <c r="R39" s="72"/>
    </row>
    <row r="40" spans="1:18" s="31" customFormat="1" x14ac:dyDescent="0.3">
      <c r="A40" s="465"/>
      <c r="B40" s="442"/>
      <c r="C40" s="33" t="s">
        <v>264</v>
      </c>
      <c r="D40" s="43" t="s">
        <v>380</v>
      </c>
      <c r="E40" s="62"/>
      <c r="F40" s="461"/>
      <c r="G40" s="35" t="s">
        <v>2</v>
      </c>
      <c r="H40" s="35"/>
      <c r="I40" s="35" t="s">
        <v>7</v>
      </c>
      <c r="J40" s="27">
        <v>43587</v>
      </c>
      <c r="K40" s="62"/>
      <c r="L40" s="26" t="s">
        <v>24</v>
      </c>
      <c r="M40" s="38"/>
      <c r="N40" s="86"/>
      <c r="O40" s="86"/>
      <c r="P40" s="29"/>
      <c r="Q40" s="461"/>
      <c r="R40" s="72"/>
    </row>
    <row r="41" spans="1:18" s="31" customFormat="1" x14ac:dyDescent="0.3">
      <c r="A41" s="465"/>
      <c r="B41" s="442"/>
      <c r="C41" s="33" t="s">
        <v>265</v>
      </c>
      <c r="D41" s="43" t="s">
        <v>379</v>
      </c>
      <c r="E41" s="62"/>
      <c r="F41" s="461"/>
      <c r="G41" s="35" t="s">
        <v>2</v>
      </c>
      <c r="H41" s="35"/>
      <c r="I41" s="35" t="s">
        <v>7</v>
      </c>
      <c r="J41" s="27">
        <v>43587</v>
      </c>
      <c r="K41" s="62"/>
      <c r="L41" s="26" t="s">
        <v>24</v>
      </c>
      <c r="M41" s="38"/>
      <c r="N41" s="86"/>
      <c r="O41" s="86"/>
      <c r="P41" s="29"/>
      <c r="Q41" s="461"/>
      <c r="R41" s="72"/>
    </row>
    <row r="42" spans="1:18" s="31" customFormat="1" x14ac:dyDescent="0.3">
      <c r="A42" s="465"/>
      <c r="B42" s="442"/>
      <c r="C42" s="33" t="s">
        <v>266</v>
      </c>
      <c r="D42" s="43" t="s">
        <v>268</v>
      </c>
      <c r="E42" s="62"/>
      <c r="F42" s="461"/>
      <c r="G42" s="35" t="s">
        <v>2</v>
      </c>
      <c r="H42" s="35"/>
      <c r="I42" s="35" t="s">
        <v>7</v>
      </c>
      <c r="J42" s="27">
        <v>43599</v>
      </c>
      <c r="K42" s="62"/>
      <c r="L42" s="26" t="s">
        <v>24</v>
      </c>
      <c r="M42" s="38"/>
      <c r="N42" s="86"/>
      <c r="O42" s="86"/>
      <c r="P42" s="29"/>
      <c r="Q42" s="461"/>
      <c r="R42" s="72"/>
    </row>
    <row r="43" spans="1:18" s="31" customFormat="1" x14ac:dyDescent="0.3">
      <c r="A43" s="465"/>
      <c r="B43" s="442"/>
      <c r="C43" s="33" t="s">
        <v>267</v>
      </c>
      <c r="D43" s="43" t="s">
        <v>381</v>
      </c>
      <c r="E43" s="62"/>
      <c r="F43" s="461"/>
      <c r="G43" s="35" t="s">
        <v>2</v>
      </c>
      <c r="H43" s="35"/>
      <c r="I43" s="35" t="s">
        <v>7</v>
      </c>
      <c r="J43" s="27">
        <v>43599</v>
      </c>
      <c r="K43" s="62"/>
      <c r="L43" s="26" t="s">
        <v>24</v>
      </c>
      <c r="M43" s="38"/>
      <c r="N43" s="86"/>
      <c r="O43" s="86"/>
      <c r="P43" s="29"/>
      <c r="Q43" s="461"/>
      <c r="R43" s="72"/>
    </row>
    <row r="44" spans="1:18" s="31" customFormat="1" x14ac:dyDescent="0.3">
      <c r="A44" s="465"/>
      <c r="B44" s="442"/>
      <c r="C44" s="33" t="s">
        <v>270</v>
      </c>
      <c r="D44" s="43" t="s">
        <v>54</v>
      </c>
      <c r="E44" s="62"/>
      <c r="F44" s="461"/>
      <c r="G44" s="35" t="s">
        <v>2</v>
      </c>
      <c r="H44" s="35"/>
      <c r="I44" s="35" t="s">
        <v>7</v>
      </c>
      <c r="J44" s="27">
        <v>43600</v>
      </c>
      <c r="K44" s="62"/>
      <c r="L44" s="26" t="s">
        <v>24</v>
      </c>
      <c r="M44" s="38"/>
      <c r="N44" s="86"/>
      <c r="O44" s="86"/>
      <c r="P44" s="29"/>
      <c r="Q44" s="461"/>
      <c r="R44" s="72"/>
    </row>
    <row r="45" spans="1:18" s="31" customFormat="1" x14ac:dyDescent="0.3">
      <c r="A45" s="465"/>
      <c r="B45" s="442"/>
      <c r="C45" s="33" t="s">
        <v>378</v>
      </c>
      <c r="D45" s="43" t="s">
        <v>427</v>
      </c>
      <c r="E45" s="62"/>
      <c r="F45" s="461"/>
      <c r="G45" s="35" t="s">
        <v>2</v>
      </c>
      <c r="H45" s="35"/>
      <c r="I45" s="35" t="s">
        <v>7</v>
      </c>
      <c r="J45" s="27">
        <v>43600</v>
      </c>
      <c r="K45" s="62"/>
      <c r="L45" s="26" t="s">
        <v>24</v>
      </c>
      <c r="M45" s="38"/>
      <c r="N45" s="86"/>
      <c r="O45" s="86"/>
      <c r="P45" s="29"/>
      <c r="Q45" s="461"/>
      <c r="R45" s="72"/>
    </row>
    <row r="46" spans="1:18" s="31" customFormat="1" x14ac:dyDescent="0.3">
      <c r="A46" s="465"/>
      <c r="B46" s="442"/>
      <c r="C46" s="33" t="s">
        <v>426</v>
      </c>
      <c r="D46" s="43" t="s">
        <v>146</v>
      </c>
      <c r="E46" s="62"/>
      <c r="F46" s="461"/>
      <c r="G46" s="35" t="s">
        <v>2</v>
      </c>
      <c r="H46" s="35"/>
      <c r="I46" s="35" t="s">
        <v>7</v>
      </c>
      <c r="J46" s="27">
        <v>43600</v>
      </c>
      <c r="K46" s="62"/>
      <c r="L46" s="26" t="s">
        <v>24</v>
      </c>
      <c r="M46" s="38"/>
      <c r="N46" s="86"/>
      <c r="O46" s="86"/>
      <c r="P46" s="29"/>
      <c r="Q46" s="461"/>
      <c r="R46" s="72"/>
    </row>
    <row r="47" spans="1:18" s="31" customFormat="1" x14ac:dyDescent="0.3">
      <c r="A47" s="33" t="s">
        <v>16</v>
      </c>
      <c r="B47" s="33" t="s">
        <v>75</v>
      </c>
      <c r="C47" s="34"/>
      <c r="D47" s="44"/>
      <c r="E47" s="70"/>
      <c r="F47" s="35" t="s">
        <v>2</v>
      </c>
      <c r="G47" s="464"/>
      <c r="H47" s="437"/>
      <c r="I47" s="437"/>
      <c r="J47" s="437"/>
      <c r="K47" s="437"/>
      <c r="L47" s="437"/>
      <c r="M47" s="437"/>
      <c r="N47" s="437"/>
      <c r="O47" s="437"/>
      <c r="P47" s="438"/>
      <c r="Q47" s="71"/>
      <c r="R47" s="72"/>
    </row>
    <row r="48" spans="1:18" s="31" customFormat="1" x14ac:dyDescent="0.3">
      <c r="A48" s="449"/>
      <c r="B48" s="440"/>
      <c r="C48" s="33" t="s">
        <v>98</v>
      </c>
      <c r="D48" s="33" t="s">
        <v>292</v>
      </c>
      <c r="E48" s="62"/>
      <c r="F48" s="457"/>
      <c r="G48" s="35" t="s">
        <v>2</v>
      </c>
      <c r="H48" s="35"/>
      <c r="I48" s="35" t="s">
        <v>7</v>
      </c>
      <c r="J48" s="38">
        <v>43556</v>
      </c>
      <c r="K48" s="62"/>
      <c r="L48" s="26" t="s">
        <v>24</v>
      </c>
      <c r="M48" s="38"/>
      <c r="N48" s="39"/>
      <c r="O48" s="39" t="s">
        <v>462</v>
      </c>
      <c r="P48" s="29"/>
      <c r="Q48" s="75"/>
      <c r="R48" s="72"/>
    </row>
    <row r="49" spans="1:18" s="31" customFormat="1" x14ac:dyDescent="0.3">
      <c r="A49" s="465"/>
      <c r="B49" s="442"/>
      <c r="C49" s="33" t="s">
        <v>99</v>
      </c>
      <c r="D49" s="45" t="s">
        <v>293</v>
      </c>
      <c r="E49" s="62"/>
      <c r="F49" s="458"/>
      <c r="G49" s="35" t="s">
        <v>2</v>
      </c>
      <c r="H49" s="35"/>
      <c r="I49" s="35" t="s">
        <v>7</v>
      </c>
      <c r="J49" s="38">
        <v>43556</v>
      </c>
      <c r="K49" s="62"/>
      <c r="L49" s="26" t="s">
        <v>24</v>
      </c>
      <c r="M49" s="38"/>
      <c r="N49" s="39"/>
      <c r="O49" s="39" t="s">
        <v>462</v>
      </c>
      <c r="P49" s="29"/>
      <c r="Q49" s="75"/>
      <c r="R49" s="72"/>
    </row>
    <row r="50" spans="1:18" s="31" customFormat="1" x14ac:dyDescent="0.3">
      <c r="A50" s="465"/>
      <c r="B50" s="442"/>
      <c r="C50" s="33" t="s">
        <v>100</v>
      </c>
      <c r="D50" s="43" t="s">
        <v>39</v>
      </c>
      <c r="E50" s="62"/>
      <c r="F50" s="458"/>
      <c r="G50" s="35" t="s">
        <v>2</v>
      </c>
      <c r="H50" s="35"/>
      <c r="I50" s="35" t="s">
        <v>7</v>
      </c>
      <c r="J50" s="38">
        <v>43556</v>
      </c>
      <c r="K50" s="62"/>
      <c r="L50" s="26" t="s">
        <v>24</v>
      </c>
      <c r="M50" s="38"/>
      <c r="N50" s="39"/>
      <c r="O50" s="39" t="s">
        <v>462</v>
      </c>
      <c r="P50" s="29"/>
      <c r="Q50" s="75"/>
      <c r="R50" s="72"/>
    </row>
    <row r="51" spans="1:18" s="31" customFormat="1" ht="28.8" x14ac:dyDescent="0.3">
      <c r="A51" s="465"/>
      <c r="B51" s="442"/>
      <c r="C51" s="33" t="s">
        <v>101</v>
      </c>
      <c r="D51" s="43" t="s">
        <v>160</v>
      </c>
      <c r="E51" s="62"/>
      <c r="F51" s="458"/>
      <c r="G51" s="35" t="s">
        <v>2</v>
      </c>
      <c r="H51" s="35"/>
      <c r="I51" s="35" t="s">
        <v>7</v>
      </c>
      <c r="J51" s="38">
        <v>43570</v>
      </c>
      <c r="K51" s="62"/>
      <c r="L51" s="26" t="s">
        <v>24</v>
      </c>
      <c r="M51" s="38"/>
      <c r="N51" s="39"/>
      <c r="O51" s="39" t="s">
        <v>462</v>
      </c>
      <c r="P51" s="29"/>
      <c r="Q51" s="75"/>
      <c r="R51" s="72"/>
    </row>
    <row r="52" spans="1:18" s="31" customFormat="1" ht="28.8" x14ac:dyDescent="0.3">
      <c r="A52" s="465"/>
      <c r="B52" s="442"/>
      <c r="C52" s="33" t="s">
        <v>271</v>
      </c>
      <c r="D52" s="43" t="s">
        <v>290</v>
      </c>
      <c r="E52" s="62"/>
      <c r="F52" s="458"/>
      <c r="G52" s="35" t="s">
        <v>2</v>
      </c>
      <c r="H52" s="35"/>
      <c r="I52" s="35" t="s">
        <v>7</v>
      </c>
      <c r="J52" s="38">
        <v>43567</v>
      </c>
      <c r="K52" s="62"/>
      <c r="L52" s="26" t="s">
        <v>24</v>
      </c>
      <c r="M52" s="38"/>
      <c r="N52" s="39"/>
      <c r="O52" s="39" t="s">
        <v>462</v>
      </c>
      <c r="P52" s="29"/>
      <c r="Q52" s="75"/>
      <c r="R52" s="72"/>
    </row>
    <row r="53" spans="1:18" s="31" customFormat="1" ht="28.8" x14ac:dyDescent="0.3">
      <c r="A53" s="465"/>
      <c r="B53" s="442"/>
      <c r="C53" s="33" t="s">
        <v>272</v>
      </c>
      <c r="D53" s="43" t="s">
        <v>291</v>
      </c>
      <c r="E53" s="62"/>
      <c r="F53" s="458"/>
      <c r="G53" s="35" t="s">
        <v>2</v>
      </c>
      <c r="H53" s="35"/>
      <c r="I53" s="35" t="s">
        <v>7</v>
      </c>
      <c r="J53" s="38">
        <v>43567</v>
      </c>
      <c r="K53" s="62"/>
      <c r="L53" s="26" t="s">
        <v>24</v>
      </c>
      <c r="M53" s="38"/>
      <c r="N53" s="39"/>
      <c r="O53" s="39" t="s">
        <v>462</v>
      </c>
      <c r="P53" s="29"/>
      <c r="Q53" s="75"/>
      <c r="R53" s="72"/>
    </row>
    <row r="54" spans="1:18" s="31" customFormat="1" ht="28.8" x14ac:dyDescent="0.3">
      <c r="A54" s="465"/>
      <c r="B54" s="442"/>
      <c r="C54" s="33" t="s">
        <v>273</v>
      </c>
      <c r="D54" s="43" t="s">
        <v>294</v>
      </c>
      <c r="E54" s="62"/>
      <c r="F54" s="458"/>
      <c r="G54" s="35" t="s">
        <v>2</v>
      </c>
      <c r="H54" s="35"/>
      <c r="I54" s="35" t="s">
        <v>7</v>
      </c>
      <c r="J54" s="38">
        <v>43567</v>
      </c>
      <c r="K54" s="62"/>
      <c r="L54" s="26" t="s">
        <v>24</v>
      </c>
      <c r="M54" s="38"/>
      <c r="N54" s="39"/>
      <c r="O54" s="39"/>
      <c r="P54" s="37"/>
      <c r="Q54" s="75"/>
      <c r="R54" s="72"/>
    </row>
    <row r="55" spans="1:18" s="31" customFormat="1" ht="28.8" x14ac:dyDescent="0.3">
      <c r="A55" s="465"/>
      <c r="B55" s="442"/>
      <c r="C55" s="33" t="s">
        <v>274</v>
      </c>
      <c r="D55" s="43" t="s">
        <v>295</v>
      </c>
      <c r="E55" s="62"/>
      <c r="F55" s="458"/>
      <c r="G55" s="35" t="s">
        <v>2</v>
      </c>
      <c r="H55" s="35"/>
      <c r="I55" s="35" t="s">
        <v>7</v>
      </c>
      <c r="J55" s="38">
        <v>43567</v>
      </c>
      <c r="K55" s="62"/>
      <c r="L55" s="26" t="s">
        <v>24</v>
      </c>
      <c r="M55" s="38"/>
      <c r="N55" s="39"/>
      <c r="O55" s="39"/>
      <c r="P55" s="29"/>
      <c r="Q55" s="75"/>
      <c r="R55" s="72"/>
    </row>
    <row r="56" spans="1:18" s="31" customFormat="1" ht="28.8" x14ac:dyDescent="0.3">
      <c r="A56" s="465"/>
      <c r="B56" s="442"/>
      <c r="C56" s="33" t="s">
        <v>275</v>
      </c>
      <c r="D56" s="43" t="s">
        <v>296</v>
      </c>
      <c r="E56" s="62"/>
      <c r="F56" s="458"/>
      <c r="G56" s="35" t="s">
        <v>2</v>
      </c>
      <c r="H56" s="35"/>
      <c r="I56" s="35" t="s">
        <v>7</v>
      </c>
      <c r="J56" s="38">
        <v>43567</v>
      </c>
      <c r="K56" s="62"/>
      <c r="L56" s="26" t="s">
        <v>24</v>
      </c>
      <c r="M56" s="38"/>
      <c r="N56" s="39"/>
      <c r="O56" s="39" t="s">
        <v>462</v>
      </c>
      <c r="P56" s="29"/>
      <c r="Q56" s="75"/>
      <c r="R56" s="72"/>
    </row>
    <row r="57" spans="1:18" s="31" customFormat="1" ht="28.8" x14ac:dyDescent="0.3">
      <c r="A57" s="465"/>
      <c r="B57" s="442"/>
      <c r="C57" s="33" t="s">
        <v>276</v>
      </c>
      <c r="D57" s="43" t="s">
        <v>297</v>
      </c>
      <c r="E57" s="62"/>
      <c r="F57" s="458"/>
      <c r="G57" s="35" t="s">
        <v>2</v>
      </c>
      <c r="H57" s="35"/>
      <c r="I57" s="35" t="s">
        <v>7</v>
      </c>
      <c r="J57" s="38">
        <v>43567</v>
      </c>
      <c r="K57" s="62"/>
      <c r="L57" s="26" t="s">
        <v>24</v>
      </c>
      <c r="M57" s="38"/>
      <c r="N57" s="39"/>
      <c r="O57" s="39" t="s">
        <v>462</v>
      </c>
      <c r="P57" s="29"/>
      <c r="Q57" s="75"/>
      <c r="R57" s="72"/>
    </row>
    <row r="58" spans="1:18" s="31" customFormat="1" ht="28.8" x14ac:dyDescent="0.3">
      <c r="A58" s="465"/>
      <c r="B58" s="442"/>
      <c r="C58" s="33" t="s">
        <v>277</v>
      </c>
      <c r="D58" s="43" t="s">
        <v>298</v>
      </c>
      <c r="E58" s="62"/>
      <c r="F58" s="458"/>
      <c r="G58" s="35" t="s">
        <v>2</v>
      </c>
      <c r="H58" s="35"/>
      <c r="I58" s="35" t="s">
        <v>7</v>
      </c>
      <c r="J58" s="38">
        <v>43567</v>
      </c>
      <c r="K58" s="62"/>
      <c r="L58" s="26" t="s">
        <v>24</v>
      </c>
      <c r="M58" s="38"/>
      <c r="N58" s="39"/>
      <c r="O58" s="39"/>
      <c r="P58" s="29"/>
      <c r="Q58" s="75"/>
      <c r="R58" s="72"/>
    </row>
    <row r="59" spans="1:18" s="31" customFormat="1" ht="28.8" x14ac:dyDescent="0.3">
      <c r="A59" s="465"/>
      <c r="B59" s="442"/>
      <c r="C59" s="33" t="s">
        <v>278</v>
      </c>
      <c r="D59" s="43" t="s">
        <v>299</v>
      </c>
      <c r="E59" s="62"/>
      <c r="F59" s="458"/>
      <c r="G59" s="35" t="s">
        <v>2</v>
      </c>
      <c r="H59" s="35"/>
      <c r="I59" s="35" t="s">
        <v>7</v>
      </c>
      <c r="J59" s="38">
        <v>43567</v>
      </c>
      <c r="K59" s="62"/>
      <c r="L59" s="26" t="s">
        <v>24</v>
      </c>
      <c r="M59" s="38"/>
      <c r="N59" s="39"/>
      <c r="O59" s="39"/>
      <c r="P59" s="29"/>
      <c r="Q59" s="75"/>
      <c r="R59" s="72"/>
    </row>
    <row r="60" spans="1:18" s="31" customFormat="1" ht="28.8" x14ac:dyDescent="0.3">
      <c r="A60" s="465"/>
      <c r="B60" s="442"/>
      <c r="C60" s="33" t="s">
        <v>279</v>
      </c>
      <c r="D60" s="43" t="s">
        <v>300</v>
      </c>
      <c r="E60" s="62"/>
      <c r="F60" s="458"/>
      <c r="G60" s="35" t="s">
        <v>2</v>
      </c>
      <c r="H60" s="35"/>
      <c r="I60" s="35" t="s">
        <v>7</v>
      </c>
      <c r="J60" s="38">
        <v>43567</v>
      </c>
      <c r="K60" s="62"/>
      <c r="L60" s="26" t="s">
        <v>24</v>
      </c>
      <c r="M60" s="38"/>
      <c r="N60" s="39"/>
      <c r="O60" s="39"/>
      <c r="P60" s="29"/>
      <c r="Q60" s="75"/>
      <c r="R60" s="72"/>
    </row>
    <row r="61" spans="1:18" s="31" customFormat="1" ht="28.8" x14ac:dyDescent="0.3">
      <c r="A61" s="465"/>
      <c r="B61" s="442"/>
      <c r="C61" s="33" t="s">
        <v>280</v>
      </c>
      <c r="D61" s="43" t="s">
        <v>301</v>
      </c>
      <c r="E61" s="62"/>
      <c r="F61" s="458"/>
      <c r="G61" s="35" t="s">
        <v>2</v>
      </c>
      <c r="H61" s="35"/>
      <c r="I61" s="35" t="s">
        <v>7</v>
      </c>
      <c r="J61" s="38">
        <v>43567</v>
      </c>
      <c r="K61" s="62"/>
      <c r="L61" s="26" t="s">
        <v>24</v>
      </c>
      <c r="M61" s="38"/>
      <c r="N61" s="39"/>
      <c r="O61" s="39"/>
      <c r="P61" s="29"/>
      <c r="Q61" s="75"/>
      <c r="R61" s="72"/>
    </row>
    <row r="62" spans="1:18" s="31" customFormat="1" ht="28.8" x14ac:dyDescent="0.3">
      <c r="A62" s="465"/>
      <c r="B62" s="442"/>
      <c r="C62" s="33" t="s">
        <v>281</v>
      </c>
      <c r="D62" s="43" t="s">
        <v>302</v>
      </c>
      <c r="E62" s="62"/>
      <c r="F62" s="458"/>
      <c r="G62" s="35" t="s">
        <v>2</v>
      </c>
      <c r="H62" s="35"/>
      <c r="I62" s="35" t="s">
        <v>7</v>
      </c>
      <c r="J62" s="38">
        <v>43567</v>
      </c>
      <c r="K62" s="62"/>
      <c r="L62" s="26" t="s">
        <v>24</v>
      </c>
      <c r="M62" s="38"/>
      <c r="N62" s="39"/>
      <c r="O62" s="39"/>
      <c r="P62" s="29"/>
      <c r="Q62" s="75"/>
      <c r="R62" s="72"/>
    </row>
    <row r="63" spans="1:18" s="31" customFormat="1" ht="28.8" x14ac:dyDescent="0.3">
      <c r="A63" s="465"/>
      <c r="B63" s="442"/>
      <c r="C63" s="33" t="s">
        <v>282</v>
      </c>
      <c r="D63" s="43" t="s">
        <v>303</v>
      </c>
      <c r="E63" s="62"/>
      <c r="F63" s="458"/>
      <c r="G63" s="35" t="s">
        <v>2</v>
      </c>
      <c r="H63" s="35"/>
      <c r="I63" s="35" t="s">
        <v>7</v>
      </c>
      <c r="J63" s="38">
        <v>43567</v>
      </c>
      <c r="K63" s="62"/>
      <c r="L63" s="26" t="s">
        <v>24</v>
      </c>
      <c r="M63" s="38"/>
      <c r="N63" s="39"/>
      <c r="O63" s="39"/>
      <c r="P63" s="29"/>
      <c r="Q63" s="75"/>
      <c r="R63" s="72"/>
    </row>
    <row r="64" spans="1:18" s="31" customFormat="1" ht="28.8" x14ac:dyDescent="0.3">
      <c r="A64" s="465"/>
      <c r="B64" s="442"/>
      <c r="C64" s="33" t="s">
        <v>283</v>
      </c>
      <c r="D64" s="43" t="s">
        <v>304</v>
      </c>
      <c r="E64" s="62"/>
      <c r="F64" s="458"/>
      <c r="G64" s="35" t="s">
        <v>2</v>
      </c>
      <c r="H64" s="35"/>
      <c r="I64" s="35" t="s">
        <v>7</v>
      </c>
      <c r="J64" s="38">
        <v>43567</v>
      </c>
      <c r="K64" s="62"/>
      <c r="L64" s="26" t="s">
        <v>24</v>
      </c>
      <c r="M64" s="38"/>
      <c r="N64" s="39"/>
      <c r="O64" s="39"/>
      <c r="P64" s="29"/>
      <c r="Q64" s="75"/>
      <c r="R64" s="72"/>
    </row>
    <row r="65" spans="1:18" s="31" customFormat="1" ht="28.8" x14ac:dyDescent="0.3">
      <c r="A65" s="465"/>
      <c r="B65" s="442"/>
      <c r="C65" s="33" t="s">
        <v>284</v>
      </c>
      <c r="D65" s="43" t="s">
        <v>305</v>
      </c>
      <c r="E65" s="62"/>
      <c r="F65" s="458"/>
      <c r="G65" s="35" t="s">
        <v>2</v>
      </c>
      <c r="H65" s="35"/>
      <c r="I65" s="35" t="s">
        <v>7</v>
      </c>
      <c r="J65" s="38">
        <v>43567</v>
      </c>
      <c r="K65" s="62"/>
      <c r="L65" s="26" t="s">
        <v>24</v>
      </c>
      <c r="M65" s="38"/>
      <c r="N65" s="39"/>
      <c r="O65" s="39"/>
      <c r="P65" s="29"/>
      <c r="Q65" s="75"/>
      <c r="R65" s="72"/>
    </row>
    <row r="66" spans="1:18" s="31" customFormat="1" ht="28.8" x14ac:dyDescent="0.3">
      <c r="A66" s="465"/>
      <c r="B66" s="442"/>
      <c r="C66" s="33" t="s">
        <v>285</v>
      </c>
      <c r="D66" s="43" t="s">
        <v>311</v>
      </c>
      <c r="E66" s="62"/>
      <c r="F66" s="458"/>
      <c r="G66" s="35" t="s">
        <v>2</v>
      </c>
      <c r="H66" s="35"/>
      <c r="I66" s="35" t="s">
        <v>7</v>
      </c>
      <c r="J66" s="38">
        <v>43567</v>
      </c>
      <c r="K66" s="62"/>
      <c r="L66" s="26" t="s">
        <v>24</v>
      </c>
      <c r="M66" s="38"/>
      <c r="N66" s="39"/>
      <c r="O66" s="39"/>
      <c r="P66" s="29"/>
      <c r="Q66" s="75"/>
      <c r="R66" s="72"/>
    </row>
    <row r="67" spans="1:18" s="31" customFormat="1" ht="28.8" x14ac:dyDescent="0.3">
      <c r="A67" s="465"/>
      <c r="B67" s="442"/>
      <c r="C67" s="33" t="s">
        <v>286</v>
      </c>
      <c r="D67" s="43" t="s">
        <v>312</v>
      </c>
      <c r="E67" s="62"/>
      <c r="F67" s="458"/>
      <c r="G67" s="35" t="s">
        <v>2</v>
      </c>
      <c r="H67" s="35"/>
      <c r="I67" s="35" t="s">
        <v>7</v>
      </c>
      <c r="J67" s="38">
        <v>43567</v>
      </c>
      <c r="K67" s="62"/>
      <c r="L67" s="26" t="s">
        <v>24</v>
      </c>
      <c r="M67" s="38"/>
      <c r="N67" s="39"/>
      <c r="O67" s="39"/>
      <c r="P67" s="29"/>
      <c r="Q67" s="75"/>
      <c r="R67" s="72"/>
    </row>
    <row r="68" spans="1:18" s="31" customFormat="1" ht="28.8" x14ac:dyDescent="0.3">
      <c r="A68" s="465"/>
      <c r="B68" s="442"/>
      <c r="C68" s="33" t="s">
        <v>287</v>
      </c>
      <c r="D68" s="43" t="s">
        <v>313</v>
      </c>
      <c r="E68" s="62"/>
      <c r="F68" s="458"/>
      <c r="G68" s="35" t="s">
        <v>2</v>
      </c>
      <c r="H68" s="35"/>
      <c r="I68" s="35" t="s">
        <v>7</v>
      </c>
      <c r="J68" s="38">
        <v>43567</v>
      </c>
      <c r="K68" s="62"/>
      <c r="L68" s="26" t="s">
        <v>24</v>
      </c>
      <c r="M68" s="38"/>
      <c r="N68" s="39"/>
      <c r="O68" s="39" t="s">
        <v>462</v>
      </c>
      <c r="P68" s="29"/>
      <c r="Q68" s="75"/>
      <c r="R68" s="72"/>
    </row>
    <row r="69" spans="1:18" s="31" customFormat="1" ht="28.8" x14ac:dyDescent="0.3">
      <c r="A69" s="465"/>
      <c r="B69" s="442"/>
      <c r="C69" s="33" t="s">
        <v>288</v>
      </c>
      <c r="D69" s="43" t="s">
        <v>314</v>
      </c>
      <c r="E69" s="62"/>
      <c r="F69" s="458"/>
      <c r="G69" s="35" t="s">
        <v>2</v>
      </c>
      <c r="H69" s="35"/>
      <c r="I69" s="35" t="s">
        <v>7</v>
      </c>
      <c r="J69" s="38">
        <v>43567</v>
      </c>
      <c r="K69" s="62"/>
      <c r="L69" s="26" t="s">
        <v>24</v>
      </c>
      <c r="M69" s="38"/>
      <c r="N69" s="39"/>
      <c r="O69" s="39" t="s">
        <v>462</v>
      </c>
      <c r="P69" s="29"/>
      <c r="Q69" s="75"/>
      <c r="R69" s="72"/>
    </row>
    <row r="70" spans="1:18" s="31" customFormat="1" ht="28.8" x14ac:dyDescent="0.3">
      <c r="A70" s="465"/>
      <c r="B70" s="442"/>
      <c r="C70" s="33" t="s">
        <v>289</v>
      </c>
      <c r="D70" s="43" t="s">
        <v>315</v>
      </c>
      <c r="E70" s="62"/>
      <c r="F70" s="458"/>
      <c r="G70" s="35" t="s">
        <v>2</v>
      </c>
      <c r="H70" s="35"/>
      <c r="I70" s="35" t="s">
        <v>7</v>
      </c>
      <c r="J70" s="38">
        <v>43567</v>
      </c>
      <c r="K70" s="62"/>
      <c r="L70" s="26" t="s">
        <v>24</v>
      </c>
      <c r="M70" s="38"/>
      <c r="N70" s="39"/>
      <c r="O70" s="39"/>
      <c r="P70" s="29"/>
      <c r="Q70" s="75"/>
      <c r="R70" s="72"/>
    </row>
    <row r="71" spans="1:18" s="31" customFormat="1" ht="28.8" x14ac:dyDescent="0.3">
      <c r="A71" s="465"/>
      <c r="B71" s="442"/>
      <c r="C71" s="33" t="s">
        <v>306</v>
      </c>
      <c r="D71" s="43" t="s">
        <v>316</v>
      </c>
      <c r="E71" s="62"/>
      <c r="F71" s="458"/>
      <c r="G71" s="35" t="s">
        <v>2</v>
      </c>
      <c r="H71" s="35"/>
      <c r="I71" s="35" t="s">
        <v>7</v>
      </c>
      <c r="J71" s="38">
        <v>43567</v>
      </c>
      <c r="K71" s="62"/>
      <c r="L71" s="26" t="s">
        <v>24</v>
      </c>
      <c r="M71" s="38"/>
      <c r="N71" s="39"/>
      <c r="O71" s="39"/>
      <c r="P71" s="29"/>
      <c r="Q71" s="75"/>
      <c r="R71" s="72"/>
    </row>
    <row r="72" spans="1:18" s="31" customFormat="1" ht="28.8" x14ac:dyDescent="0.3">
      <c r="A72" s="465"/>
      <c r="B72" s="442"/>
      <c r="C72" s="33" t="s">
        <v>307</v>
      </c>
      <c r="D72" s="43" t="s">
        <v>317</v>
      </c>
      <c r="E72" s="62"/>
      <c r="F72" s="458"/>
      <c r="G72" s="35" t="s">
        <v>2</v>
      </c>
      <c r="H72" s="35"/>
      <c r="I72" s="35" t="s">
        <v>7</v>
      </c>
      <c r="J72" s="38">
        <v>43567</v>
      </c>
      <c r="K72" s="62"/>
      <c r="L72" s="26" t="s">
        <v>24</v>
      </c>
      <c r="M72" s="38"/>
      <c r="N72" s="39"/>
      <c r="O72" s="39"/>
      <c r="P72" s="29"/>
      <c r="Q72" s="75"/>
      <c r="R72" s="72"/>
    </row>
    <row r="73" spans="1:18" s="31" customFormat="1" ht="28.8" x14ac:dyDescent="0.3">
      <c r="A73" s="465"/>
      <c r="B73" s="442"/>
      <c r="C73" s="33" t="s">
        <v>308</v>
      </c>
      <c r="D73" s="43" t="s">
        <v>318</v>
      </c>
      <c r="E73" s="62"/>
      <c r="F73" s="458"/>
      <c r="G73" s="35" t="s">
        <v>2</v>
      </c>
      <c r="H73" s="35"/>
      <c r="I73" s="35" t="s">
        <v>7</v>
      </c>
      <c r="J73" s="38">
        <v>43567</v>
      </c>
      <c r="K73" s="62"/>
      <c r="L73" s="26" t="s">
        <v>24</v>
      </c>
      <c r="M73" s="38"/>
      <c r="N73" s="39"/>
      <c r="O73" s="39"/>
      <c r="P73" s="29"/>
      <c r="Q73" s="75"/>
      <c r="R73" s="72"/>
    </row>
    <row r="74" spans="1:18" s="31" customFormat="1" ht="28.8" x14ac:dyDescent="0.3">
      <c r="A74" s="465"/>
      <c r="B74" s="442"/>
      <c r="C74" s="33" t="s">
        <v>309</v>
      </c>
      <c r="D74" s="43" t="s">
        <v>319</v>
      </c>
      <c r="E74" s="62"/>
      <c r="F74" s="458"/>
      <c r="G74" s="35" t="s">
        <v>2</v>
      </c>
      <c r="H74" s="35"/>
      <c r="I74" s="35" t="s">
        <v>7</v>
      </c>
      <c r="J74" s="38">
        <v>43567</v>
      </c>
      <c r="K74" s="62"/>
      <c r="L74" s="26" t="s">
        <v>24</v>
      </c>
      <c r="M74" s="38"/>
      <c r="N74" s="39"/>
      <c r="O74" s="39"/>
      <c r="P74" s="29"/>
      <c r="Q74" s="75"/>
      <c r="R74" s="72"/>
    </row>
    <row r="75" spans="1:18" s="31" customFormat="1" ht="28.8" x14ac:dyDescent="0.3">
      <c r="A75" s="465"/>
      <c r="B75" s="442"/>
      <c r="C75" s="33" t="s">
        <v>310</v>
      </c>
      <c r="D75" s="43" t="s">
        <v>320</v>
      </c>
      <c r="E75" s="62"/>
      <c r="F75" s="458"/>
      <c r="G75" s="35" t="s">
        <v>2</v>
      </c>
      <c r="H75" s="35"/>
      <c r="I75" s="35" t="s">
        <v>7</v>
      </c>
      <c r="J75" s="38">
        <v>43567</v>
      </c>
      <c r="K75" s="62"/>
      <c r="L75" s="26" t="s">
        <v>24</v>
      </c>
      <c r="M75" s="38"/>
      <c r="N75" s="39"/>
      <c r="O75" s="39"/>
      <c r="P75" s="29"/>
      <c r="Q75" s="75"/>
      <c r="R75" s="72"/>
    </row>
    <row r="76" spans="1:18" s="31" customFormat="1" x14ac:dyDescent="0.3">
      <c r="A76" s="33" t="s">
        <v>18</v>
      </c>
      <c r="B76" s="33" t="s">
        <v>76</v>
      </c>
      <c r="C76" s="34"/>
      <c r="D76" s="34"/>
      <c r="E76" s="70"/>
      <c r="F76" s="35" t="s">
        <v>2</v>
      </c>
      <c r="G76" s="464"/>
      <c r="H76" s="437"/>
      <c r="I76" s="437"/>
      <c r="J76" s="437"/>
      <c r="K76" s="437"/>
      <c r="L76" s="437"/>
      <c r="M76" s="437"/>
      <c r="N76" s="437"/>
      <c r="O76" s="437"/>
      <c r="P76" s="438"/>
      <c r="Q76" s="71"/>
      <c r="R76" s="72"/>
    </row>
    <row r="77" spans="1:18" s="31" customFormat="1" x14ac:dyDescent="0.3">
      <c r="A77" s="449"/>
      <c r="B77" s="440"/>
      <c r="C77" s="33" t="s">
        <v>102</v>
      </c>
      <c r="D77" s="43" t="s">
        <v>376</v>
      </c>
      <c r="E77" s="62"/>
      <c r="F77" s="457"/>
      <c r="G77" s="35" t="s">
        <v>2</v>
      </c>
      <c r="H77" s="35"/>
      <c r="I77" s="35" t="s">
        <v>7</v>
      </c>
      <c r="J77" s="27">
        <v>43559</v>
      </c>
      <c r="K77" s="62"/>
      <c r="L77" s="26" t="s">
        <v>24</v>
      </c>
      <c r="M77" s="38"/>
      <c r="N77" s="39"/>
      <c r="O77" s="39"/>
      <c r="P77" s="76"/>
      <c r="Q77" s="75"/>
      <c r="R77" s="72"/>
    </row>
    <row r="78" spans="1:18" s="31" customFormat="1" x14ac:dyDescent="0.3">
      <c r="A78" s="465"/>
      <c r="B78" s="442"/>
      <c r="C78" s="33" t="s">
        <v>103</v>
      </c>
      <c r="D78" s="43" t="s">
        <v>377</v>
      </c>
      <c r="E78" s="62"/>
      <c r="F78" s="458"/>
      <c r="G78" s="35" t="s">
        <v>2</v>
      </c>
      <c r="H78" s="35"/>
      <c r="I78" s="35" t="s">
        <v>7</v>
      </c>
      <c r="J78" s="27">
        <v>43627</v>
      </c>
      <c r="K78" s="62"/>
      <c r="L78" s="26" t="s">
        <v>24</v>
      </c>
      <c r="M78" s="38"/>
      <c r="N78" s="39"/>
      <c r="O78" s="39"/>
      <c r="P78" s="76"/>
      <c r="Q78" s="75"/>
      <c r="R78" s="72"/>
    </row>
    <row r="79" spans="1:18" s="31" customFormat="1" x14ac:dyDescent="0.3">
      <c r="A79" s="465"/>
      <c r="B79" s="442"/>
      <c r="C79" s="33" t="s">
        <v>104</v>
      </c>
      <c r="D79" s="43" t="s">
        <v>436</v>
      </c>
      <c r="E79" s="62"/>
      <c r="F79" s="458"/>
      <c r="G79" s="35" t="s">
        <v>2</v>
      </c>
      <c r="H79" s="35"/>
      <c r="I79" s="35" t="s">
        <v>7</v>
      </c>
      <c r="J79" s="27">
        <v>43627</v>
      </c>
      <c r="K79" s="62"/>
      <c r="L79" s="26" t="s">
        <v>24</v>
      </c>
      <c r="M79" s="38"/>
      <c r="N79" s="39"/>
      <c r="O79" s="39"/>
      <c r="P79" s="76"/>
      <c r="Q79" s="75"/>
      <c r="R79" s="72"/>
    </row>
    <row r="80" spans="1:18" s="31" customFormat="1" x14ac:dyDescent="0.3">
      <c r="A80" s="465"/>
      <c r="B80" s="442"/>
      <c r="C80" s="33" t="s">
        <v>105</v>
      </c>
      <c r="D80" s="43" t="s">
        <v>32</v>
      </c>
      <c r="E80" s="62"/>
      <c r="F80" s="458"/>
      <c r="G80" s="35" t="s">
        <v>2</v>
      </c>
      <c r="H80" s="35"/>
      <c r="I80" s="35" t="s">
        <v>7</v>
      </c>
      <c r="J80" s="27">
        <v>43734</v>
      </c>
      <c r="K80" s="62"/>
      <c r="L80" s="26" t="s">
        <v>24</v>
      </c>
      <c r="M80" s="38"/>
      <c r="N80" s="39"/>
      <c r="O80" s="39"/>
      <c r="P80" s="76"/>
      <c r="Q80" s="75"/>
      <c r="R80" s="72"/>
    </row>
    <row r="81" spans="1:18" s="31" customFormat="1" x14ac:dyDescent="0.3">
      <c r="A81" s="465"/>
      <c r="B81" s="442"/>
      <c r="C81" s="33" t="s">
        <v>106</v>
      </c>
      <c r="D81" s="43" t="s">
        <v>495</v>
      </c>
      <c r="E81" s="62"/>
      <c r="F81" s="458"/>
      <c r="G81" s="35" t="s">
        <v>2</v>
      </c>
      <c r="H81" s="35"/>
      <c r="I81" s="35" t="s">
        <v>6</v>
      </c>
      <c r="J81" s="27">
        <v>44008</v>
      </c>
      <c r="K81" s="62"/>
      <c r="L81" s="26" t="s">
        <v>24</v>
      </c>
      <c r="M81" s="38"/>
      <c r="N81" s="39"/>
      <c r="O81" s="39"/>
      <c r="P81" s="76"/>
      <c r="Q81" s="75"/>
      <c r="R81" s="72"/>
    </row>
    <row r="82" spans="1:18" s="31" customFormat="1" x14ac:dyDescent="0.3">
      <c r="A82" s="465"/>
      <c r="B82" s="442"/>
      <c r="C82" s="33" t="s">
        <v>193</v>
      </c>
      <c r="D82" s="43" t="s">
        <v>496</v>
      </c>
      <c r="E82" s="62"/>
      <c r="F82" s="458"/>
      <c r="G82" s="35" t="s">
        <v>2</v>
      </c>
      <c r="H82" s="35"/>
      <c r="I82" s="35" t="s">
        <v>6</v>
      </c>
      <c r="J82" s="27">
        <v>44008</v>
      </c>
      <c r="K82" s="62"/>
      <c r="L82" s="26" t="s">
        <v>24</v>
      </c>
      <c r="M82" s="38"/>
      <c r="N82" s="39"/>
      <c r="O82" s="39"/>
      <c r="P82" s="76"/>
      <c r="Q82" s="75"/>
      <c r="R82" s="72"/>
    </row>
    <row r="83" spans="1:18" s="31" customFormat="1" x14ac:dyDescent="0.3">
      <c r="A83" s="465"/>
      <c r="B83" s="442"/>
      <c r="C83" s="33" t="s">
        <v>194</v>
      </c>
      <c r="D83" s="43" t="s">
        <v>33</v>
      </c>
      <c r="E83" s="62"/>
      <c r="F83" s="458"/>
      <c r="G83" s="35" t="s">
        <v>2</v>
      </c>
      <c r="H83" s="35"/>
      <c r="I83" s="35" t="s">
        <v>7</v>
      </c>
      <c r="J83" s="27">
        <v>43734</v>
      </c>
      <c r="K83" s="62"/>
      <c r="L83" s="26" t="s">
        <v>24</v>
      </c>
      <c r="M83" s="38"/>
      <c r="N83" s="39"/>
      <c r="O83" s="39"/>
      <c r="P83" s="76"/>
      <c r="Q83" s="75"/>
      <c r="R83" s="72"/>
    </row>
    <row r="84" spans="1:18" s="31" customFormat="1" x14ac:dyDescent="0.3">
      <c r="A84" s="465"/>
      <c r="B84" s="442"/>
      <c r="C84" s="33" t="s">
        <v>195</v>
      </c>
      <c r="D84" s="43" t="s">
        <v>34</v>
      </c>
      <c r="E84" s="62"/>
      <c r="F84" s="458"/>
      <c r="G84" s="35" t="s">
        <v>2</v>
      </c>
      <c r="H84" s="35"/>
      <c r="I84" s="35" t="s">
        <v>6</v>
      </c>
      <c r="J84" s="27">
        <v>44008</v>
      </c>
      <c r="K84" s="62"/>
      <c r="L84" s="26" t="s">
        <v>24</v>
      </c>
      <c r="M84" s="38"/>
      <c r="N84" s="39"/>
      <c r="O84" s="39"/>
      <c r="P84" s="76"/>
      <c r="Q84" s="75"/>
      <c r="R84" s="72"/>
    </row>
    <row r="85" spans="1:18" s="31" customFormat="1" x14ac:dyDescent="0.3">
      <c r="A85" s="465"/>
      <c r="B85" s="442"/>
      <c r="C85" s="33" t="s">
        <v>196</v>
      </c>
      <c r="D85" s="43" t="s">
        <v>35</v>
      </c>
      <c r="E85" s="62"/>
      <c r="F85" s="458"/>
      <c r="G85" s="35" t="s">
        <v>2</v>
      </c>
      <c r="H85" s="35"/>
      <c r="I85" s="35" t="s">
        <v>6</v>
      </c>
      <c r="J85" s="27">
        <v>44008</v>
      </c>
      <c r="K85" s="62"/>
      <c r="L85" s="26" t="s">
        <v>24</v>
      </c>
      <c r="M85" s="38"/>
      <c r="N85" s="39"/>
      <c r="O85" s="39"/>
      <c r="P85" s="76"/>
      <c r="Q85" s="113"/>
      <c r="R85" s="72"/>
    </row>
    <row r="86" spans="1:18" s="31" customFormat="1" x14ac:dyDescent="0.3">
      <c r="A86" s="33" t="s">
        <v>55</v>
      </c>
      <c r="B86" s="33" t="s">
        <v>77</v>
      </c>
      <c r="C86" s="34"/>
      <c r="D86" s="34"/>
      <c r="E86" s="70"/>
      <c r="F86" s="35" t="s">
        <v>2</v>
      </c>
      <c r="G86" s="464"/>
      <c r="H86" s="437"/>
      <c r="I86" s="437"/>
      <c r="J86" s="437"/>
      <c r="K86" s="437"/>
      <c r="L86" s="437"/>
      <c r="M86" s="437"/>
      <c r="N86" s="437"/>
      <c r="O86" s="437"/>
      <c r="P86" s="438"/>
      <c r="Q86" s="71"/>
      <c r="R86" s="72"/>
    </row>
    <row r="87" spans="1:18" s="31" customFormat="1" ht="15" customHeight="1" x14ac:dyDescent="0.3">
      <c r="A87" s="473" t="s">
        <v>430</v>
      </c>
      <c r="B87" s="474"/>
      <c r="C87" s="33" t="s">
        <v>114</v>
      </c>
      <c r="D87" s="43" t="s">
        <v>64</v>
      </c>
      <c r="E87" s="62"/>
      <c r="F87" s="460"/>
      <c r="G87" s="35" t="s">
        <v>2</v>
      </c>
      <c r="H87" s="35"/>
      <c r="I87" s="35" t="s">
        <v>7</v>
      </c>
      <c r="J87" s="27">
        <v>43600</v>
      </c>
      <c r="K87" s="62"/>
      <c r="L87" s="26" t="s">
        <v>24</v>
      </c>
      <c r="M87" s="38"/>
      <c r="N87" s="39"/>
      <c r="O87" s="39"/>
      <c r="P87" s="29"/>
      <c r="Q87" s="460"/>
      <c r="R87" s="72"/>
    </row>
    <row r="88" spans="1:18" s="31" customFormat="1" x14ac:dyDescent="0.3">
      <c r="A88" s="475"/>
      <c r="B88" s="476"/>
      <c r="C88" s="33" t="s">
        <v>137</v>
      </c>
      <c r="D88" s="43" t="s">
        <v>65</v>
      </c>
      <c r="E88" s="62"/>
      <c r="F88" s="461"/>
      <c r="G88" s="35" t="s">
        <v>2</v>
      </c>
      <c r="H88" s="35"/>
      <c r="I88" s="35" t="s">
        <v>7</v>
      </c>
      <c r="J88" s="27">
        <v>43600</v>
      </c>
      <c r="K88" s="62"/>
      <c r="L88" s="26" t="s">
        <v>24</v>
      </c>
      <c r="M88" s="38"/>
      <c r="N88" s="39"/>
      <c r="O88" s="39"/>
      <c r="P88" s="29"/>
      <c r="Q88" s="461"/>
      <c r="R88" s="72"/>
    </row>
    <row r="89" spans="1:18" s="31" customFormat="1" ht="28.8" x14ac:dyDescent="0.3">
      <c r="A89" s="475"/>
      <c r="B89" s="476"/>
      <c r="C89" s="33" t="s">
        <v>138</v>
      </c>
      <c r="D89" s="43" t="s">
        <v>66</v>
      </c>
      <c r="E89" s="62"/>
      <c r="F89" s="461"/>
      <c r="G89" s="35" t="s">
        <v>2</v>
      </c>
      <c r="H89" s="35"/>
      <c r="I89" s="35" t="s">
        <v>7</v>
      </c>
      <c r="J89" s="27">
        <v>43600</v>
      </c>
      <c r="K89" s="62"/>
      <c r="L89" s="26" t="s">
        <v>24</v>
      </c>
      <c r="M89" s="38"/>
      <c r="N89" s="39"/>
      <c r="O89" s="39"/>
      <c r="P89" s="29"/>
      <c r="Q89" s="461"/>
      <c r="R89" s="72"/>
    </row>
    <row r="90" spans="1:18" s="31" customFormat="1" x14ac:dyDescent="0.3">
      <c r="A90" s="475"/>
      <c r="B90" s="476"/>
      <c r="C90" s="33" t="s">
        <v>139</v>
      </c>
      <c r="D90" s="43" t="s">
        <v>67</v>
      </c>
      <c r="E90" s="62"/>
      <c r="F90" s="461"/>
      <c r="G90" s="35" t="s">
        <v>2</v>
      </c>
      <c r="H90" s="35"/>
      <c r="I90" s="35" t="s">
        <v>7</v>
      </c>
      <c r="J90" s="27">
        <v>43600</v>
      </c>
      <c r="K90" s="62"/>
      <c r="L90" s="26" t="s">
        <v>24</v>
      </c>
      <c r="M90" s="38"/>
      <c r="N90" s="39"/>
      <c r="O90" s="39"/>
      <c r="P90" s="29"/>
      <c r="Q90" s="461"/>
      <c r="R90" s="72"/>
    </row>
    <row r="91" spans="1:18" s="31" customFormat="1" ht="28.8" x14ac:dyDescent="0.3">
      <c r="A91" s="475"/>
      <c r="B91" s="476"/>
      <c r="C91" s="33" t="s">
        <v>140</v>
      </c>
      <c r="D91" s="43" t="s">
        <v>68</v>
      </c>
      <c r="E91" s="62"/>
      <c r="F91" s="461"/>
      <c r="G91" s="35" t="s">
        <v>2</v>
      </c>
      <c r="H91" s="35"/>
      <c r="I91" s="35" t="s">
        <v>7</v>
      </c>
      <c r="J91" s="27">
        <v>43601</v>
      </c>
      <c r="K91" s="62"/>
      <c r="L91" s="26" t="s">
        <v>24</v>
      </c>
      <c r="M91" s="38"/>
      <c r="N91" s="39"/>
      <c r="O91" s="39"/>
      <c r="P91" s="29"/>
      <c r="Q91" s="461"/>
      <c r="R91" s="72"/>
    </row>
    <row r="92" spans="1:18" s="31" customFormat="1" x14ac:dyDescent="0.3">
      <c r="A92" s="475"/>
      <c r="B92" s="476"/>
      <c r="C92" s="33" t="s">
        <v>428</v>
      </c>
      <c r="D92" s="43" t="s">
        <v>429</v>
      </c>
      <c r="E92" s="62"/>
      <c r="F92" s="461"/>
      <c r="G92" s="35" t="s">
        <v>2</v>
      </c>
      <c r="H92" s="35"/>
      <c r="I92" s="35" t="s">
        <v>7</v>
      </c>
      <c r="J92" s="27">
        <v>43601</v>
      </c>
      <c r="K92" s="62"/>
      <c r="L92" s="26" t="s">
        <v>24</v>
      </c>
      <c r="M92" s="38"/>
      <c r="N92" s="39"/>
      <c r="O92" s="39"/>
      <c r="P92" s="29"/>
      <c r="Q92" s="461"/>
      <c r="R92" s="72"/>
    </row>
    <row r="93" spans="1:18" s="31" customFormat="1" x14ac:dyDescent="0.3">
      <c r="A93" s="33" t="s">
        <v>17</v>
      </c>
      <c r="B93" s="33" t="s">
        <v>78</v>
      </c>
      <c r="C93" s="34"/>
      <c r="D93" s="34"/>
      <c r="E93" s="70"/>
      <c r="F93" s="35" t="s">
        <v>2</v>
      </c>
      <c r="G93" s="464"/>
      <c r="H93" s="437"/>
      <c r="I93" s="437"/>
      <c r="J93" s="437"/>
      <c r="K93" s="437"/>
      <c r="L93" s="437"/>
      <c r="M93" s="437"/>
      <c r="N93" s="437"/>
      <c r="O93" s="437"/>
      <c r="P93" s="438"/>
      <c r="Q93" s="71"/>
      <c r="R93" s="72"/>
    </row>
    <row r="94" spans="1:18" s="31" customFormat="1" x14ac:dyDescent="0.3">
      <c r="A94" s="449"/>
      <c r="B94" s="440"/>
      <c r="C94" s="33" t="s">
        <v>107</v>
      </c>
      <c r="D94" s="43" t="s">
        <v>141</v>
      </c>
      <c r="E94" s="62"/>
      <c r="F94" s="457"/>
      <c r="G94" s="35" t="s">
        <v>2</v>
      </c>
      <c r="H94" s="35"/>
      <c r="I94" s="35" t="s">
        <v>7</v>
      </c>
      <c r="J94" s="27">
        <v>43734</v>
      </c>
      <c r="K94" s="62"/>
      <c r="L94" s="26" t="s">
        <v>24</v>
      </c>
      <c r="M94" s="38"/>
      <c r="N94" s="39"/>
      <c r="O94" s="39" t="s">
        <v>462</v>
      </c>
      <c r="P94" s="29"/>
      <c r="Q94" s="75"/>
      <c r="R94" s="72"/>
    </row>
    <row r="95" spans="1:18" s="31" customFormat="1" x14ac:dyDescent="0.3">
      <c r="A95" s="465"/>
      <c r="B95" s="442"/>
      <c r="C95" s="33" t="s">
        <v>108</v>
      </c>
      <c r="D95" s="43" t="s">
        <v>142</v>
      </c>
      <c r="E95" s="62"/>
      <c r="F95" s="458"/>
      <c r="G95" s="35" t="s">
        <v>2</v>
      </c>
      <c r="H95" s="35"/>
      <c r="I95" s="35" t="s">
        <v>7</v>
      </c>
      <c r="J95" s="27">
        <v>43738</v>
      </c>
      <c r="K95" s="62"/>
      <c r="L95" s="26" t="s">
        <v>24</v>
      </c>
      <c r="M95" s="38"/>
      <c r="N95" s="39"/>
      <c r="O95" s="39"/>
      <c r="P95" s="29"/>
      <c r="Q95" s="75"/>
      <c r="R95" s="72"/>
    </row>
    <row r="96" spans="1:18" s="31" customFormat="1" x14ac:dyDescent="0.3">
      <c r="A96" s="465"/>
      <c r="B96" s="442"/>
      <c r="C96" s="33" t="s">
        <v>109</v>
      </c>
      <c r="D96" s="43" t="s">
        <v>144</v>
      </c>
      <c r="E96" s="62"/>
      <c r="F96" s="458"/>
      <c r="G96" s="35" t="s">
        <v>2</v>
      </c>
      <c r="H96" s="35"/>
      <c r="I96" s="35" t="s">
        <v>7</v>
      </c>
      <c r="J96" s="27">
        <v>43735</v>
      </c>
      <c r="K96" s="62"/>
      <c r="L96" s="26" t="s">
        <v>24</v>
      </c>
      <c r="M96" s="38"/>
      <c r="N96" s="39"/>
      <c r="O96" s="39"/>
      <c r="P96" s="29"/>
      <c r="Q96" s="75"/>
      <c r="R96" s="72"/>
    </row>
    <row r="97" spans="1:18" s="31" customFormat="1" x14ac:dyDescent="0.3">
      <c r="A97" s="465"/>
      <c r="B97" s="442"/>
      <c r="C97" s="33" t="s">
        <v>110</v>
      </c>
      <c r="D97" s="43" t="s">
        <v>143</v>
      </c>
      <c r="E97" s="62"/>
      <c r="F97" s="458"/>
      <c r="G97" s="35" t="s">
        <v>2</v>
      </c>
      <c r="H97" s="35"/>
      <c r="I97" s="35" t="s">
        <v>7</v>
      </c>
      <c r="J97" s="27">
        <v>43735</v>
      </c>
      <c r="K97" s="62"/>
      <c r="L97" s="26" t="s">
        <v>24</v>
      </c>
      <c r="M97" s="38"/>
      <c r="N97" s="39"/>
      <c r="O97" s="39"/>
      <c r="P97" s="29"/>
      <c r="Q97" s="75"/>
      <c r="R97" s="72"/>
    </row>
    <row r="98" spans="1:18" s="31" customFormat="1" x14ac:dyDescent="0.3">
      <c r="A98" s="465"/>
      <c r="B98" s="442"/>
      <c r="C98" s="33" t="s">
        <v>111</v>
      </c>
      <c r="D98" s="43" t="s">
        <v>450</v>
      </c>
      <c r="E98" s="62"/>
      <c r="F98" s="458"/>
      <c r="G98" s="35" t="s">
        <v>2</v>
      </c>
      <c r="H98" s="35"/>
      <c r="I98" s="35" t="s">
        <v>7</v>
      </c>
      <c r="J98" s="27">
        <v>43735</v>
      </c>
      <c r="K98" s="62"/>
      <c r="L98" s="26" t="s">
        <v>24</v>
      </c>
      <c r="M98" s="38"/>
      <c r="N98" s="39"/>
      <c r="O98" s="39"/>
      <c r="P98" s="29"/>
      <c r="Q98" s="75"/>
      <c r="R98" s="72"/>
    </row>
    <row r="99" spans="1:18" s="31" customFormat="1" x14ac:dyDescent="0.3">
      <c r="A99" s="465"/>
      <c r="B99" s="442"/>
      <c r="C99" s="33" t="s">
        <v>112</v>
      </c>
      <c r="D99" s="43" t="s">
        <v>372</v>
      </c>
      <c r="E99" s="62"/>
      <c r="F99" s="458"/>
      <c r="G99" s="35" t="s">
        <v>2</v>
      </c>
      <c r="H99" s="35"/>
      <c r="I99" s="35" t="s">
        <v>7</v>
      </c>
      <c r="J99" s="27">
        <v>43735</v>
      </c>
      <c r="K99" s="62"/>
      <c r="L99" s="26" t="s">
        <v>24</v>
      </c>
      <c r="M99" s="38"/>
      <c r="N99" s="39"/>
      <c r="O99" s="39"/>
      <c r="P99" s="29"/>
      <c r="Q99" s="75"/>
      <c r="R99" s="72"/>
    </row>
    <row r="100" spans="1:18" s="31" customFormat="1" x14ac:dyDescent="0.3">
      <c r="A100" s="471"/>
      <c r="B100" s="472"/>
      <c r="C100" s="33" t="s">
        <v>113</v>
      </c>
      <c r="D100" s="41" t="s">
        <v>145</v>
      </c>
      <c r="E100" s="74"/>
      <c r="F100" s="459"/>
      <c r="G100" s="35" t="s">
        <v>2</v>
      </c>
      <c r="H100" s="35"/>
      <c r="I100" s="35" t="s">
        <v>7</v>
      </c>
      <c r="J100" s="27">
        <v>43735</v>
      </c>
      <c r="K100" s="74"/>
      <c r="L100" s="26" t="s">
        <v>24</v>
      </c>
      <c r="M100" s="38"/>
      <c r="N100" s="39"/>
      <c r="O100" s="83"/>
      <c r="P100" s="46"/>
      <c r="Q100" s="75"/>
      <c r="R100" s="72"/>
    </row>
    <row r="101" spans="1:18" s="31" customFormat="1" x14ac:dyDescent="0.3">
      <c r="A101" s="33" t="s">
        <v>56</v>
      </c>
      <c r="B101" s="33" t="s">
        <v>79</v>
      </c>
      <c r="C101" s="34"/>
      <c r="D101" s="34"/>
      <c r="E101" s="70"/>
      <c r="F101" s="35" t="s">
        <v>2</v>
      </c>
      <c r="G101" s="464"/>
      <c r="H101" s="437"/>
      <c r="I101" s="437"/>
      <c r="J101" s="437"/>
      <c r="K101" s="437"/>
      <c r="L101" s="437"/>
      <c r="M101" s="437"/>
      <c r="N101" s="437"/>
      <c r="O101" s="437"/>
      <c r="P101" s="438"/>
      <c r="Q101" s="71"/>
      <c r="R101" s="72"/>
    </row>
    <row r="102" spans="1:18" s="31" customFormat="1" x14ac:dyDescent="0.3">
      <c r="A102" s="449"/>
      <c r="B102" s="440"/>
      <c r="C102" s="33" t="s">
        <v>115</v>
      </c>
      <c r="D102" s="77" t="s">
        <v>57</v>
      </c>
      <c r="E102" s="74"/>
      <c r="F102" s="457"/>
      <c r="G102" s="35" t="s">
        <v>2</v>
      </c>
      <c r="H102" s="35"/>
      <c r="I102" s="35" t="s">
        <v>7</v>
      </c>
      <c r="J102" s="27">
        <v>43711</v>
      </c>
      <c r="K102" s="62"/>
      <c r="L102" s="26" t="s">
        <v>24</v>
      </c>
      <c r="M102" s="38"/>
      <c r="N102" s="39"/>
      <c r="O102" s="39"/>
      <c r="P102" s="29"/>
      <c r="Q102" s="75"/>
      <c r="R102" s="72"/>
    </row>
    <row r="103" spans="1:18" s="31" customFormat="1" x14ac:dyDescent="0.3">
      <c r="A103" s="465"/>
      <c r="B103" s="442"/>
      <c r="C103" s="33" t="s">
        <v>151</v>
      </c>
      <c r="D103" s="77" t="s">
        <v>58</v>
      </c>
      <c r="E103" s="74"/>
      <c r="F103" s="458"/>
      <c r="G103" s="35" t="s">
        <v>2</v>
      </c>
      <c r="H103" s="35"/>
      <c r="I103" s="35" t="s">
        <v>7</v>
      </c>
      <c r="J103" s="27">
        <v>43711</v>
      </c>
      <c r="K103" s="62"/>
      <c r="L103" s="26" t="s">
        <v>24</v>
      </c>
      <c r="M103" s="38"/>
      <c r="N103" s="39"/>
      <c r="O103" s="39"/>
      <c r="P103" s="29"/>
      <c r="Q103" s="75"/>
      <c r="R103" s="72"/>
    </row>
    <row r="104" spans="1:18" s="31" customFormat="1" x14ac:dyDescent="0.3">
      <c r="A104" s="465"/>
      <c r="B104" s="442"/>
      <c r="C104" s="33" t="s">
        <v>152</v>
      </c>
      <c r="D104" s="77" t="s">
        <v>59</v>
      </c>
      <c r="E104" s="74"/>
      <c r="F104" s="458"/>
      <c r="G104" s="35" t="s">
        <v>2</v>
      </c>
      <c r="H104" s="35"/>
      <c r="I104" s="35" t="s">
        <v>7</v>
      </c>
      <c r="J104" s="27">
        <v>43712</v>
      </c>
      <c r="K104" s="62"/>
      <c r="L104" s="26" t="s">
        <v>24</v>
      </c>
      <c r="M104" s="38"/>
      <c r="N104" s="39"/>
      <c r="O104" s="39"/>
      <c r="P104" s="29"/>
      <c r="Q104" s="75"/>
      <c r="R104" s="72"/>
    </row>
    <row r="105" spans="1:18" s="31" customFormat="1" x14ac:dyDescent="0.3">
      <c r="A105" s="465"/>
      <c r="B105" s="442"/>
      <c r="C105" s="33" t="s">
        <v>153</v>
      </c>
      <c r="D105" s="78" t="s">
        <v>60</v>
      </c>
      <c r="E105" s="74"/>
      <c r="F105" s="458"/>
      <c r="G105" s="35" t="s">
        <v>2</v>
      </c>
      <c r="H105" s="35"/>
      <c r="I105" s="35" t="s">
        <v>7</v>
      </c>
      <c r="J105" s="27">
        <v>43712</v>
      </c>
      <c r="K105" s="62"/>
      <c r="L105" s="26" t="s">
        <v>24</v>
      </c>
      <c r="M105" s="38"/>
      <c r="N105" s="39"/>
      <c r="O105" s="39"/>
      <c r="P105" s="29"/>
      <c r="Q105" s="75"/>
      <c r="R105" s="72"/>
    </row>
    <row r="106" spans="1:18" s="31" customFormat="1" x14ac:dyDescent="0.3">
      <c r="A106" s="465"/>
      <c r="B106" s="442"/>
      <c r="C106" s="33" t="s">
        <v>154</v>
      </c>
      <c r="D106" s="77" t="s">
        <v>61</v>
      </c>
      <c r="E106" s="74"/>
      <c r="F106" s="458"/>
      <c r="G106" s="35" t="s">
        <v>2</v>
      </c>
      <c r="H106" s="35"/>
      <c r="I106" s="35" t="s">
        <v>7</v>
      </c>
      <c r="J106" s="27">
        <v>43718</v>
      </c>
      <c r="K106" s="62"/>
      <c r="L106" s="26" t="s">
        <v>24</v>
      </c>
      <c r="M106" s="38"/>
      <c r="N106" s="39"/>
      <c r="O106" s="39"/>
      <c r="P106" s="29"/>
      <c r="Q106" s="75"/>
      <c r="R106" s="72"/>
    </row>
    <row r="107" spans="1:18" s="31" customFormat="1" x14ac:dyDescent="0.3">
      <c r="A107" s="465"/>
      <c r="B107" s="442"/>
      <c r="C107" s="33" t="s">
        <v>155</v>
      </c>
      <c r="D107" s="77" t="s">
        <v>63</v>
      </c>
      <c r="E107" s="74"/>
      <c r="F107" s="458"/>
      <c r="G107" s="35" t="s">
        <v>2</v>
      </c>
      <c r="H107" s="35"/>
      <c r="I107" s="35" t="s">
        <v>7</v>
      </c>
      <c r="J107" s="27">
        <v>43714</v>
      </c>
      <c r="K107" s="62"/>
      <c r="L107" s="26" t="s">
        <v>24</v>
      </c>
      <c r="M107" s="38"/>
      <c r="N107" s="39"/>
      <c r="O107" s="39"/>
      <c r="P107" s="29"/>
      <c r="Q107" s="75"/>
      <c r="R107" s="72"/>
    </row>
    <row r="108" spans="1:18" s="31" customFormat="1" x14ac:dyDescent="0.3">
      <c r="A108" s="465"/>
      <c r="B108" s="442"/>
      <c r="C108" s="33" t="s">
        <v>159</v>
      </c>
      <c r="D108" s="77" t="s">
        <v>62</v>
      </c>
      <c r="E108" s="74"/>
      <c r="F108" s="458"/>
      <c r="G108" s="35" t="s">
        <v>2</v>
      </c>
      <c r="H108" s="35"/>
      <c r="I108" s="35" t="s">
        <v>7</v>
      </c>
      <c r="J108" s="27">
        <v>43724</v>
      </c>
      <c r="K108" s="62"/>
      <c r="L108" s="26" t="s">
        <v>24</v>
      </c>
      <c r="M108" s="38"/>
      <c r="N108" s="39"/>
      <c r="O108" s="39"/>
      <c r="P108" s="29"/>
      <c r="Q108" s="75"/>
      <c r="R108" s="72"/>
    </row>
    <row r="109" spans="1:18" s="31" customFormat="1" x14ac:dyDescent="0.3">
      <c r="A109" s="465"/>
      <c r="B109" s="442"/>
      <c r="C109" s="33" t="s">
        <v>197</v>
      </c>
      <c r="D109" s="78" t="s">
        <v>166</v>
      </c>
      <c r="E109" s="74"/>
      <c r="F109" s="458"/>
      <c r="G109" s="35" t="s">
        <v>2</v>
      </c>
      <c r="H109" s="35"/>
      <c r="I109" s="35" t="s">
        <v>7</v>
      </c>
      <c r="J109" s="27">
        <v>43879</v>
      </c>
      <c r="K109" s="62"/>
      <c r="L109" s="26" t="s">
        <v>24</v>
      </c>
      <c r="M109" s="38"/>
      <c r="N109" s="39"/>
      <c r="O109" s="39"/>
      <c r="P109" s="29"/>
      <c r="Q109" s="75"/>
      <c r="R109" s="72"/>
    </row>
    <row r="110" spans="1:18" s="31" customFormat="1" x14ac:dyDescent="0.3">
      <c r="A110" s="465"/>
      <c r="B110" s="442"/>
      <c r="C110" s="33" t="s">
        <v>198</v>
      </c>
      <c r="D110" s="78" t="s">
        <v>167</v>
      </c>
      <c r="E110" s="74"/>
      <c r="F110" s="458"/>
      <c r="G110" s="47" t="s">
        <v>2</v>
      </c>
      <c r="H110" s="47"/>
      <c r="I110" s="47" t="s">
        <v>7</v>
      </c>
      <c r="J110" s="49">
        <v>43724</v>
      </c>
      <c r="K110" s="62"/>
      <c r="L110" s="26" t="s">
        <v>24</v>
      </c>
      <c r="M110" s="50"/>
      <c r="N110" s="39"/>
      <c r="O110" s="51"/>
      <c r="P110" s="52"/>
      <c r="Q110" s="75"/>
      <c r="R110" s="72"/>
    </row>
    <row r="111" spans="1:18" s="31" customFormat="1" x14ac:dyDescent="0.3">
      <c r="A111" s="108"/>
      <c r="B111" s="109"/>
      <c r="C111" s="33" t="s">
        <v>199</v>
      </c>
      <c r="D111" s="78" t="s">
        <v>168</v>
      </c>
      <c r="E111" s="74"/>
      <c r="F111" s="458"/>
      <c r="G111" s="33" t="s">
        <v>2</v>
      </c>
      <c r="H111" s="33"/>
      <c r="I111" s="33" t="s">
        <v>7</v>
      </c>
      <c r="J111" s="27">
        <v>43879</v>
      </c>
      <c r="K111" s="74"/>
      <c r="L111" s="26" t="s">
        <v>24</v>
      </c>
      <c r="M111" s="53"/>
      <c r="N111" s="39"/>
      <c r="O111" s="54"/>
      <c r="P111" s="29"/>
      <c r="Q111" s="75"/>
      <c r="R111" s="72"/>
    </row>
    <row r="112" spans="1:18" s="31" customFormat="1" x14ac:dyDescent="0.3">
      <c r="A112" s="108"/>
      <c r="B112" s="109"/>
      <c r="C112" s="33" t="s">
        <v>200</v>
      </c>
      <c r="D112" s="78" t="s">
        <v>502</v>
      </c>
      <c r="E112" s="74"/>
      <c r="F112" s="459"/>
      <c r="G112" s="35" t="s">
        <v>2</v>
      </c>
      <c r="H112" s="35"/>
      <c r="I112" s="35" t="s">
        <v>7</v>
      </c>
      <c r="J112" s="27">
        <v>43879</v>
      </c>
      <c r="K112" s="72"/>
      <c r="L112" s="26" t="s">
        <v>24</v>
      </c>
      <c r="M112" s="38"/>
      <c r="N112" s="39"/>
      <c r="O112" s="39"/>
      <c r="P112" s="29"/>
      <c r="Q112" s="75"/>
      <c r="R112" s="72"/>
    </row>
    <row r="113" spans="1:18" s="31" customFormat="1" x14ac:dyDescent="0.3">
      <c r="A113" s="111"/>
      <c r="B113" s="112"/>
      <c r="C113" s="33" t="s">
        <v>498</v>
      </c>
      <c r="D113" s="78" t="s">
        <v>500</v>
      </c>
      <c r="E113" s="74"/>
      <c r="F113" s="114"/>
      <c r="G113" s="35" t="s">
        <v>2</v>
      </c>
      <c r="H113" s="35"/>
      <c r="I113" s="35" t="s">
        <v>6</v>
      </c>
      <c r="J113" s="27">
        <v>44032</v>
      </c>
      <c r="K113" s="72"/>
      <c r="L113" s="26" t="s">
        <v>24</v>
      </c>
      <c r="M113" s="38"/>
      <c r="N113" s="39"/>
      <c r="O113" s="39"/>
      <c r="P113" s="29"/>
      <c r="Q113" s="75"/>
      <c r="R113" s="72"/>
    </row>
    <row r="114" spans="1:18" s="31" customFormat="1" x14ac:dyDescent="0.3">
      <c r="A114" s="111"/>
      <c r="B114" s="112"/>
      <c r="C114" s="33" t="s">
        <v>499</v>
      </c>
      <c r="D114" s="78" t="s">
        <v>501</v>
      </c>
      <c r="E114" s="74"/>
      <c r="F114" s="114"/>
      <c r="G114" s="35" t="s">
        <v>2</v>
      </c>
      <c r="H114" s="35"/>
      <c r="I114" s="35" t="s">
        <v>6</v>
      </c>
      <c r="J114" s="27">
        <v>44032</v>
      </c>
      <c r="K114" s="72"/>
      <c r="L114" s="26" t="s">
        <v>24</v>
      </c>
      <c r="M114" s="38"/>
      <c r="N114" s="39"/>
      <c r="O114" s="39"/>
      <c r="P114" s="29"/>
      <c r="Q114" s="75"/>
      <c r="R114" s="72"/>
    </row>
    <row r="115" spans="1:18" s="31" customFormat="1" x14ac:dyDescent="0.3">
      <c r="A115" s="33" t="s">
        <v>69</v>
      </c>
      <c r="B115" s="33" t="s">
        <v>80</v>
      </c>
      <c r="C115" s="34"/>
      <c r="D115" s="34"/>
      <c r="E115" s="79"/>
      <c r="F115" s="36" t="s">
        <v>2</v>
      </c>
      <c r="G115" s="477"/>
      <c r="H115" s="435"/>
      <c r="I115" s="435"/>
      <c r="J115" s="435"/>
      <c r="K115" s="435"/>
      <c r="L115" s="435"/>
      <c r="M115" s="435"/>
      <c r="N115" s="435"/>
      <c r="O115" s="435"/>
      <c r="P115" s="436"/>
      <c r="Q115" s="71"/>
      <c r="R115" s="72"/>
    </row>
    <row r="116" spans="1:18" s="31" customFormat="1" ht="21.75" customHeight="1" x14ac:dyDescent="0.3">
      <c r="A116" s="449"/>
      <c r="B116" s="440"/>
      <c r="C116" s="33" t="s">
        <v>116</v>
      </c>
      <c r="D116" s="77" t="s">
        <v>453</v>
      </c>
      <c r="E116" s="74"/>
      <c r="F116" s="457"/>
      <c r="G116" s="33" t="s">
        <v>2</v>
      </c>
      <c r="H116" s="33"/>
      <c r="I116" s="33" t="s">
        <v>7</v>
      </c>
      <c r="J116" s="27">
        <v>43880</v>
      </c>
      <c r="K116" s="74"/>
      <c r="L116" s="26" t="s">
        <v>24</v>
      </c>
      <c r="M116" s="53"/>
      <c r="N116" s="54"/>
      <c r="O116" s="54"/>
      <c r="P116" s="29"/>
      <c r="Q116" s="75"/>
      <c r="R116" s="72"/>
    </row>
    <row r="117" spans="1:18" s="31" customFormat="1" x14ac:dyDescent="0.3">
      <c r="A117" s="465"/>
      <c r="B117" s="442"/>
      <c r="C117" s="33" t="s">
        <v>201</v>
      </c>
      <c r="D117" s="37" t="s">
        <v>454</v>
      </c>
      <c r="E117" s="62"/>
      <c r="F117" s="458"/>
      <c r="G117" s="35" t="s">
        <v>2</v>
      </c>
      <c r="H117" s="35"/>
      <c r="I117" s="35" t="s">
        <v>7</v>
      </c>
      <c r="J117" s="27">
        <v>43880</v>
      </c>
      <c r="K117" s="62"/>
      <c r="L117" s="26" t="s">
        <v>24</v>
      </c>
      <c r="M117" s="38"/>
      <c r="N117" s="39"/>
      <c r="O117" s="39"/>
      <c r="P117" s="29"/>
      <c r="Q117" s="75"/>
      <c r="R117" s="72"/>
    </row>
    <row r="118" spans="1:18" s="31" customFormat="1" x14ac:dyDescent="0.3">
      <c r="A118" s="465"/>
      <c r="B118" s="442"/>
      <c r="C118" s="33" t="s">
        <v>202</v>
      </c>
      <c r="D118" s="31" t="s">
        <v>455</v>
      </c>
      <c r="E118" s="74"/>
      <c r="F118" s="458"/>
      <c r="G118" s="33" t="s">
        <v>2</v>
      </c>
      <c r="H118" s="33"/>
      <c r="I118" s="33" t="s">
        <v>7</v>
      </c>
      <c r="J118" s="27">
        <v>43880</v>
      </c>
      <c r="K118" s="74"/>
      <c r="L118" s="26" t="s">
        <v>24</v>
      </c>
      <c r="M118" s="53"/>
      <c r="N118" s="54"/>
      <c r="O118" s="54"/>
      <c r="P118" s="29"/>
      <c r="Q118" s="75"/>
      <c r="R118" s="72"/>
    </row>
    <row r="119" spans="1:18" s="31" customFormat="1" x14ac:dyDescent="0.3">
      <c r="A119" s="465"/>
      <c r="B119" s="442"/>
      <c r="C119" s="33" t="s">
        <v>203</v>
      </c>
      <c r="D119" s="77" t="s">
        <v>150</v>
      </c>
      <c r="E119" s="74"/>
      <c r="F119" s="458"/>
      <c r="G119" s="33" t="s">
        <v>2</v>
      </c>
      <c r="H119" s="33"/>
      <c r="I119" s="33" t="s">
        <v>6</v>
      </c>
      <c r="J119" s="27">
        <v>43992</v>
      </c>
      <c r="K119" s="74"/>
      <c r="L119" s="26" t="s">
        <v>24</v>
      </c>
      <c r="M119" s="53"/>
      <c r="N119" s="54"/>
      <c r="O119" s="54"/>
      <c r="P119" s="29"/>
      <c r="Q119" s="75"/>
      <c r="R119" s="72"/>
    </row>
    <row r="120" spans="1:18" s="31" customFormat="1" ht="28.8" x14ac:dyDescent="0.3">
      <c r="A120" s="465"/>
      <c r="B120" s="442"/>
      <c r="C120" s="33" t="s">
        <v>204</v>
      </c>
      <c r="D120" s="78" t="s">
        <v>156</v>
      </c>
      <c r="E120" s="62"/>
      <c r="F120" s="458"/>
      <c r="G120" s="35" t="s">
        <v>2</v>
      </c>
      <c r="H120" s="35"/>
      <c r="I120" s="35" t="s">
        <v>6</v>
      </c>
      <c r="J120" s="27">
        <v>43993</v>
      </c>
      <c r="K120" s="62"/>
      <c r="L120" s="26" t="s">
        <v>24</v>
      </c>
      <c r="M120" s="38"/>
      <c r="N120" s="39"/>
      <c r="O120" s="39"/>
      <c r="P120" s="29"/>
      <c r="Q120" s="75"/>
      <c r="R120" s="72"/>
    </row>
    <row r="121" spans="1:18" s="31" customFormat="1" ht="28.8" x14ac:dyDescent="0.3">
      <c r="A121" s="465"/>
      <c r="B121" s="442"/>
      <c r="C121" s="33" t="s">
        <v>205</v>
      </c>
      <c r="D121" s="78" t="s">
        <v>157</v>
      </c>
      <c r="E121" s="62"/>
      <c r="F121" s="458"/>
      <c r="G121" s="35" t="s">
        <v>2</v>
      </c>
      <c r="H121" s="35"/>
      <c r="I121" s="35" t="s">
        <v>6</v>
      </c>
      <c r="J121" s="27">
        <v>43993</v>
      </c>
      <c r="K121" s="62"/>
      <c r="L121" s="26" t="s">
        <v>24</v>
      </c>
      <c r="M121" s="38"/>
      <c r="N121" s="39"/>
      <c r="O121" s="39"/>
      <c r="P121" s="29"/>
      <c r="Q121" s="75"/>
      <c r="R121" s="72"/>
    </row>
    <row r="122" spans="1:18" s="31" customFormat="1" x14ac:dyDescent="0.3">
      <c r="A122" s="465"/>
      <c r="B122" s="442"/>
      <c r="C122" s="33" t="s">
        <v>206</v>
      </c>
      <c r="D122" s="77" t="s">
        <v>158</v>
      </c>
      <c r="E122" s="62"/>
      <c r="F122" s="458"/>
      <c r="G122" s="35" t="s">
        <v>2</v>
      </c>
      <c r="H122" s="35"/>
      <c r="I122" s="35" t="s">
        <v>6</v>
      </c>
      <c r="J122" s="27">
        <v>43993</v>
      </c>
      <c r="K122" s="62"/>
      <c r="L122" s="26" t="s">
        <v>24</v>
      </c>
      <c r="M122" s="38"/>
      <c r="N122" s="39"/>
      <c r="O122" s="39"/>
      <c r="P122" s="29"/>
      <c r="Q122" s="75"/>
      <c r="R122" s="72"/>
    </row>
    <row r="123" spans="1:18" s="31" customFormat="1" x14ac:dyDescent="0.3">
      <c r="A123" s="465"/>
      <c r="B123" s="442"/>
      <c r="C123" s="33" t="s">
        <v>456</v>
      </c>
      <c r="D123" s="77" t="s">
        <v>481</v>
      </c>
      <c r="E123" s="62"/>
      <c r="F123" s="458"/>
      <c r="G123" s="35" t="s">
        <v>2</v>
      </c>
      <c r="H123" s="35"/>
      <c r="I123" s="35" t="s">
        <v>6</v>
      </c>
      <c r="J123" s="27">
        <v>43993</v>
      </c>
      <c r="K123" s="62"/>
      <c r="L123" s="26" t="s">
        <v>24</v>
      </c>
      <c r="M123" s="38"/>
      <c r="N123" s="39"/>
      <c r="O123" s="39"/>
      <c r="P123" s="29"/>
      <c r="Q123" s="75"/>
      <c r="R123" s="72"/>
    </row>
    <row r="124" spans="1:18" s="31" customFormat="1" x14ac:dyDescent="0.3">
      <c r="A124" s="108"/>
      <c r="B124" s="109"/>
      <c r="C124" s="33" t="s">
        <v>482</v>
      </c>
      <c r="D124" s="77" t="s">
        <v>484</v>
      </c>
      <c r="E124" s="62"/>
      <c r="F124" s="110"/>
      <c r="G124" s="35" t="s">
        <v>2</v>
      </c>
      <c r="H124" s="35"/>
      <c r="I124" s="35" t="s">
        <v>6</v>
      </c>
      <c r="J124" s="27">
        <v>43993</v>
      </c>
      <c r="K124" s="62"/>
      <c r="L124" s="26" t="s">
        <v>24</v>
      </c>
      <c r="M124" s="38"/>
      <c r="N124" s="39"/>
      <c r="O124" s="39"/>
      <c r="P124" s="29"/>
      <c r="Q124" s="75"/>
      <c r="R124" s="72"/>
    </row>
    <row r="125" spans="1:18" s="31" customFormat="1" x14ac:dyDescent="0.3">
      <c r="A125" s="108"/>
      <c r="B125" s="109"/>
      <c r="C125" s="33" t="s">
        <v>483</v>
      </c>
      <c r="D125" s="77" t="s">
        <v>486</v>
      </c>
      <c r="E125" s="62"/>
      <c r="F125" s="110"/>
      <c r="G125" s="35" t="s">
        <v>2</v>
      </c>
      <c r="H125" s="35"/>
      <c r="I125" s="35" t="s">
        <v>6</v>
      </c>
      <c r="J125" s="27">
        <v>43993</v>
      </c>
      <c r="K125" s="62"/>
      <c r="L125" s="26" t="s">
        <v>24</v>
      </c>
      <c r="M125" s="38"/>
      <c r="N125" s="39"/>
      <c r="O125" s="39"/>
      <c r="P125" s="29"/>
      <c r="Q125" s="75"/>
      <c r="R125" s="72"/>
    </row>
    <row r="126" spans="1:18" s="31" customFormat="1" ht="28.8" x14ac:dyDescent="0.3">
      <c r="A126" s="108"/>
      <c r="B126" s="109"/>
      <c r="C126" s="33" t="s">
        <v>485</v>
      </c>
      <c r="D126" s="78" t="s">
        <v>487</v>
      </c>
      <c r="E126" s="62"/>
      <c r="F126" s="110"/>
      <c r="G126" s="35" t="s">
        <v>2</v>
      </c>
      <c r="H126" s="35"/>
      <c r="I126" s="35" t="s">
        <v>6</v>
      </c>
      <c r="J126" s="27">
        <v>43993</v>
      </c>
      <c r="K126" s="62"/>
      <c r="L126" s="26" t="s">
        <v>24</v>
      </c>
      <c r="M126" s="38"/>
      <c r="N126" s="39"/>
      <c r="O126" s="39"/>
      <c r="P126" s="29"/>
      <c r="Q126" s="75"/>
      <c r="R126" s="72"/>
    </row>
    <row r="127" spans="1:18" s="31" customFormat="1" x14ac:dyDescent="0.3">
      <c r="A127" s="108"/>
      <c r="B127" s="109"/>
      <c r="C127" s="33" t="s">
        <v>488</v>
      </c>
      <c r="D127" s="78" t="s">
        <v>489</v>
      </c>
      <c r="E127" s="62"/>
      <c r="F127" s="110"/>
      <c r="G127" s="35" t="s">
        <v>2</v>
      </c>
      <c r="H127" s="35"/>
      <c r="I127" s="35" t="s">
        <v>6</v>
      </c>
      <c r="J127" s="27">
        <v>43993</v>
      </c>
      <c r="K127" s="62"/>
      <c r="L127" s="26" t="s">
        <v>24</v>
      </c>
      <c r="M127" s="38"/>
      <c r="N127" s="39"/>
      <c r="O127" s="39"/>
      <c r="P127" s="29"/>
      <c r="Q127" s="75"/>
      <c r="R127" s="72"/>
    </row>
    <row r="128" spans="1:18" s="31" customFormat="1" x14ac:dyDescent="0.3">
      <c r="A128" s="33" t="s">
        <v>70</v>
      </c>
      <c r="B128" s="33" t="s">
        <v>133</v>
      </c>
      <c r="C128" s="34"/>
      <c r="D128" s="34"/>
      <c r="E128" s="70"/>
      <c r="F128" s="35" t="s">
        <v>2</v>
      </c>
      <c r="G128" s="464"/>
      <c r="H128" s="437"/>
      <c r="I128" s="437"/>
      <c r="J128" s="437"/>
      <c r="K128" s="437"/>
      <c r="L128" s="437"/>
      <c r="M128" s="437"/>
      <c r="N128" s="437"/>
      <c r="O128" s="437"/>
      <c r="P128" s="438"/>
      <c r="Q128" s="71"/>
      <c r="R128" s="72"/>
    </row>
    <row r="129" spans="1:18" s="31" customFormat="1" x14ac:dyDescent="0.3">
      <c r="A129" s="449"/>
      <c r="B129" s="440"/>
      <c r="C129" s="33" t="s">
        <v>207</v>
      </c>
      <c r="D129" s="43" t="s">
        <v>440</v>
      </c>
      <c r="E129" s="62"/>
      <c r="F129" s="25"/>
      <c r="G129" s="35" t="s">
        <v>2</v>
      </c>
      <c r="H129" s="35"/>
      <c r="I129" s="35" t="s">
        <v>6</v>
      </c>
      <c r="J129" s="27">
        <v>43993</v>
      </c>
      <c r="K129" s="62"/>
      <c r="L129" s="26" t="s">
        <v>24</v>
      </c>
      <c r="M129" s="27"/>
      <c r="N129" s="28"/>
      <c r="O129" s="28"/>
      <c r="P129" s="29"/>
      <c r="Q129" s="468"/>
      <c r="R129" s="72"/>
    </row>
    <row r="130" spans="1:18" s="31" customFormat="1" x14ac:dyDescent="0.3">
      <c r="A130" s="465"/>
      <c r="B130" s="442"/>
      <c r="C130" s="33" t="s">
        <v>442</v>
      </c>
      <c r="D130" s="43" t="s">
        <v>441</v>
      </c>
      <c r="E130" s="62"/>
      <c r="F130" s="25"/>
      <c r="G130" s="35" t="s">
        <v>2</v>
      </c>
      <c r="H130" s="35"/>
      <c r="I130" s="35" t="s">
        <v>7</v>
      </c>
      <c r="J130" s="27">
        <v>43665</v>
      </c>
      <c r="K130" s="62"/>
      <c r="L130" s="26" t="s">
        <v>24</v>
      </c>
      <c r="M130" s="27"/>
      <c r="N130" s="28"/>
      <c r="O130" s="28"/>
      <c r="P130" s="29"/>
      <c r="Q130" s="469"/>
      <c r="R130" s="72"/>
    </row>
    <row r="131" spans="1:18" s="31" customFormat="1" x14ac:dyDescent="0.3">
      <c r="A131" s="73" t="s">
        <v>132</v>
      </c>
      <c r="B131" s="33" t="s">
        <v>170</v>
      </c>
      <c r="C131" s="34"/>
      <c r="D131" s="34"/>
      <c r="E131" s="70"/>
      <c r="F131" s="35" t="s">
        <v>2</v>
      </c>
      <c r="G131" s="464"/>
      <c r="H131" s="437"/>
      <c r="I131" s="437"/>
      <c r="J131" s="437"/>
      <c r="K131" s="437"/>
      <c r="L131" s="437"/>
      <c r="M131" s="437"/>
      <c r="N131" s="437"/>
      <c r="O131" s="437"/>
      <c r="P131" s="438"/>
      <c r="Q131" s="71"/>
      <c r="R131" s="72"/>
    </row>
    <row r="132" spans="1:18" s="31" customFormat="1" x14ac:dyDescent="0.3">
      <c r="A132" s="450"/>
      <c r="B132" s="451"/>
      <c r="C132" s="33" t="s">
        <v>476</v>
      </c>
      <c r="D132" s="73" t="s">
        <v>134</v>
      </c>
      <c r="E132" s="62"/>
      <c r="F132" s="25"/>
      <c r="G132" s="35" t="s">
        <v>2</v>
      </c>
      <c r="H132" s="35"/>
      <c r="I132" s="26" t="s">
        <v>7</v>
      </c>
      <c r="J132" s="27">
        <v>43671</v>
      </c>
      <c r="K132" s="62"/>
      <c r="L132" s="26" t="s">
        <v>24</v>
      </c>
      <c r="M132" s="27"/>
      <c r="N132" s="39"/>
      <c r="O132" s="28" t="s">
        <v>462</v>
      </c>
      <c r="P132" s="29"/>
      <c r="Q132" s="468"/>
      <c r="R132" s="72"/>
    </row>
    <row r="133" spans="1:18" s="31" customFormat="1" x14ac:dyDescent="0.3">
      <c r="A133" s="452"/>
      <c r="B133" s="453"/>
      <c r="C133" s="33" t="s">
        <v>477</v>
      </c>
      <c r="D133" s="73" t="s">
        <v>135</v>
      </c>
      <c r="E133" s="62"/>
      <c r="F133" s="25"/>
      <c r="G133" s="35" t="s">
        <v>2</v>
      </c>
      <c r="H133" s="35"/>
      <c r="I133" s="26" t="s">
        <v>7</v>
      </c>
      <c r="J133" s="27">
        <v>43671</v>
      </c>
      <c r="K133" s="62"/>
      <c r="L133" s="26" t="s">
        <v>24</v>
      </c>
      <c r="M133" s="27"/>
      <c r="N133" s="39"/>
      <c r="O133" s="28" t="s">
        <v>462</v>
      </c>
      <c r="P133" s="29"/>
      <c r="Q133" s="469"/>
      <c r="R133" s="72"/>
    </row>
    <row r="134" spans="1:18" s="30" customFormat="1" x14ac:dyDescent="0.3">
      <c r="A134" s="452"/>
      <c r="B134" s="453"/>
      <c r="C134" s="33" t="s">
        <v>478</v>
      </c>
      <c r="D134" s="73" t="s">
        <v>136</v>
      </c>
      <c r="E134" s="62"/>
      <c r="F134" s="25"/>
      <c r="G134" s="35" t="s">
        <v>2</v>
      </c>
      <c r="H134" s="35"/>
      <c r="I134" s="26" t="s">
        <v>7</v>
      </c>
      <c r="J134" s="27">
        <v>43671</v>
      </c>
      <c r="K134" s="62"/>
      <c r="L134" s="26" t="s">
        <v>24</v>
      </c>
      <c r="M134" s="27"/>
      <c r="N134" s="39"/>
      <c r="O134" s="28" t="s">
        <v>462</v>
      </c>
      <c r="P134" s="29"/>
      <c r="Q134" s="469"/>
      <c r="R134" s="72"/>
    </row>
    <row r="135" spans="1:18" s="30" customFormat="1" x14ac:dyDescent="0.3">
      <c r="A135" s="452"/>
      <c r="B135" s="453"/>
      <c r="C135" s="33" t="s">
        <v>479</v>
      </c>
      <c r="D135" s="30" t="s">
        <v>449</v>
      </c>
      <c r="E135" s="62"/>
      <c r="F135" s="25"/>
      <c r="G135" s="35" t="s">
        <v>2</v>
      </c>
      <c r="H135" s="35"/>
      <c r="I135" s="26" t="s">
        <v>7</v>
      </c>
      <c r="J135" s="27">
        <v>43671</v>
      </c>
      <c r="K135" s="62"/>
      <c r="L135" s="26" t="s">
        <v>24</v>
      </c>
      <c r="M135" s="27"/>
      <c r="N135" s="39"/>
      <c r="O135" s="28" t="s">
        <v>462</v>
      </c>
      <c r="P135" s="29"/>
      <c r="Q135" s="469"/>
      <c r="R135" s="72"/>
    </row>
    <row r="136" spans="1:18" s="30" customFormat="1" x14ac:dyDescent="0.3">
      <c r="A136" s="466"/>
      <c r="B136" s="467"/>
      <c r="C136" s="33" t="s">
        <v>480</v>
      </c>
      <c r="D136" s="73" t="s">
        <v>448</v>
      </c>
      <c r="E136" s="62"/>
      <c r="F136" s="25"/>
      <c r="G136" s="35" t="s">
        <v>2</v>
      </c>
      <c r="H136" s="35"/>
      <c r="I136" s="26" t="s">
        <v>7</v>
      </c>
      <c r="J136" s="27">
        <v>43671</v>
      </c>
      <c r="K136" s="62"/>
      <c r="L136" s="26" t="s">
        <v>24</v>
      </c>
      <c r="M136" s="27"/>
      <c r="N136" s="39"/>
      <c r="O136" s="28"/>
      <c r="P136" s="29"/>
      <c r="Q136" s="470"/>
      <c r="R136" s="72"/>
    </row>
    <row r="137" spans="1:18" s="31" customFormat="1" x14ac:dyDescent="0.3">
      <c r="A137" s="73" t="s">
        <v>165</v>
      </c>
      <c r="B137" s="33" t="s">
        <v>177</v>
      </c>
      <c r="C137" s="34"/>
      <c r="D137" s="34"/>
      <c r="E137" s="70"/>
      <c r="F137" s="35" t="s">
        <v>2</v>
      </c>
      <c r="G137" s="464"/>
      <c r="H137" s="437"/>
      <c r="I137" s="437"/>
      <c r="J137" s="437"/>
      <c r="K137" s="437"/>
      <c r="L137" s="437"/>
      <c r="M137" s="437"/>
      <c r="N137" s="437"/>
      <c r="O137" s="437"/>
      <c r="P137" s="438"/>
      <c r="Q137" s="71"/>
      <c r="R137" s="72"/>
    </row>
    <row r="138" spans="1:18" s="31" customFormat="1" x14ac:dyDescent="0.3">
      <c r="A138" s="450"/>
      <c r="B138" s="451"/>
      <c r="C138" s="33" t="s">
        <v>178</v>
      </c>
      <c r="D138" s="73" t="s">
        <v>171</v>
      </c>
      <c r="E138" s="62"/>
      <c r="F138" s="25"/>
      <c r="G138" s="35" t="s">
        <v>2</v>
      </c>
      <c r="H138" s="35"/>
      <c r="I138" s="26" t="s">
        <v>7</v>
      </c>
      <c r="J138" s="27">
        <v>43601</v>
      </c>
      <c r="K138" s="62"/>
      <c r="L138" s="26" t="s">
        <v>24</v>
      </c>
      <c r="M138" s="27"/>
      <c r="N138" s="39"/>
      <c r="O138" s="28"/>
      <c r="P138" s="29"/>
      <c r="Q138" s="468"/>
      <c r="R138" s="72"/>
    </row>
    <row r="139" spans="1:18" s="31" customFormat="1" x14ac:dyDescent="0.3">
      <c r="A139" s="452"/>
      <c r="B139" s="453"/>
      <c r="C139" s="33" t="s">
        <v>179</v>
      </c>
      <c r="D139" s="73" t="s">
        <v>172</v>
      </c>
      <c r="E139" s="62"/>
      <c r="F139" s="25"/>
      <c r="G139" s="35" t="s">
        <v>2</v>
      </c>
      <c r="H139" s="35"/>
      <c r="I139" s="26" t="s">
        <v>7</v>
      </c>
      <c r="J139" s="27">
        <v>43601</v>
      </c>
      <c r="K139" s="62"/>
      <c r="L139" s="26" t="s">
        <v>24</v>
      </c>
      <c r="M139" s="27"/>
      <c r="N139" s="39"/>
      <c r="O139" s="28"/>
      <c r="P139" s="29"/>
      <c r="Q139" s="469"/>
      <c r="R139" s="72"/>
    </row>
    <row r="140" spans="1:18" s="30" customFormat="1" x14ac:dyDescent="0.3">
      <c r="A140" s="452"/>
      <c r="B140" s="453"/>
      <c r="C140" s="33" t="s">
        <v>180</v>
      </c>
      <c r="D140" s="73" t="s">
        <v>173</v>
      </c>
      <c r="E140" s="62"/>
      <c r="F140" s="25"/>
      <c r="G140" s="35" t="s">
        <v>2</v>
      </c>
      <c r="H140" s="35"/>
      <c r="I140" s="26" t="s">
        <v>7</v>
      </c>
      <c r="J140" s="27">
        <v>43602</v>
      </c>
      <c r="K140" s="62"/>
      <c r="L140" s="26" t="s">
        <v>24</v>
      </c>
      <c r="M140" s="27"/>
      <c r="N140" s="39"/>
      <c r="O140" s="28"/>
      <c r="P140" s="29"/>
      <c r="Q140" s="469"/>
      <c r="R140" s="72"/>
    </row>
    <row r="141" spans="1:18" s="30" customFormat="1" x14ac:dyDescent="0.3">
      <c r="A141" s="452"/>
      <c r="B141" s="453"/>
      <c r="C141" s="33" t="s">
        <v>181</v>
      </c>
      <c r="D141" s="73" t="s">
        <v>431</v>
      </c>
      <c r="E141" s="62"/>
      <c r="F141" s="25"/>
      <c r="G141" s="35" t="s">
        <v>2</v>
      </c>
      <c r="H141" s="35"/>
      <c r="I141" s="26" t="s">
        <v>7</v>
      </c>
      <c r="J141" s="27">
        <v>43602</v>
      </c>
      <c r="K141" s="62"/>
      <c r="L141" s="26" t="s">
        <v>24</v>
      </c>
      <c r="M141" s="27"/>
      <c r="N141" s="39"/>
      <c r="O141" s="28"/>
      <c r="P141" s="29"/>
      <c r="Q141" s="469"/>
      <c r="R141" s="72"/>
    </row>
    <row r="142" spans="1:18" s="30" customFormat="1" x14ac:dyDescent="0.3">
      <c r="A142" s="452"/>
      <c r="B142" s="453"/>
      <c r="C142" s="33" t="s">
        <v>208</v>
      </c>
      <c r="D142" s="73" t="s">
        <v>432</v>
      </c>
      <c r="E142" s="62"/>
      <c r="F142" s="25"/>
      <c r="G142" s="35" t="s">
        <v>2</v>
      </c>
      <c r="H142" s="35"/>
      <c r="I142" s="26" t="s">
        <v>7</v>
      </c>
      <c r="J142" s="27">
        <v>43602</v>
      </c>
      <c r="K142" s="62"/>
      <c r="L142" s="26" t="s">
        <v>24</v>
      </c>
      <c r="M142" s="27"/>
      <c r="N142" s="39"/>
      <c r="O142" s="28"/>
      <c r="P142" s="29"/>
      <c r="Q142" s="469"/>
      <c r="R142" s="72"/>
    </row>
    <row r="143" spans="1:18" s="30" customFormat="1" x14ac:dyDescent="0.3">
      <c r="A143" s="452"/>
      <c r="B143" s="453"/>
      <c r="C143" s="33" t="s">
        <v>209</v>
      </c>
      <c r="D143" s="73" t="s">
        <v>174</v>
      </c>
      <c r="E143" s="62"/>
      <c r="F143" s="25"/>
      <c r="G143" s="35" t="s">
        <v>2</v>
      </c>
      <c r="H143" s="35"/>
      <c r="I143" s="26" t="s">
        <v>7</v>
      </c>
      <c r="J143" s="27">
        <v>43602</v>
      </c>
      <c r="K143" s="62"/>
      <c r="L143" s="26" t="s">
        <v>24</v>
      </c>
      <c r="M143" s="27"/>
      <c r="N143" s="39"/>
      <c r="O143" s="28"/>
      <c r="P143" s="29"/>
      <c r="Q143" s="469"/>
      <c r="R143" s="72"/>
    </row>
    <row r="144" spans="1:18" s="30" customFormat="1" x14ac:dyDescent="0.3">
      <c r="A144" s="452"/>
      <c r="B144" s="453"/>
      <c r="C144" s="33" t="s">
        <v>210</v>
      </c>
      <c r="D144" s="73" t="s">
        <v>184</v>
      </c>
      <c r="E144" s="62"/>
      <c r="F144" s="25"/>
      <c r="G144" s="35" t="s">
        <v>2</v>
      </c>
      <c r="H144" s="35"/>
      <c r="I144" s="26" t="s">
        <v>7</v>
      </c>
      <c r="J144" s="27">
        <v>43602</v>
      </c>
      <c r="K144" s="62"/>
      <c r="L144" s="26" t="s">
        <v>24</v>
      </c>
      <c r="M144" s="27"/>
      <c r="N144" s="39"/>
      <c r="O144" s="28"/>
      <c r="P144" s="29"/>
      <c r="Q144" s="469"/>
      <c r="R144" s="72"/>
    </row>
    <row r="145" spans="1:18" s="30" customFormat="1" x14ac:dyDescent="0.3">
      <c r="A145" s="452"/>
      <c r="B145" s="453"/>
      <c r="C145" s="33" t="s">
        <v>211</v>
      </c>
      <c r="D145" s="73" t="s">
        <v>176</v>
      </c>
      <c r="E145" s="62"/>
      <c r="F145" s="25"/>
      <c r="G145" s="35" t="s">
        <v>2</v>
      </c>
      <c r="H145" s="35"/>
      <c r="I145" s="26" t="s">
        <v>7</v>
      </c>
      <c r="J145" s="27">
        <v>43607</v>
      </c>
      <c r="K145" s="62"/>
      <c r="L145" s="26" t="s">
        <v>24</v>
      </c>
      <c r="M145" s="27"/>
      <c r="N145" s="39"/>
      <c r="O145" s="28"/>
      <c r="P145" s="29"/>
      <c r="Q145" s="469"/>
      <c r="R145" s="72"/>
    </row>
    <row r="146" spans="1:18" s="30" customFormat="1" x14ac:dyDescent="0.3">
      <c r="A146" s="466"/>
      <c r="B146" s="467"/>
      <c r="C146" s="33" t="s">
        <v>212</v>
      </c>
      <c r="D146" s="73" t="s">
        <v>321</v>
      </c>
      <c r="E146" s="62"/>
      <c r="F146" s="25"/>
      <c r="G146" s="35" t="s">
        <v>2</v>
      </c>
      <c r="H146" s="35"/>
      <c r="I146" s="26" t="s">
        <v>7</v>
      </c>
      <c r="J146" s="27">
        <v>43607</v>
      </c>
      <c r="K146" s="62"/>
      <c r="L146" s="26" t="s">
        <v>24</v>
      </c>
      <c r="M146" s="27"/>
      <c r="N146" s="39"/>
      <c r="O146" s="28"/>
      <c r="P146" s="29"/>
      <c r="Q146" s="470"/>
      <c r="R146" s="72"/>
    </row>
    <row r="147" spans="1:18" s="31" customFormat="1" x14ac:dyDescent="0.3">
      <c r="A147" s="73" t="s">
        <v>164</v>
      </c>
      <c r="B147" s="33" t="s">
        <v>185</v>
      </c>
      <c r="C147" s="34"/>
      <c r="D147" s="34"/>
      <c r="E147" s="70"/>
      <c r="F147" s="35" t="s">
        <v>2</v>
      </c>
      <c r="G147" s="464"/>
      <c r="H147" s="437"/>
      <c r="I147" s="437"/>
      <c r="J147" s="437"/>
      <c r="K147" s="437"/>
      <c r="L147" s="437"/>
      <c r="M147" s="437"/>
      <c r="N147" s="437"/>
      <c r="O147" s="437"/>
      <c r="P147" s="438"/>
      <c r="Q147" s="71"/>
      <c r="R147" s="72"/>
    </row>
    <row r="148" spans="1:18" s="31" customFormat="1" x14ac:dyDescent="0.3">
      <c r="A148" s="450"/>
      <c r="B148" s="451"/>
      <c r="C148" s="33" t="s">
        <v>186</v>
      </c>
      <c r="D148" s="73" t="s">
        <v>182</v>
      </c>
      <c r="E148" s="62"/>
      <c r="F148" s="25"/>
      <c r="G148" s="35" t="s">
        <v>2</v>
      </c>
      <c r="H148" s="35"/>
      <c r="I148" s="26" t="s">
        <v>7</v>
      </c>
      <c r="J148" s="27">
        <v>43608</v>
      </c>
      <c r="K148" s="62"/>
      <c r="L148" s="26" t="s">
        <v>24</v>
      </c>
      <c r="M148" s="27"/>
      <c r="N148" s="39"/>
      <c r="O148" s="28"/>
      <c r="P148" s="29"/>
      <c r="Q148" s="468"/>
      <c r="R148" s="72"/>
    </row>
    <row r="149" spans="1:18" s="31" customFormat="1" x14ac:dyDescent="0.3">
      <c r="A149" s="452"/>
      <c r="B149" s="453"/>
      <c r="C149" s="33" t="s">
        <v>213</v>
      </c>
      <c r="D149" s="73" t="s">
        <v>433</v>
      </c>
      <c r="E149" s="62"/>
      <c r="F149" s="25"/>
      <c r="G149" s="35" t="s">
        <v>2</v>
      </c>
      <c r="H149" s="35"/>
      <c r="I149" s="26" t="s">
        <v>7</v>
      </c>
      <c r="J149" s="27">
        <v>43609</v>
      </c>
      <c r="K149" s="62"/>
      <c r="L149" s="26" t="s">
        <v>24</v>
      </c>
      <c r="M149" s="27"/>
      <c r="N149" s="39"/>
      <c r="O149" s="28"/>
      <c r="P149" s="29"/>
      <c r="Q149" s="469"/>
      <c r="R149" s="72"/>
    </row>
    <row r="150" spans="1:18" s="30" customFormat="1" x14ac:dyDescent="0.3">
      <c r="A150" s="452"/>
      <c r="B150" s="453"/>
      <c r="C150" s="33" t="s">
        <v>214</v>
      </c>
      <c r="D150" s="73" t="s">
        <v>434</v>
      </c>
      <c r="E150" s="62"/>
      <c r="F150" s="25"/>
      <c r="G150" s="35" t="s">
        <v>2</v>
      </c>
      <c r="H150" s="35"/>
      <c r="I150" s="26" t="s">
        <v>7</v>
      </c>
      <c r="J150" s="27">
        <v>43609</v>
      </c>
      <c r="K150" s="62"/>
      <c r="L150" s="26" t="s">
        <v>24</v>
      </c>
      <c r="M150" s="27"/>
      <c r="N150" s="39"/>
      <c r="O150" s="28"/>
      <c r="P150" s="29"/>
      <c r="Q150" s="469"/>
      <c r="R150" s="72"/>
    </row>
    <row r="151" spans="1:18" s="30" customFormat="1" x14ac:dyDescent="0.3">
      <c r="A151" s="452"/>
      <c r="B151" s="453"/>
      <c r="C151" s="33" t="s">
        <v>215</v>
      </c>
      <c r="D151" s="73" t="s">
        <v>183</v>
      </c>
      <c r="E151" s="62"/>
      <c r="F151" s="25"/>
      <c r="G151" s="35" t="s">
        <v>2</v>
      </c>
      <c r="H151" s="35"/>
      <c r="I151" s="26" t="s">
        <v>7</v>
      </c>
      <c r="J151" s="27">
        <v>43609</v>
      </c>
      <c r="K151" s="62"/>
      <c r="L151" s="26" t="s">
        <v>24</v>
      </c>
      <c r="M151" s="27"/>
      <c r="N151" s="39"/>
      <c r="O151" s="28"/>
      <c r="P151" s="29"/>
      <c r="Q151" s="469"/>
      <c r="R151" s="72"/>
    </row>
    <row r="152" spans="1:18" s="31" customFormat="1" x14ac:dyDescent="0.3">
      <c r="A152" s="73" t="s">
        <v>439</v>
      </c>
      <c r="B152" s="33" t="s">
        <v>227</v>
      </c>
      <c r="C152" s="34"/>
      <c r="D152" s="34"/>
      <c r="E152" s="70"/>
      <c r="F152" s="35" t="s">
        <v>2</v>
      </c>
      <c r="G152" s="464"/>
      <c r="H152" s="437"/>
      <c r="I152" s="437"/>
      <c r="J152" s="437"/>
      <c r="K152" s="437"/>
      <c r="L152" s="437"/>
      <c r="M152" s="437"/>
      <c r="N152" s="437"/>
      <c r="O152" s="437"/>
      <c r="P152" s="438"/>
      <c r="Q152" s="71"/>
      <c r="R152" s="72"/>
    </row>
    <row r="153" spans="1:18" s="31" customFormat="1" x14ac:dyDescent="0.3">
      <c r="A153" s="450"/>
      <c r="B153" s="451"/>
      <c r="C153" s="33" t="s">
        <v>228</v>
      </c>
      <c r="D153" s="73" t="s">
        <v>491</v>
      </c>
      <c r="E153" s="62"/>
      <c r="F153" s="25"/>
      <c r="G153" s="35" t="s">
        <v>2</v>
      </c>
      <c r="H153" s="35"/>
      <c r="I153" s="26" t="s">
        <v>6</v>
      </c>
      <c r="J153" s="27">
        <v>43994</v>
      </c>
      <c r="K153" s="62"/>
      <c r="L153" s="26" t="s">
        <v>24</v>
      </c>
      <c r="M153" s="27"/>
      <c r="N153" s="28"/>
      <c r="O153" s="28"/>
      <c r="P153" s="29"/>
      <c r="Q153" s="468"/>
      <c r="R153" s="72"/>
    </row>
    <row r="154" spans="1:18" s="31" customFormat="1" x14ac:dyDescent="0.3">
      <c r="A154" s="452"/>
      <c r="B154" s="453"/>
      <c r="C154" s="33" t="s">
        <v>443</v>
      </c>
      <c r="D154" s="73" t="s">
        <v>490</v>
      </c>
      <c r="E154" s="62"/>
      <c r="F154" s="25"/>
      <c r="G154" s="35" t="s">
        <v>2</v>
      </c>
      <c r="H154" s="35"/>
      <c r="I154" s="26" t="s">
        <v>6</v>
      </c>
      <c r="J154" s="27">
        <v>43994</v>
      </c>
      <c r="K154" s="62"/>
      <c r="L154" s="26" t="s">
        <v>24</v>
      </c>
      <c r="M154" s="27"/>
      <c r="N154" s="28"/>
      <c r="O154" s="28"/>
      <c r="P154" s="29"/>
      <c r="Q154" s="469"/>
      <c r="R154" s="72"/>
    </row>
    <row r="155" spans="1:18" s="30" customFormat="1" x14ac:dyDescent="0.3">
      <c r="A155" s="452"/>
      <c r="B155" s="453"/>
      <c r="C155" s="33" t="s">
        <v>444</v>
      </c>
      <c r="D155" s="73" t="s">
        <v>446</v>
      </c>
      <c r="E155" s="62"/>
      <c r="F155" s="25"/>
      <c r="G155" s="35" t="s">
        <v>2</v>
      </c>
      <c r="H155" s="35"/>
      <c r="I155" s="26" t="s">
        <v>6</v>
      </c>
      <c r="J155" s="27">
        <v>43994</v>
      </c>
      <c r="K155" s="62"/>
      <c r="L155" s="26" t="s">
        <v>24</v>
      </c>
      <c r="M155" s="27"/>
      <c r="N155" s="28"/>
      <c r="O155" s="28"/>
      <c r="P155" s="29"/>
      <c r="Q155" s="469"/>
      <c r="R155" s="72"/>
    </row>
    <row r="156" spans="1:18" s="30" customFormat="1" x14ac:dyDescent="0.3">
      <c r="A156" s="452"/>
      <c r="B156" s="453"/>
      <c r="C156" s="33" t="s">
        <v>445</v>
      </c>
      <c r="D156" s="73" t="s">
        <v>447</v>
      </c>
      <c r="E156" s="62"/>
      <c r="F156" s="25"/>
      <c r="G156" s="35" t="s">
        <v>2</v>
      </c>
      <c r="H156" s="35"/>
      <c r="I156" s="26" t="s">
        <v>6</v>
      </c>
      <c r="J156" s="27">
        <v>43994</v>
      </c>
      <c r="K156" s="62"/>
      <c r="L156" s="26" t="s">
        <v>24</v>
      </c>
      <c r="M156" s="27"/>
      <c r="N156" s="28"/>
      <c r="O156" s="28"/>
      <c r="P156" s="29"/>
      <c r="Q156" s="469"/>
      <c r="R156" s="72"/>
    </row>
    <row r="157" spans="1:18" s="30" customFormat="1" x14ac:dyDescent="0.3">
      <c r="A157" s="118"/>
      <c r="B157" s="119"/>
      <c r="C157" s="33" t="s">
        <v>517</v>
      </c>
      <c r="D157" s="73" t="s">
        <v>515</v>
      </c>
      <c r="E157" s="62"/>
      <c r="F157" s="25"/>
      <c r="G157" s="35" t="s">
        <v>2</v>
      </c>
      <c r="H157" s="35"/>
      <c r="I157" s="26" t="s">
        <v>6</v>
      </c>
      <c r="J157" s="27">
        <v>44035</v>
      </c>
      <c r="K157" s="62"/>
      <c r="L157" s="26" t="s">
        <v>24</v>
      </c>
      <c r="M157" s="27"/>
      <c r="N157" s="28"/>
      <c r="O157" s="28"/>
      <c r="P157" s="29"/>
      <c r="Q157" s="120"/>
      <c r="R157" s="72"/>
    </row>
    <row r="158" spans="1:18" s="30" customFormat="1" x14ac:dyDescent="0.3">
      <c r="A158" s="118"/>
      <c r="B158" s="119"/>
      <c r="C158" s="33" t="s">
        <v>518</v>
      </c>
      <c r="D158" s="73" t="s">
        <v>516</v>
      </c>
      <c r="E158" s="62"/>
      <c r="F158" s="25"/>
      <c r="G158" s="35" t="s">
        <v>2</v>
      </c>
      <c r="H158" s="35"/>
      <c r="I158" s="26" t="s">
        <v>6</v>
      </c>
      <c r="J158" s="27">
        <v>44035</v>
      </c>
      <c r="K158" s="62"/>
      <c r="L158" s="26" t="s">
        <v>24</v>
      </c>
      <c r="M158" s="27"/>
      <c r="N158" s="28"/>
      <c r="O158" s="28"/>
      <c r="P158" s="29"/>
      <c r="Q158" s="120"/>
      <c r="R158" s="72"/>
    </row>
    <row r="159" spans="1:18" s="30" customFormat="1" x14ac:dyDescent="0.3">
      <c r="A159" s="118"/>
      <c r="B159" s="119"/>
      <c r="C159" s="33" t="s">
        <v>545</v>
      </c>
      <c r="D159" s="73" t="s">
        <v>544</v>
      </c>
      <c r="E159" s="62"/>
      <c r="F159" s="25"/>
      <c r="G159" s="35" t="s">
        <v>2</v>
      </c>
      <c r="H159" s="35"/>
      <c r="I159" s="26" t="s">
        <v>6</v>
      </c>
      <c r="J159" s="27">
        <v>44035</v>
      </c>
      <c r="K159" s="62"/>
      <c r="L159" s="26" t="s">
        <v>24</v>
      </c>
      <c r="M159" s="27"/>
      <c r="N159" s="28"/>
      <c r="O159" s="28"/>
      <c r="P159" s="29"/>
      <c r="Q159" s="120"/>
      <c r="R159" s="72"/>
    </row>
    <row r="160" spans="1:18" s="30" customFormat="1" x14ac:dyDescent="0.3">
      <c r="A160" s="118"/>
      <c r="B160" s="119"/>
      <c r="C160" s="33" t="s">
        <v>547</v>
      </c>
      <c r="D160" s="73" t="s">
        <v>546</v>
      </c>
      <c r="E160" s="62"/>
      <c r="F160" s="25"/>
      <c r="G160" s="35" t="s">
        <v>2</v>
      </c>
      <c r="H160" s="35"/>
      <c r="I160" s="26" t="s">
        <v>6</v>
      </c>
      <c r="J160" s="27">
        <v>44035</v>
      </c>
      <c r="K160" s="62"/>
      <c r="L160" s="26" t="s">
        <v>24</v>
      </c>
      <c r="M160" s="27"/>
      <c r="N160" s="28"/>
      <c r="O160" s="28"/>
      <c r="P160" s="29"/>
      <c r="Q160" s="120"/>
      <c r="R160" s="72"/>
    </row>
    <row r="161" spans="1:18" s="30" customFormat="1" x14ac:dyDescent="0.3">
      <c r="A161" s="118"/>
      <c r="B161" s="119"/>
      <c r="C161" s="33" t="s">
        <v>550</v>
      </c>
      <c r="D161" s="73" t="s">
        <v>549</v>
      </c>
      <c r="E161" s="62"/>
      <c r="F161" s="25"/>
      <c r="G161" s="35" t="s">
        <v>2</v>
      </c>
      <c r="H161" s="35"/>
      <c r="I161" s="26" t="s">
        <v>6</v>
      </c>
      <c r="J161" s="27">
        <v>44035</v>
      </c>
      <c r="K161" s="62"/>
      <c r="L161" s="26" t="s">
        <v>24</v>
      </c>
      <c r="M161" s="27"/>
      <c r="N161" s="28"/>
      <c r="O161" s="28"/>
      <c r="P161" s="29"/>
      <c r="Q161" s="120"/>
      <c r="R161" s="72"/>
    </row>
    <row r="162" spans="1:18" s="31" customFormat="1" x14ac:dyDescent="0.3">
      <c r="A162" s="73" t="s">
        <v>322</v>
      </c>
      <c r="B162" s="33" t="s">
        <v>229</v>
      </c>
      <c r="C162" s="34"/>
      <c r="D162" s="34"/>
      <c r="E162" s="70"/>
      <c r="F162" s="35" t="s">
        <v>2</v>
      </c>
      <c r="G162" s="464"/>
      <c r="H162" s="437"/>
      <c r="I162" s="437"/>
      <c r="J162" s="437"/>
      <c r="K162" s="437"/>
      <c r="L162" s="437"/>
      <c r="M162" s="437"/>
      <c r="N162" s="437"/>
      <c r="O162" s="437"/>
      <c r="P162" s="438"/>
      <c r="Q162" s="71"/>
      <c r="R162" s="72"/>
    </row>
    <row r="163" spans="1:18" s="31" customFormat="1" x14ac:dyDescent="0.3">
      <c r="A163" s="450"/>
      <c r="B163" s="451"/>
      <c r="C163" s="33" t="s">
        <v>230</v>
      </c>
      <c r="D163" s="73" t="s">
        <v>504</v>
      </c>
      <c r="E163" s="62"/>
      <c r="F163" s="25"/>
      <c r="G163" s="35" t="s">
        <v>2</v>
      </c>
      <c r="H163" s="35"/>
      <c r="I163" s="26" t="s">
        <v>6</v>
      </c>
      <c r="J163" s="27">
        <v>43994</v>
      </c>
      <c r="K163" s="62"/>
      <c r="L163" s="26" t="s">
        <v>24</v>
      </c>
      <c r="M163" s="27"/>
      <c r="N163" s="28"/>
      <c r="O163" s="28"/>
      <c r="P163" s="29"/>
      <c r="Q163" s="468"/>
      <c r="R163" s="72"/>
    </row>
    <row r="164" spans="1:18" s="31" customFormat="1" x14ac:dyDescent="0.3">
      <c r="A164" s="452"/>
      <c r="B164" s="453"/>
      <c r="C164" s="33" t="s">
        <v>241</v>
      </c>
      <c r="D164" s="73" t="s">
        <v>324</v>
      </c>
      <c r="E164" s="62"/>
      <c r="F164" s="25"/>
      <c r="G164" s="35" t="s">
        <v>2</v>
      </c>
      <c r="H164" s="35"/>
      <c r="I164" s="26" t="s">
        <v>6</v>
      </c>
      <c r="J164" s="27">
        <v>44039</v>
      </c>
      <c r="K164" s="62"/>
      <c r="L164" s="26" t="s">
        <v>24</v>
      </c>
      <c r="M164" s="27"/>
      <c r="N164" s="39"/>
      <c r="O164" s="28"/>
      <c r="P164" s="29"/>
      <c r="Q164" s="469"/>
      <c r="R164" s="72"/>
    </row>
    <row r="165" spans="1:18" s="31" customFormat="1" x14ac:dyDescent="0.3">
      <c r="A165" s="452"/>
      <c r="B165" s="453"/>
      <c r="C165" s="33" t="s">
        <v>242</v>
      </c>
      <c r="D165" s="73" t="s">
        <v>338</v>
      </c>
      <c r="E165" s="62"/>
      <c r="F165" s="25"/>
      <c r="G165" s="35" t="s">
        <v>2</v>
      </c>
      <c r="H165" s="35"/>
      <c r="I165" s="26" t="s">
        <v>7</v>
      </c>
      <c r="J165" s="27">
        <v>43633</v>
      </c>
      <c r="K165" s="62"/>
      <c r="L165" s="26" t="s">
        <v>24</v>
      </c>
      <c r="M165" s="27"/>
      <c r="N165" s="39"/>
      <c r="O165" s="28"/>
      <c r="P165" s="29"/>
      <c r="Q165" s="469"/>
      <c r="R165" s="72"/>
    </row>
    <row r="166" spans="1:18" s="30" customFormat="1" x14ac:dyDescent="0.3">
      <c r="A166" s="452"/>
      <c r="B166" s="453"/>
      <c r="C166" s="33" t="s">
        <v>243</v>
      </c>
      <c r="D166" s="73" t="s">
        <v>325</v>
      </c>
      <c r="E166" s="62"/>
      <c r="F166" s="25"/>
      <c r="G166" s="35" t="s">
        <v>2</v>
      </c>
      <c r="H166" s="35"/>
      <c r="I166" s="26" t="s">
        <v>7</v>
      </c>
      <c r="J166" s="27">
        <v>43633</v>
      </c>
      <c r="K166" s="62"/>
      <c r="L166" s="26" t="s">
        <v>24</v>
      </c>
      <c r="M166" s="27"/>
      <c r="N166" s="39"/>
      <c r="O166" s="28"/>
      <c r="P166" s="29"/>
      <c r="Q166" s="469"/>
      <c r="R166" s="72"/>
    </row>
    <row r="167" spans="1:18" s="30" customFormat="1" x14ac:dyDescent="0.3">
      <c r="A167" s="452"/>
      <c r="B167" s="453"/>
      <c r="C167" s="33" t="s">
        <v>245</v>
      </c>
      <c r="D167" s="73" t="s">
        <v>333</v>
      </c>
      <c r="E167" s="62"/>
      <c r="F167" s="25"/>
      <c r="G167" s="35" t="s">
        <v>2</v>
      </c>
      <c r="H167" s="35"/>
      <c r="I167" s="26" t="s">
        <v>7</v>
      </c>
      <c r="J167" s="27">
        <v>43633</v>
      </c>
      <c r="K167" s="62"/>
      <c r="L167" s="26" t="s">
        <v>24</v>
      </c>
      <c r="M167" s="27"/>
      <c r="N167" s="39"/>
      <c r="O167" s="28"/>
      <c r="P167" s="29"/>
      <c r="Q167" s="469"/>
      <c r="R167" s="72"/>
    </row>
    <row r="168" spans="1:18" s="30" customFormat="1" x14ac:dyDescent="0.3">
      <c r="A168" s="452"/>
      <c r="B168" s="453"/>
      <c r="C168" s="33" t="s">
        <v>246</v>
      </c>
      <c r="D168" s="73" t="s">
        <v>326</v>
      </c>
      <c r="E168" s="62"/>
      <c r="F168" s="25"/>
      <c r="G168" s="35" t="s">
        <v>2</v>
      </c>
      <c r="H168" s="35"/>
      <c r="I168" s="26" t="s">
        <v>7</v>
      </c>
      <c r="J168" s="27">
        <v>43678</v>
      </c>
      <c r="K168" s="62"/>
      <c r="L168" s="26" t="s">
        <v>24</v>
      </c>
      <c r="M168" s="27"/>
      <c r="N168" s="39"/>
      <c r="O168" s="28"/>
      <c r="P168" s="29"/>
      <c r="Q168" s="469"/>
      <c r="R168" s="72"/>
    </row>
    <row r="169" spans="1:18" s="30" customFormat="1" x14ac:dyDescent="0.3">
      <c r="A169" s="452"/>
      <c r="B169" s="453"/>
      <c r="C169" s="33" t="s">
        <v>247</v>
      </c>
      <c r="D169" s="73" t="s">
        <v>329</v>
      </c>
      <c r="E169" s="62"/>
      <c r="F169" s="25"/>
      <c r="G169" s="35" t="s">
        <v>2</v>
      </c>
      <c r="H169" s="35"/>
      <c r="I169" s="26" t="s">
        <v>7</v>
      </c>
      <c r="J169" s="27">
        <v>43685</v>
      </c>
      <c r="K169" s="62"/>
      <c r="L169" s="26" t="s">
        <v>24</v>
      </c>
      <c r="M169" s="27"/>
      <c r="N169" s="39"/>
      <c r="O169" s="28"/>
      <c r="P169" s="29"/>
      <c r="Q169" s="469"/>
      <c r="R169" s="72"/>
    </row>
    <row r="170" spans="1:18" s="30" customFormat="1" x14ac:dyDescent="0.3">
      <c r="A170" s="452"/>
      <c r="B170" s="453"/>
      <c r="C170" s="33" t="s">
        <v>248</v>
      </c>
      <c r="D170" s="30" t="s">
        <v>330</v>
      </c>
      <c r="E170" s="62"/>
      <c r="F170" s="25"/>
      <c r="G170" s="35" t="s">
        <v>2</v>
      </c>
      <c r="H170" s="35"/>
      <c r="I170" s="26" t="s">
        <v>7</v>
      </c>
      <c r="J170" s="27">
        <v>43685</v>
      </c>
      <c r="K170" s="62"/>
      <c r="L170" s="26" t="s">
        <v>24</v>
      </c>
      <c r="M170" s="27"/>
      <c r="N170" s="39"/>
      <c r="O170" s="28"/>
      <c r="P170" s="29"/>
      <c r="Q170" s="469"/>
      <c r="R170" s="72"/>
    </row>
    <row r="171" spans="1:18" s="30" customFormat="1" x14ac:dyDescent="0.3">
      <c r="A171" s="452"/>
      <c r="B171" s="453"/>
      <c r="C171" s="33" t="s">
        <v>339</v>
      </c>
      <c r="D171" s="73" t="s">
        <v>327</v>
      </c>
      <c r="E171" s="62"/>
      <c r="F171" s="25"/>
      <c r="G171" s="35" t="s">
        <v>2</v>
      </c>
      <c r="H171" s="35"/>
      <c r="I171" s="26" t="s">
        <v>7</v>
      </c>
      <c r="J171" s="27">
        <v>43683</v>
      </c>
      <c r="K171" s="62"/>
      <c r="L171" s="26" t="s">
        <v>24</v>
      </c>
      <c r="M171" s="27"/>
      <c r="N171" s="39"/>
      <c r="O171" s="28"/>
      <c r="P171" s="29"/>
      <c r="Q171" s="469"/>
      <c r="R171" s="72"/>
    </row>
    <row r="172" spans="1:18" s="30" customFormat="1" x14ac:dyDescent="0.3">
      <c r="A172" s="452"/>
      <c r="B172" s="453"/>
      <c r="C172" s="33" t="s">
        <v>340</v>
      </c>
      <c r="D172" s="73" t="s">
        <v>328</v>
      </c>
      <c r="E172" s="62"/>
      <c r="F172" s="25"/>
      <c r="G172" s="35" t="s">
        <v>2</v>
      </c>
      <c r="H172" s="35"/>
      <c r="I172" s="26" t="s">
        <v>7</v>
      </c>
      <c r="J172" s="27">
        <v>43679</v>
      </c>
      <c r="K172" s="62"/>
      <c r="L172" s="26" t="s">
        <v>24</v>
      </c>
      <c r="M172" s="27"/>
      <c r="N172" s="28"/>
      <c r="O172" s="28"/>
      <c r="P172" s="29"/>
      <c r="Q172" s="469"/>
      <c r="R172" s="72"/>
    </row>
    <row r="173" spans="1:18" s="30" customFormat="1" x14ac:dyDescent="0.3">
      <c r="A173" s="452"/>
      <c r="B173" s="453"/>
      <c r="C173" s="33" t="s">
        <v>341</v>
      </c>
      <c r="D173" s="73" t="s">
        <v>331</v>
      </c>
      <c r="E173" s="62"/>
      <c r="F173" s="25"/>
      <c r="G173" s="35" t="s">
        <v>2</v>
      </c>
      <c r="H173" s="35"/>
      <c r="I173" s="26" t="s">
        <v>7</v>
      </c>
      <c r="J173" s="27">
        <v>43679</v>
      </c>
      <c r="K173" s="62"/>
      <c r="L173" s="26" t="s">
        <v>24</v>
      </c>
      <c r="M173" s="27"/>
      <c r="N173" s="28"/>
      <c r="O173" s="28"/>
      <c r="P173" s="29"/>
      <c r="Q173" s="469"/>
      <c r="R173" s="72"/>
    </row>
    <row r="174" spans="1:18" s="30" customFormat="1" x14ac:dyDescent="0.3">
      <c r="A174" s="452"/>
      <c r="B174" s="453"/>
      <c r="C174" s="33" t="s">
        <v>384</v>
      </c>
      <c r="D174" s="73" t="s">
        <v>332</v>
      </c>
      <c r="E174" s="62"/>
      <c r="F174" s="25"/>
      <c r="G174" s="35" t="s">
        <v>2</v>
      </c>
      <c r="H174" s="35"/>
      <c r="I174" s="26" t="s">
        <v>7</v>
      </c>
      <c r="J174" s="27">
        <v>43679</v>
      </c>
      <c r="K174" s="62"/>
      <c r="L174" s="26" t="s">
        <v>24</v>
      </c>
      <c r="M174" s="27"/>
      <c r="N174" s="28"/>
      <c r="O174" s="28"/>
      <c r="P174" s="29"/>
      <c r="Q174" s="469"/>
      <c r="R174" s="72"/>
    </row>
    <row r="175" spans="1:18" s="30" customFormat="1" ht="28.8" x14ac:dyDescent="0.3">
      <c r="A175" s="452"/>
      <c r="B175" s="453"/>
      <c r="C175" s="33" t="s">
        <v>385</v>
      </c>
      <c r="D175" s="73" t="s">
        <v>366</v>
      </c>
      <c r="E175" s="62"/>
      <c r="F175" s="25"/>
      <c r="G175" s="35" t="s">
        <v>2</v>
      </c>
      <c r="H175" s="35"/>
      <c r="I175" s="26" t="s">
        <v>7</v>
      </c>
      <c r="J175" s="27">
        <v>43707</v>
      </c>
      <c r="K175" s="62"/>
      <c r="L175" s="26" t="s">
        <v>24</v>
      </c>
      <c r="M175" s="27"/>
      <c r="N175" s="28"/>
      <c r="O175" s="28"/>
      <c r="P175" s="29"/>
      <c r="Q175" s="469"/>
      <c r="R175" s="72"/>
    </row>
    <row r="176" spans="1:18" s="30" customFormat="1" x14ac:dyDescent="0.3">
      <c r="A176" s="452"/>
      <c r="B176" s="453"/>
      <c r="C176" s="33" t="s">
        <v>386</v>
      </c>
      <c r="D176" s="73" t="s">
        <v>334</v>
      </c>
      <c r="E176" s="62"/>
      <c r="F176" s="25"/>
      <c r="G176" s="35" t="s">
        <v>2</v>
      </c>
      <c r="H176" s="35"/>
      <c r="I176" s="26" t="s">
        <v>7</v>
      </c>
      <c r="J176" s="27">
        <v>43707</v>
      </c>
      <c r="K176" s="62"/>
      <c r="L176" s="26" t="s">
        <v>24</v>
      </c>
      <c r="M176" s="27"/>
      <c r="N176" s="28"/>
      <c r="O176" s="28"/>
      <c r="P176" s="29"/>
      <c r="Q176" s="469"/>
      <c r="R176" s="72"/>
    </row>
    <row r="177" spans="1:18" s="30" customFormat="1" x14ac:dyDescent="0.3">
      <c r="A177" s="452"/>
      <c r="B177" s="453"/>
      <c r="C177" s="33" t="s">
        <v>387</v>
      </c>
      <c r="D177" s="73" t="s">
        <v>335</v>
      </c>
      <c r="E177" s="62"/>
      <c r="F177" s="25"/>
      <c r="G177" s="35" t="s">
        <v>2</v>
      </c>
      <c r="H177" s="35"/>
      <c r="I177" s="26" t="s">
        <v>7</v>
      </c>
      <c r="J177" s="27">
        <v>43679</v>
      </c>
      <c r="K177" s="62"/>
      <c r="L177" s="26" t="s">
        <v>24</v>
      </c>
      <c r="M177" s="27"/>
      <c r="N177" s="28"/>
      <c r="O177" s="28"/>
      <c r="P177" s="29"/>
      <c r="Q177" s="469"/>
      <c r="R177" s="72"/>
    </row>
    <row r="178" spans="1:18" s="30" customFormat="1" x14ac:dyDescent="0.3">
      <c r="A178" s="452"/>
      <c r="B178" s="453"/>
      <c r="C178" s="33" t="s">
        <v>388</v>
      </c>
      <c r="D178" s="73" t="s">
        <v>336</v>
      </c>
      <c r="E178" s="62"/>
      <c r="F178" s="25"/>
      <c r="G178" s="35" t="s">
        <v>2</v>
      </c>
      <c r="H178" s="35"/>
      <c r="I178" s="26" t="s">
        <v>6</v>
      </c>
      <c r="J178" s="27">
        <v>43994</v>
      </c>
      <c r="K178" s="62"/>
      <c r="L178" s="26" t="s">
        <v>24</v>
      </c>
      <c r="M178" s="27"/>
      <c r="N178" s="28"/>
      <c r="O178" s="28"/>
      <c r="P178" s="29"/>
      <c r="Q178" s="469"/>
      <c r="R178" s="72"/>
    </row>
    <row r="179" spans="1:18" s="30" customFormat="1" x14ac:dyDescent="0.3">
      <c r="A179" s="452"/>
      <c r="B179" s="453"/>
      <c r="C179" s="33" t="s">
        <v>389</v>
      </c>
      <c r="D179" s="73" t="s">
        <v>493</v>
      </c>
      <c r="E179" s="62"/>
      <c r="F179" s="25"/>
      <c r="G179" s="35" t="s">
        <v>2</v>
      </c>
      <c r="H179" s="35"/>
      <c r="I179" s="26" t="s">
        <v>6</v>
      </c>
      <c r="J179" s="27">
        <v>43994</v>
      </c>
      <c r="K179" s="62"/>
      <c r="L179" s="26" t="s">
        <v>24</v>
      </c>
      <c r="M179" s="27"/>
      <c r="N179" s="28"/>
      <c r="O179" s="28"/>
      <c r="P179" s="29"/>
      <c r="Q179" s="469"/>
      <c r="R179" s="72"/>
    </row>
    <row r="180" spans="1:18" s="30" customFormat="1" x14ac:dyDescent="0.3">
      <c r="A180" s="452"/>
      <c r="B180" s="453"/>
      <c r="C180" s="33" t="s">
        <v>390</v>
      </c>
      <c r="D180" s="73" t="s">
        <v>337</v>
      </c>
      <c r="E180" s="62"/>
      <c r="F180" s="25"/>
      <c r="G180" s="35" t="s">
        <v>2</v>
      </c>
      <c r="H180" s="35"/>
      <c r="I180" s="26" t="s">
        <v>6</v>
      </c>
      <c r="J180" s="27">
        <v>43994</v>
      </c>
      <c r="K180" s="62"/>
      <c r="L180" s="26" t="s">
        <v>24</v>
      </c>
      <c r="M180" s="27"/>
      <c r="N180" s="28"/>
      <c r="O180" s="28"/>
      <c r="P180" s="29"/>
      <c r="Q180" s="469"/>
      <c r="R180" s="72"/>
    </row>
    <row r="181" spans="1:18" s="30" customFormat="1" x14ac:dyDescent="0.3">
      <c r="A181" s="452"/>
      <c r="B181" s="453"/>
      <c r="C181" s="33" t="s">
        <v>391</v>
      </c>
      <c r="D181" s="73" t="s">
        <v>349</v>
      </c>
      <c r="E181" s="62"/>
      <c r="F181" s="25"/>
      <c r="G181" s="35" t="s">
        <v>2</v>
      </c>
      <c r="H181" s="35"/>
      <c r="I181" s="26" t="s">
        <v>6</v>
      </c>
      <c r="J181" s="27">
        <v>43994</v>
      </c>
      <c r="K181" s="62"/>
      <c r="L181" s="26" t="s">
        <v>24</v>
      </c>
      <c r="M181" s="27"/>
      <c r="N181" s="28"/>
      <c r="O181" s="28"/>
      <c r="P181" s="29"/>
      <c r="Q181" s="469"/>
      <c r="R181" s="72"/>
    </row>
    <row r="182" spans="1:18" s="30" customFormat="1" x14ac:dyDescent="0.3">
      <c r="A182" s="452"/>
      <c r="B182" s="453"/>
      <c r="C182" s="33" t="s">
        <v>392</v>
      </c>
      <c r="D182" s="73" t="s">
        <v>350</v>
      </c>
      <c r="E182" s="62"/>
      <c r="F182" s="25"/>
      <c r="G182" s="35" t="s">
        <v>2</v>
      </c>
      <c r="H182" s="35"/>
      <c r="I182" s="26" t="s">
        <v>6</v>
      </c>
      <c r="J182" s="27">
        <v>44007</v>
      </c>
      <c r="K182" s="62"/>
      <c r="L182" s="26" t="s">
        <v>24</v>
      </c>
      <c r="M182" s="27"/>
      <c r="N182" s="28"/>
      <c r="O182" s="28"/>
      <c r="P182" s="29"/>
      <c r="Q182" s="469"/>
      <c r="R182" s="72"/>
    </row>
    <row r="183" spans="1:18" s="30" customFormat="1" x14ac:dyDescent="0.3">
      <c r="A183" s="452"/>
      <c r="B183" s="453"/>
      <c r="C183" s="33" t="s">
        <v>393</v>
      </c>
      <c r="D183" s="73" t="s">
        <v>494</v>
      </c>
      <c r="E183" s="62"/>
      <c r="F183" s="25"/>
      <c r="G183" s="35" t="s">
        <v>2</v>
      </c>
      <c r="H183" s="35"/>
      <c r="I183" s="26" t="s">
        <v>6</v>
      </c>
      <c r="J183" s="27">
        <v>43994</v>
      </c>
      <c r="K183" s="62"/>
      <c r="L183" s="26" t="s">
        <v>24</v>
      </c>
      <c r="M183" s="27"/>
      <c r="N183" s="28"/>
      <c r="O183" s="28"/>
      <c r="P183" s="29"/>
      <c r="Q183" s="469"/>
      <c r="R183" s="72"/>
    </row>
    <row r="184" spans="1:18" s="30" customFormat="1" x14ac:dyDescent="0.3">
      <c r="A184" s="452"/>
      <c r="B184" s="453"/>
      <c r="C184" s="33" t="s">
        <v>394</v>
      </c>
      <c r="D184" s="73" t="s">
        <v>364</v>
      </c>
      <c r="E184" s="62"/>
      <c r="F184" s="25"/>
      <c r="G184" s="35" t="s">
        <v>2</v>
      </c>
      <c r="H184" s="35"/>
      <c r="I184" s="26" t="s">
        <v>6</v>
      </c>
      <c r="J184" s="27">
        <v>44008</v>
      </c>
      <c r="K184" s="62"/>
      <c r="L184" s="26" t="s">
        <v>24</v>
      </c>
      <c r="M184" s="27"/>
      <c r="N184" s="28"/>
      <c r="O184" s="28"/>
      <c r="P184" s="29"/>
      <c r="Q184" s="469"/>
      <c r="R184" s="72"/>
    </row>
    <row r="185" spans="1:18" s="30" customFormat="1" x14ac:dyDescent="0.3">
      <c r="A185" s="452"/>
      <c r="B185" s="453"/>
      <c r="C185" s="33" t="s">
        <v>395</v>
      </c>
      <c r="D185" s="73" t="s">
        <v>365</v>
      </c>
      <c r="E185" s="62"/>
      <c r="F185" s="25"/>
      <c r="G185" s="35" t="s">
        <v>2</v>
      </c>
      <c r="H185" s="35"/>
      <c r="I185" s="26" t="s">
        <v>6</v>
      </c>
      <c r="J185" s="27">
        <v>44008</v>
      </c>
      <c r="K185" s="62"/>
      <c r="L185" s="26" t="s">
        <v>24</v>
      </c>
      <c r="M185" s="27"/>
      <c r="N185" s="28"/>
      <c r="O185" s="28"/>
      <c r="P185" s="29"/>
      <c r="Q185" s="469"/>
      <c r="R185" s="72"/>
    </row>
    <row r="186" spans="1:18" s="30" customFormat="1" x14ac:dyDescent="0.3">
      <c r="A186" s="452"/>
      <c r="B186" s="453"/>
      <c r="C186" s="33" t="s">
        <v>396</v>
      </c>
      <c r="D186" s="73" t="s">
        <v>367</v>
      </c>
      <c r="E186" s="62"/>
      <c r="F186" s="25"/>
      <c r="G186" s="35" t="s">
        <v>2</v>
      </c>
      <c r="H186" s="35"/>
      <c r="I186" s="26" t="s">
        <v>6</v>
      </c>
      <c r="J186" s="27">
        <v>44008</v>
      </c>
      <c r="K186" s="62"/>
      <c r="L186" s="26" t="s">
        <v>24</v>
      </c>
      <c r="M186" s="27"/>
      <c r="N186" s="28"/>
      <c r="O186" s="28"/>
      <c r="P186" s="29"/>
      <c r="Q186" s="469"/>
      <c r="R186" s="72"/>
    </row>
    <row r="187" spans="1:18" s="30" customFormat="1" x14ac:dyDescent="0.3">
      <c r="A187" s="452"/>
      <c r="B187" s="453"/>
      <c r="C187" s="33" t="s">
        <v>397</v>
      </c>
      <c r="D187" s="73" t="s">
        <v>369</v>
      </c>
      <c r="E187" s="62"/>
      <c r="F187" s="25"/>
      <c r="G187" s="35" t="s">
        <v>2</v>
      </c>
      <c r="H187" s="35"/>
      <c r="I187" s="26" t="s">
        <v>6</v>
      </c>
      <c r="J187" s="27">
        <v>44011</v>
      </c>
      <c r="K187" s="62"/>
      <c r="L187" s="26" t="s">
        <v>24</v>
      </c>
      <c r="M187" s="27"/>
      <c r="N187" s="28"/>
      <c r="O187" s="28"/>
      <c r="P187" s="29"/>
      <c r="Q187" s="469"/>
      <c r="R187" s="72"/>
    </row>
    <row r="188" spans="1:18" s="30" customFormat="1" x14ac:dyDescent="0.3">
      <c r="A188" s="452"/>
      <c r="B188" s="453"/>
      <c r="C188" s="33" t="s">
        <v>398</v>
      </c>
      <c r="D188" s="73" t="s">
        <v>370</v>
      </c>
      <c r="E188" s="62"/>
      <c r="F188" s="25"/>
      <c r="G188" s="35" t="s">
        <v>2</v>
      </c>
      <c r="H188" s="35"/>
      <c r="I188" s="26" t="s">
        <v>6</v>
      </c>
      <c r="J188" s="27">
        <v>44011</v>
      </c>
      <c r="K188" s="62"/>
      <c r="L188" s="26" t="s">
        <v>24</v>
      </c>
      <c r="M188" s="27"/>
      <c r="N188" s="28"/>
      <c r="O188" s="28"/>
      <c r="P188" s="29"/>
      <c r="Q188" s="469"/>
      <c r="R188" s="72"/>
    </row>
    <row r="189" spans="1:18" s="30" customFormat="1" x14ac:dyDescent="0.3">
      <c r="A189" s="452"/>
      <c r="B189" s="453"/>
      <c r="C189" s="33" t="s">
        <v>399</v>
      </c>
      <c r="D189" s="73" t="s">
        <v>373</v>
      </c>
      <c r="E189" s="62"/>
      <c r="F189" s="25"/>
      <c r="G189" s="35" t="s">
        <v>2</v>
      </c>
      <c r="H189" s="35"/>
      <c r="I189" s="26" t="s">
        <v>6</v>
      </c>
      <c r="J189" s="27">
        <v>44011</v>
      </c>
      <c r="K189" s="62"/>
      <c r="L189" s="26" t="s">
        <v>24</v>
      </c>
      <c r="M189" s="27"/>
      <c r="N189" s="28"/>
      <c r="O189" s="28"/>
      <c r="P189" s="29"/>
      <c r="Q189" s="469"/>
      <c r="R189" s="72"/>
    </row>
    <row r="190" spans="1:18" s="30" customFormat="1" x14ac:dyDescent="0.3">
      <c r="A190" s="452"/>
      <c r="B190" s="453"/>
      <c r="C190" s="33" t="s">
        <v>400</v>
      </c>
      <c r="D190" s="73" t="s">
        <v>497</v>
      </c>
      <c r="E190" s="62"/>
      <c r="F190" s="25"/>
      <c r="G190" s="35" t="s">
        <v>2</v>
      </c>
      <c r="H190" s="35"/>
      <c r="I190" s="26" t="s">
        <v>6</v>
      </c>
      <c r="J190" s="27">
        <v>44011</v>
      </c>
      <c r="K190" s="62"/>
      <c r="L190" s="26" t="s">
        <v>24</v>
      </c>
      <c r="M190" s="27"/>
      <c r="N190" s="28"/>
      <c r="O190" s="28"/>
      <c r="P190" s="29"/>
      <c r="Q190" s="469"/>
      <c r="R190" s="72"/>
    </row>
    <row r="191" spans="1:18" s="30" customFormat="1" x14ac:dyDescent="0.3">
      <c r="A191" s="452"/>
      <c r="B191" s="453"/>
      <c r="C191" s="33" t="s">
        <v>401</v>
      </c>
      <c r="D191" s="73" t="s">
        <v>371</v>
      </c>
      <c r="E191" s="62"/>
      <c r="F191" s="25"/>
      <c r="G191" s="35" t="s">
        <v>2</v>
      </c>
      <c r="H191" s="35"/>
      <c r="I191" s="26" t="s">
        <v>6</v>
      </c>
      <c r="J191" s="27">
        <v>44027</v>
      </c>
      <c r="K191" s="62"/>
      <c r="L191" s="26" t="s">
        <v>24</v>
      </c>
      <c r="M191" s="27"/>
      <c r="N191" s="28"/>
      <c r="O191" s="28"/>
      <c r="P191" s="29"/>
      <c r="Q191" s="469"/>
      <c r="R191" s="72"/>
    </row>
    <row r="192" spans="1:18" s="30" customFormat="1" x14ac:dyDescent="0.3">
      <c r="A192" s="121"/>
      <c r="B192" s="122"/>
      <c r="C192" s="33" t="s">
        <v>558</v>
      </c>
      <c r="D192" s="73" t="s">
        <v>559</v>
      </c>
      <c r="E192" s="62"/>
      <c r="F192" s="25"/>
      <c r="G192" s="35" t="s">
        <v>2</v>
      </c>
      <c r="H192" s="35"/>
      <c r="I192" s="26" t="s">
        <v>6</v>
      </c>
      <c r="J192" s="27">
        <v>44049</v>
      </c>
      <c r="K192" s="62"/>
      <c r="L192" s="26" t="s">
        <v>24</v>
      </c>
      <c r="M192" s="27"/>
      <c r="N192" s="28"/>
      <c r="O192" s="28"/>
      <c r="P192" s="29"/>
      <c r="Q192" s="123"/>
      <c r="R192" s="72"/>
    </row>
    <row r="193" spans="1:18" s="31" customFormat="1" x14ac:dyDescent="0.3">
      <c r="A193" s="73" t="s">
        <v>188</v>
      </c>
      <c r="B193" s="33" t="s">
        <v>231</v>
      </c>
      <c r="C193" s="34"/>
      <c r="D193" s="34"/>
      <c r="E193" s="70"/>
      <c r="F193" s="35" t="s">
        <v>2</v>
      </c>
      <c r="G193" s="464"/>
      <c r="H193" s="437"/>
      <c r="I193" s="437"/>
      <c r="J193" s="437"/>
      <c r="K193" s="437"/>
      <c r="L193" s="437"/>
      <c r="M193" s="437"/>
      <c r="N193" s="437"/>
      <c r="O193" s="437"/>
      <c r="P193" s="438"/>
      <c r="Q193" s="71"/>
      <c r="R193" s="72"/>
    </row>
    <row r="194" spans="1:18" s="31" customFormat="1" x14ac:dyDescent="0.3">
      <c r="A194" s="450"/>
      <c r="B194" s="451"/>
      <c r="C194" s="33" t="s">
        <v>232</v>
      </c>
      <c r="D194" s="73" t="s">
        <v>238</v>
      </c>
      <c r="E194" s="62"/>
      <c r="F194" s="25"/>
      <c r="G194" s="35" t="s">
        <v>2</v>
      </c>
      <c r="H194" s="35"/>
      <c r="I194" s="26" t="s">
        <v>7</v>
      </c>
      <c r="J194" s="27">
        <v>43609</v>
      </c>
      <c r="K194" s="62"/>
      <c r="L194" s="26" t="s">
        <v>24</v>
      </c>
      <c r="M194" s="27"/>
      <c r="N194" s="39"/>
      <c r="O194" s="28"/>
      <c r="P194" s="29"/>
      <c r="Q194" s="468"/>
      <c r="R194" s="72"/>
    </row>
    <row r="195" spans="1:18" s="31" customFormat="1" x14ac:dyDescent="0.3">
      <c r="A195" s="452"/>
      <c r="B195" s="453"/>
      <c r="C195" s="33" t="s">
        <v>402</v>
      </c>
      <c r="D195" s="73" t="s">
        <v>342</v>
      </c>
      <c r="E195" s="62"/>
      <c r="F195" s="25"/>
      <c r="G195" s="35" t="s">
        <v>2</v>
      </c>
      <c r="H195" s="35"/>
      <c r="I195" s="26" t="s">
        <v>7</v>
      </c>
      <c r="J195" s="27">
        <v>43609</v>
      </c>
      <c r="K195" s="62"/>
      <c r="L195" s="26" t="s">
        <v>24</v>
      </c>
      <c r="M195" s="27"/>
      <c r="N195" s="39"/>
      <c r="O195" s="28"/>
      <c r="P195" s="29"/>
      <c r="Q195" s="469"/>
      <c r="R195" s="72"/>
    </row>
    <row r="196" spans="1:18" s="31" customFormat="1" x14ac:dyDescent="0.3">
      <c r="A196" s="452"/>
      <c r="B196" s="453"/>
      <c r="C196" s="33" t="s">
        <v>403</v>
      </c>
      <c r="D196" s="73" t="s">
        <v>343</v>
      </c>
      <c r="E196" s="62"/>
      <c r="F196" s="25"/>
      <c r="G196" s="35" t="s">
        <v>2</v>
      </c>
      <c r="H196" s="35"/>
      <c r="I196" s="26" t="s">
        <v>7</v>
      </c>
      <c r="J196" s="27">
        <v>43609</v>
      </c>
      <c r="K196" s="62"/>
      <c r="L196" s="26" t="s">
        <v>24</v>
      </c>
      <c r="M196" s="27"/>
      <c r="N196" s="39"/>
      <c r="O196" s="28"/>
      <c r="P196" s="29"/>
      <c r="Q196" s="469"/>
      <c r="R196" s="72"/>
    </row>
    <row r="197" spans="1:18" s="31" customFormat="1" x14ac:dyDescent="0.3">
      <c r="A197" s="452"/>
      <c r="B197" s="453"/>
      <c r="C197" s="33" t="s">
        <v>404</v>
      </c>
      <c r="D197" s="73" t="s">
        <v>344</v>
      </c>
      <c r="E197" s="62"/>
      <c r="F197" s="25"/>
      <c r="G197" s="35" t="s">
        <v>2</v>
      </c>
      <c r="H197" s="35"/>
      <c r="I197" s="26" t="s">
        <v>7</v>
      </c>
      <c r="J197" s="27">
        <v>43609</v>
      </c>
      <c r="K197" s="62"/>
      <c r="L197" s="26" t="s">
        <v>24</v>
      </c>
      <c r="M197" s="27"/>
      <c r="N197" s="39"/>
      <c r="O197" s="28"/>
      <c r="P197" s="29"/>
      <c r="Q197" s="469"/>
      <c r="R197" s="72"/>
    </row>
    <row r="198" spans="1:18" s="31" customFormat="1" x14ac:dyDescent="0.3">
      <c r="A198" s="452"/>
      <c r="B198" s="453"/>
      <c r="C198" s="33" t="s">
        <v>405</v>
      </c>
      <c r="D198" s="73" t="s">
        <v>239</v>
      </c>
      <c r="E198" s="62"/>
      <c r="F198" s="25"/>
      <c r="G198" s="35" t="s">
        <v>2</v>
      </c>
      <c r="H198" s="35"/>
      <c r="I198" s="26" t="s">
        <v>7</v>
      </c>
      <c r="J198" s="27">
        <v>43609</v>
      </c>
      <c r="K198" s="62"/>
      <c r="L198" s="26" t="s">
        <v>24</v>
      </c>
      <c r="M198" s="27"/>
      <c r="N198" s="39"/>
      <c r="O198" s="28"/>
      <c r="P198" s="29"/>
      <c r="Q198" s="469"/>
      <c r="R198" s="72"/>
    </row>
    <row r="199" spans="1:18" s="30" customFormat="1" x14ac:dyDescent="0.3">
      <c r="A199" s="452"/>
      <c r="B199" s="453"/>
      <c r="C199" s="33" t="s">
        <v>406</v>
      </c>
      <c r="D199" s="73" t="s">
        <v>240</v>
      </c>
      <c r="E199" s="62"/>
      <c r="F199" s="25"/>
      <c r="G199" s="35" t="s">
        <v>2</v>
      </c>
      <c r="H199" s="35"/>
      <c r="I199" s="26" t="s">
        <v>7</v>
      </c>
      <c r="J199" s="27">
        <v>43609</v>
      </c>
      <c r="K199" s="62"/>
      <c r="L199" s="26" t="s">
        <v>24</v>
      </c>
      <c r="M199" s="27"/>
      <c r="N199" s="39"/>
      <c r="O199" s="28"/>
      <c r="P199" s="29"/>
      <c r="Q199" s="469"/>
      <c r="R199" s="72"/>
    </row>
    <row r="200" spans="1:18" s="30" customFormat="1" x14ac:dyDescent="0.3">
      <c r="A200" s="452"/>
      <c r="B200" s="453"/>
      <c r="C200" s="33" t="s">
        <v>407</v>
      </c>
      <c r="D200" s="73" t="s">
        <v>244</v>
      </c>
      <c r="E200" s="62"/>
      <c r="F200" s="25"/>
      <c r="G200" s="35" t="s">
        <v>2</v>
      </c>
      <c r="H200" s="35"/>
      <c r="I200" s="26" t="s">
        <v>7</v>
      </c>
      <c r="J200" s="27">
        <v>43609</v>
      </c>
      <c r="K200" s="62"/>
      <c r="L200" s="26" t="s">
        <v>24</v>
      </c>
      <c r="M200" s="27"/>
      <c r="N200" s="39"/>
      <c r="O200" s="28"/>
      <c r="P200" s="29"/>
      <c r="Q200" s="469"/>
      <c r="R200" s="72"/>
    </row>
    <row r="201" spans="1:18" s="30" customFormat="1" x14ac:dyDescent="0.3">
      <c r="A201" s="452"/>
      <c r="B201" s="453"/>
      <c r="C201" s="33" t="s">
        <v>408</v>
      </c>
      <c r="D201" s="73" t="s">
        <v>249</v>
      </c>
      <c r="E201" s="62"/>
      <c r="F201" s="25"/>
      <c r="G201" s="35" t="s">
        <v>2</v>
      </c>
      <c r="H201" s="35"/>
      <c r="I201" s="26" t="s">
        <v>7</v>
      </c>
      <c r="J201" s="27">
        <v>43609</v>
      </c>
      <c r="K201" s="62"/>
      <c r="L201" s="26" t="s">
        <v>24</v>
      </c>
      <c r="M201" s="27"/>
      <c r="N201" s="39"/>
      <c r="O201" s="28"/>
      <c r="P201" s="29"/>
      <c r="Q201" s="469"/>
      <c r="R201" s="72"/>
    </row>
    <row r="202" spans="1:18" s="30" customFormat="1" x14ac:dyDescent="0.3">
      <c r="A202" s="452"/>
      <c r="B202" s="453"/>
      <c r="C202" s="33" t="s">
        <v>409</v>
      </c>
      <c r="D202" s="73" t="s">
        <v>250</v>
      </c>
      <c r="E202" s="62"/>
      <c r="F202" s="25"/>
      <c r="G202" s="35" t="s">
        <v>2</v>
      </c>
      <c r="H202" s="35"/>
      <c r="I202" s="26" t="s">
        <v>7</v>
      </c>
      <c r="J202" s="27">
        <v>43626</v>
      </c>
      <c r="K202" s="62"/>
      <c r="L202" s="26" t="s">
        <v>24</v>
      </c>
      <c r="M202" s="27"/>
      <c r="N202" s="39"/>
      <c r="O202" s="28"/>
      <c r="P202" s="29"/>
      <c r="Q202" s="469"/>
      <c r="R202" s="72"/>
    </row>
    <row r="203" spans="1:18" s="30" customFormat="1" x14ac:dyDescent="0.3">
      <c r="A203" s="452"/>
      <c r="B203" s="453"/>
      <c r="C203" s="33" t="s">
        <v>410</v>
      </c>
      <c r="D203" s="73" t="s">
        <v>252</v>
      </c>
      <c r="E203" s="62"/>
      <c r="F203" s="25"/>
      <c r="G203" s="35" t="s">
        <v>2</v>
      </c>
      <c r="H203" s="35"/>
      <c r="I203" s="26" t="s">
        <v>7</v>
      </c>
      <c r="J203" s="27">
        <v>43626</v>
      </c>
      <c r="K203" s="62"/>
      <c r="L203" s="26" t="s">
        <v>24</v>
      </c>
      <c r="M203" s="27"/>
      <c r="N203" s="39"/>
      <c r="O203" s="28"/>
      <c r="P203" s="29"/>
      <c r="Q203" s="469"/>
      <c r="R203" s="72"/>
    </row>
    <row r="204" spans="1:18" s="30" customFormat="1" x14ac:dyDescent="0.3">
      <c r="A204" s="466"/>
      <c r="B204" s="467"/>
      <c r="C204" s="33" t="s">
        <v>411</v>
      </c>
      <c r="D204" s="73" t="s">
        <v>251</v>
      </c>
      <c r="E204" s="62"/>
      <c r="F204" s="25"/>
      <c r="G204" s="35" t="s">
        <v>2</v>
      </c>
      <c r="H204" s="35"/>
      <c r="I204" s="26" t="s">
        <v>7</v>
      </c>
      <c r="J204" s="27">
        <v>43626</v>
      </c>
      <c r="K204" s="62"/>
      <c r="L204" s="26" t="s">
        <v>24</v>
      </c>
      <c r="M204" s="27"/>
      <c r="N204" s="39"/>
      <c r="O204" s="28"/>
      <c r="P204" s="29"/>
      <c r="Q204" s="470"/>
      <c r="R204" s="72"/>
    </row>
    <row r="205" spans="1:18" s="31" customFormat="1" x14ac:dyDescent="0.3">
      <c r="A205" s="73" t="s">
        <v>190</v>
      </c>
      <c r="B205" s="33" t="s">
        <v>233</v>
      </c>
      <c r="C205" s="34"/>
      <c r="D205" s="34"/>
      <c r="E205" s="70"/>
      <c r="F205" s="35" t="s">
        <v>2</v>
      </c>
      <c r="G205" s="464"/>
      <c r="H205" s="437"/>
      <c r="I205" s="437"/>
      <c r="J205" s="437"/>
      <c r="K205" s="437"/>
      <c r="L205" s="437"/>
      <c r="M205" s="437"/>
      <c r="N205" s="437"/>
      <c r="O205" s="437"/>
      <c r="P205" s="438"/>
      <c r="Q205" s="71"/>
      <c r="R205" s="72"/>
    </row>
    <row r="206" spans="1:18" s="31" customFormat="1" x14ac:dyDescent="0.3">
      <c r="A206" s="103"/>
      <c r="B206" s="104"/>
      <c r="C206" s="73" t="s">
        <v>234</v>
      </c>
      <c r="D206" s="73" t="s">
        <v>467</v>
      </c>
      <c r="E206" s="62"/>
      <c r="F206" s="25"/>
      <c r="G206" s="35" t="s">
        <v>2</v>
      </c>
      <c r="H206" s="35"/>
      <c r="I206" s="26" t="s">
        <v>7</v>
      </c>
      <c r="J206" s="27">
        <v>43881</v>
      </c>
      <c r="K206" s="62"/>
      <c r="L206" s="26" t="s">
        <v>24</v>
      </c>
      <c r="M206" s="27"/>
      <c r="N206" s="28"/>
      <c r="O206" s="28"/>
      <c r="P206" s="29"/>
      <c r="Q206" s="107"/>
      <c r="R206" s="72"/>
    </row>
    <row r="207" spans="1:18" s="31" customFormat="1" x14ac:dyDescent="0.3">
      <c r="A207" s="105"/>
      <c r="B207" s="106"/>
      <c r="C207" s="73" t="s">
        <v>457</v>
      </c>
      <c r="D207" s="73" t="s">
        <v>475</v>
      </c>
      <c r="E207" s="62"/>
      <c r="F207" s="25"/>
      <c r="G207" s="35" t="s">
        <v>2</v>
      </c>
      <c r="H207" s="35"/>
      <c r="I207" s="35" t="s">
        <v>7</v>
      </c>
      <c r="J207" s="82">
        <v>43881</v>
      </c>
      <c r="K207" s="62"/>
      <c r="L207" s="26" t="s">
        <v>24</v>
      </c>
      <c r="M207" s="27"/>
      <c r="N207" s="28"/>
      <c r="O207" s="28"/>
      <c r="P207" s="29"/>
      <c r="Q207" s="107"/>
      <c r="R207" s="72"/>
    </row>
    <row r="208" spans="1:18" s="31" customFormat="1" x14ac:dyDescent="0.3">
      <c r="A208" s="73" t="s">
        <v>189</v>
      </c>
      <c r="B208" s="33" t="s">
        <v>236</v>
      </c>
      <c r="C208" s="34"/>
      <c r="D208" s="34"/>
      <c r="E208" s="70"/>
      <c r="F208" s="35" t="s">
        <v>2</v>
      </c>
      <c r="G208" s="464"/>
      <c r="H208" s="437"/>
      <c r="I208" s="437"/>
      <c r="J208" s="437"/>
      <c r="K208" s="437"/>
      <c r="L208" s="437"/>
      <c r="M208" s="437"/>
      <c r="N208" s="437"/>
      <c r="O208" s="437"/>
      <c r="P208" s="438"/>
      <c r="Q208" s="71"/>
      <c r="R208" s="72"/>
    </row>
    <row r="209" spans="1:18" s="31" customFormat="1" x14ac:dyDescent="0.3">
      <c r="A209" s="450"/>
      <c r="B209" s="451"/>
      <c r="C209" s="33" t="s">
        <v>237</v>
      </c>
      <c r="D209" s="73" t="s">
        <v>368</v>
      </c>
      <c r="E209" s="62"/>
      <c r="F209" s="25"/>
      <c r="G209" s="35" t="s">
        <v>2</v>
      </c>
      <c r="H209" s="35"/>
      <c r="I209" s="26" t="s">
        <v>7</v>
      </c>
      <c r="J209" s="27">
        <v>43665</v>
      </c>
      <c r="K209" s="62"/>
      <c r="L209" s="26" t="s">
        <v>24</v>
      </c>
      <c r="M209" s="27"/>
      <c r="N209" s="28"/>
      <c r="O209" s="28"/>
      <c r="P209" s="29"/>
      <c r="Q209" s="468"/>
      <c r="R209" s="72"/>
    </row>
    <row r="210" spans="1:18" s="31" customFormat="1" x14ac:dyDescent="0.3">
      <c r="A210" s="452"/>
      <c r="B210" s="453"/>
      <c r="C210" s="33" t="s">
        <v>254</v>
      </c>
      <c r="D210" s="73" t="s">
        <v>451</v>
      </c>
      <c r="E210" s="62"/>
      <c r="F210" s="25"/>
      <c r="G210" s="35" t="s">
        <v>2</v>
      </c>
      <c r="H210" s="35"/>
      <c r="I210" s="26" t="s">
        <v>7</v>
      </c>
      <c r="J210" s="27">
        <v>43879</v>
      </c>
      <c r="K210" s="62"/>
      <c r="L210" s="26" t="s">
        <v>24</v>
      </c>
      <c r="M210" s="27"/>
      <c r="N210" s="28"/>
      <c r="O210" s="28"/>
      <c r="P210" s="29"/>
      <c r="Q210" s="469"/>
      <c r="R210" s="72"/>
    </row>
    <row r="211" spans="1:18" s="31" customFormat="1" x14ac:dyDescent="0.3">
      <c r="A211" s="73" t="s">
        <v>235</v>
      </c>
      <c r="B211" s="33" t="s">
        <v>346</v>
      </c>
      <c r="C211" s="34"/>
      <c r="D211" s="34"/>
      <c r="E211" s="70"/>
      <c r="F211" s="35" t="s">
        <v>2</v>
      </c>
      <c r="G211" s="464"/>
      <c r="H211" s="437"/>
      <c r="I211" s="437"/>
      <c r="J211" s="437"/>
      <c r="K211" s="437"/>
      <c r="L211" s="437"/>
      <c r="M211" s="437"/>
      <c r="N211" s="437"/>
      <c r="O211" s="437"/>
      <c r="P211" s="438"/>
      <c r="Q211" s="71"/>
      <c r="R211" s="72"/>
    </row>
    <row r="212" spans="1:18" s="31" customFormat="1" x14ac:dyDescent="0.3">
      <c r="A212" s="450"/>
      <c r="B212" s="451"/>
      <c r="C212" s="33" t="s">
        <v>347</v>
      </c>
      <c r="D212" s="73" t="s">
        <v>253</v>
      </c>
      <c r="E212" s="62"/>
      <c r="F212" s="25"/>
      <c r="G212" s="35" t="s">
        <v>2</v>
      </c>
      <c r="H212" s="35"/>
      <c r="I212" s="26" t="s">
        <v>7</v>
      </c>
      <c r="J212" s="27">
        <v>43707</v>
      </c>
      <c r="K212" s="62"/>
      <c r="L212" s="26" t="s">
        <v>24</v>
      </c>
      <c r="M212" s="27"/>
      <c r="N212" s="28"/>
      <c r="O212" s="28"/>
      <c r="P212" s="29"/>
      <c r="Q212" s="468"/>
      <c r="R212" s="72"/>
    </row>
    <row r="213" spans="1:18" s="31" customFormat="1" x14ac:dyDescent="0.3">
      <c r="A213" s="452"/>
      <c r="B213" s="453"/>
      <c r="C213" s="33" t="s">
        <v>351</v>
      </c>
      <c r="D213" s="73" t="s">
        <v>255</v>
      </c>
      <c r="E213" s="62"/>
      <c r="F213" s="25"/>
      <c r="G213" s="35" t="s">
        <v>2</v>
      </c>
      <c r="H213" s="35"/>
      <c r="I213" s="26" t="s">
        <v>7</v>
      </c>
      <c r="J213" s="27">
        <v>43707</v>
      </c>
      <c r="K213" s="62"/>
      <c r="L213" s="26" t="s">
        <v>24</v>
      </c>
      <c r="M213" s="27"/>
      <c r="N213" s="28"/>
      <c r="O213" s="28"/>
      <c r="P213" s="29"/>
      <c r="Q213" s="469"/>
      <c r="R213" s="72"/>
    </row>
    <row r="214" spans="1:18" s="30" customFormat="1" x14ac:dyDescent="0.3">
      <c r="A214" s="452"/>
      <c r="B214" s="453"/>
      <c r="C214" s="33" t="s">
        <v>355</v>
      </c>
      <c r="D214" s="73" t="s">
        <v>256</v>
      </c>
      <c r="E214" s="62"/>
      <c r="F214" s="25"/>
      <c r="G214" s="35" t="s">
        <v>2</v>
      </c>
      <c r="H214" s="35"/>
      <c r="I214" s="26" t="s">
        <v>7</v>
      </c>
      <c r="J214" s="27">
        <v>43711</v>
      </c>
      <c r="K214" s="62"/>
      <c r="L214" s="26" t="s">
        <v>24</v>
      </c>
      <c r="M214" s="27"/>
      <c r="N214" s="28"/>
      <c r="O214" s="28"/>
      <c r="P214" s="29"/>
      <c r="Q214" s="469"/>
      <c r="R214" s="72"/>
    </row>
    <row r="215" spans="1:18" s="30" customFormat="1" x14ac:dyDescent="0.3">
      <c r="A215" s="452"/>
      <c r="B215" s="453"/>
      <c r="C215" s="33" t="s">
        <v>356</v>
      </c>
      <c r="D215" s="73" t="s">
        <v>257</v>
      </c>
      <c r="E215" s="62"/>
      <c r="F215" s="25"/>
      <c r="G215" s="35" t="s">
        <v>2</v>
      </c>
      <c r="H215" s="35"/>
      <c r="I215" s="26" t="s">
        <v>6</v>
      </c>
      <c r="J215" s="27">
        <v>44026</v>
      </c>
      <c r="K215" s="62"/>
      <c r="L215" s="26" t="s">
        <v>24</v>
      </c>
      <c r="M215" s="27"/>
      <c r="N215" s="28"/>
      <c r="O215" s="28"/>
      <c r="P215" s="29"/>
      <c r="Q215" s="469"/>
      <c r="R215" s="72"/>
    </row>
    <row r="216" spans="1:18" s="30" customFormat="1" x14ac:dyDescent="0.3">
      <c r="A216" s="452"/>
      <c r="B216" s="453"/>
      <c r="C216" s="33" t="s">
        <v>357</v>
      </c>
      <c r="D216" s="73" t="s">
        <v>258</v>
      </c>
      <c r="E216" s="62"/>
      <c r="F216" s="25"/>
      <c r="G216" s="35" t="s">
        <v>2</v>
      </c>
      <c r="H216" s="35"/>
      <c r="I216" s="26" t="s">
        <v>6</v>
      </c>
      <c r="J216" s="27">
        <v>44012</v>
      </c>
      <c r="K216" s="62"/>
      <c r="L216" s="26" t="s">
        <v>24</v>
      </c>
      <c r="M216" s="27"/>
      <c r="N216" s="28"/>
      <c r="O216" s="28"/>
      <c r="P216" s="29"/>
      <c r="Q216" s="469"/>
      <c r="R216" s="72"/>
    </row>
    <row r="217" spans="1:18" s="30" customFormat="1" x14ac:dyDescent="0.3">
      <c r="A217" s="452"/>
      <c r="B217" s="453"/>
      <c r="C217" s="33" t="s">
        <v>361</v>
      </c>
      <c r="D217" s="73" t="s">
        <v>260</v>
      </c>
      <c r="E217" s="62"/>
      <c r="F217" s="25"/>
      <c r="G217" s="35" t="s">
        <v>2</v>
      </c>
      <c r="H217" s="35"/>
      <c r="I217" s="26" t="s">
        <v>6</v>
      </c>
      <c r="J217" s="27">
        <v>44012</v>
      </c>
      <c r="K217" s="62"/>
      <c r="L217" s="26" t="s">
        <v>24</v>
      </c>
      <c r="M217" s="27"/>
      <c r="N217" s="28"/>
      <c r="O217" s="28"/>
      <c r="P217" s="29"/>
      <c r="Q217" s="469"/>
      <c r="R217" s="72"/>
    </row>
    <row r="218" spans="1:18" s="30" customFormat="1" x14ac:dyDescent="0.3">
      <c r="A218" s="452"/>
      <c r="B218" s="453"/>
      <c r="C218" s="33" t="s">
        <v>362</v>
      </c>
      <c r="D218" s="73" t="s">
        <v>437</v>
      </c>
      <c r="E218" s="62"/>
      <c r="F218" s="25"/>
      <c r="G218" s="35" t="s">
        <v>2</v>
      </c>
      <c r="H218" s="35"/>
      <c r="I218" s="26" t="s">
        <v>6</v>
      </c>
      <c r="J218" s="27">
        <v>44026</v>
      </c>
      <c r="K218" s="62"/>
      <c r="L218" s="26" t="s">
        <v>24</v>
      </c>
      <c r="M218" s="27"/>
      <c r="N218" s="28"/>
      <c r="O218" s="28"/>
      <c r="P218" s="29"/>
      <c r="Q218" s="469"/>
      <c r="R218" s="72"/>
    </row>
    <row r="219" spans="1:18" s="30" customFormat="1" x14ac:dyDescent="0.3">
      <c r="A219" s="452"/>
      <c r="B219" s="453"/>
      <c r="C219" s="33" t="s">
        <v>363</v>
      </c>
      <c r="D219" s="73" t="s">
        <v>261</v>
      </c>
      <c r="E219" s="62"/>
      <c r="F219" s="25"/>
      <c r="G219" s="35" t="s">
        <v>2</v>
      </c>
      <c r="H219" s="35"/>
      <c r="I219" s="26" t="s">
        <v>6</v>
      </c>
      <c r="J219" s="27">
        <v>44026</v>
      </c>
      <c r="K219" s="62"/>
      <c r="L219" s="26" t="s">
        <v>24</v>
      </c>
      <c r="M219" s="27"/>
      <c r="N219" s="28"/>
      <c r="O219" s="28"/>
      <c r="P219" s="29"/>
      <c r="Q219" s="469"/>
      <c r="R219" s="72"/>
    </row>
    <row r="220" spans="1:18" s="30" customFormat="1" x14ac:dyDescent="0.3">
      <c r="A220" s="452"/>
      <c r="B220" s="453"/>
      <c r="C220" s="33" t="s">
        <v>412</v>
      </c>
      <c r="D220" s="73" t="s">
        <v>262</v>
      </c>
      <c r="E220" s="62"/>
      <c r="F220" s="25"/>
      <c r="G220" s="35" t="s">
        <v>2</v>
      </c>
      <c r="H220" s="35"/>
      <c r="I220" s="26" t="s">
        <v>6</v>
      </c>
      <c r="J220" s="27">
        <v>44025</v>
      </c>
      <c r="K220" s="62"/>
      <c r="L220" s="26" t="s">
        <v>24</v>
      </c>
      <c r="M220" s="27"/>
      <c r="N220" s="28"/>
      <c r="O220" s="28"/>
      <c r="P220" s="29"/>
      <c r="Q220" s="469"/>
      <c r="R220" s="72"/>
    </row>
    <row r="221" spans="1:18" s="30" customFormat="1" x14ac:dyDescent="0.3">
      <c r="A221" s="452"/>
      <c r="B221" s="453"/>
      <c r="C221" s="33" t="s">
        <v>413</v>
      </c>
      <c r="D221" s="73" t="s">
        <v>259</v>
      </c>
      <c r="E221" s="62"/>
      <c r="F221" s="25"/>
      <c r="G221" s="35" t="s">
        <v>2</v>
      </c>
      <c r="H221" s="35"/>
      <c r="I221" s="26" t="s">
        <v>6</v>
      </c>
      <c r="J221" s="27">
        <v>44025</v>
      </c>
      <c r="K221" s="62"/>
      <c r="L221" s="26" t="s">
        <v>24</v>
      </c>
      <c r="M221" s="27"/>
      <c r="N221" s="28"/>
      <c r="O221" s="28"/>
      <c r="P221" s="29"/>
      <c r="Q221" s="469"/>
      <c r="R221" s="72"/>
    </row>
    <row r="222" spans="1:18" s="30" customFormat="1" x14ac:dyDescent="0.3">
      <c r="A222" s="118"/>
      <c r="B222" s="119"/>
      <c r="C222" s="33" t="s">
        <v>414</v>
      </c>
      <c r="D222" s="73" t="s">
        <v>507</v>
      </c>
      <c r="E222" s="62"/>
      <c r="F222" s="25"/>
      <c r="G222" s="35" t="s">
        <v>2</v>
      </c>
      <c r="H222" s="35"/>
      <c r="I222" s="26" t="s">
        <v>6</v>
      </c>
      <c r="J222" s="27">
        <v>44050</v>
      </c>
      <c r="K222" s="62"/>
      <c r="L222" s="26" t="s">
        <v>24</v>
      </c>
      <c r="M222" s="27"/>
      <c r="N222" s="28"/>
      <c r="O222" s="28"/>
      <c r="P222" s="29"/>
      <c r="Q222" s="120"/>
      <c r="R222" s="72"/>
    </row>
    <row r="223" spans="1:18" s="31" customFormat="1" x14ac:dyDescent="0.3">
      <c r="A223" s="73" t="s">
        <v>345</v>
      </c>
      <c r="B223" s="33" t="s">
        <v>374</v>
      </c>
      <c r="C223" s="34"/>
      <c r="D223" s="34"/>
      <c r="E223" s="70"/>
      <c r="F223" s="35" t="s">
        <v>2</v>
      </c>
      <c r="G223" s="464"/>
      <c r="H223" s="437"/>
      <c r="I223" s="437"/>
      <c r="J223" s="437"/>
      <c r="K223" s="437"/>
      <c r="L223" s="437"/>
      <c r="M223" s="437"/>
      <c r="N223" s="437"/>
      <c r="O223" s="437"/>
      <c r="P223" s="438"/>
      <c r="Q223" s="71"/>
      <c r="R223" s="72"/>
    </row>
    <row r="224" spans="1:18" s="31" customFormat="1" x14ac:dyDescent="0.3">
      <c r="A224" s="450"/>
      <c r="B224" s="451"/>
      <c r="C224" s="33" t="s">
        <v>415</v>
      </c>
      <c r="D224" s="73" t="s">
        <v>348</v>
      </c>
      <c r="E224" s="62"/>
      <c r="F224" s="25"/>
      <c r="G224" s="35" t="s">
        <v>2</v>
      </c>
      <c r="H224" s="35"/>
      <c r="I224" s="26" t="s">
        <v>7</v>
      </c>
      <c r="J224" s="27">
        <v>43634</v>
      </c>
      <c r="K224" s="62"/>
      <c r="L224" s="26" t="s">
        <v>24</v>
      </c>
      <c r="M224" s="27"/>
      <c r="N224" s="39"/>
      <c r="O224" s="28"/>
      <c r="P224" s="29"/>
      <c r="Q224" s="468"/>
      <c r="R224" s="72"/>
    </row>
    <row r="225" spans="1:18" s="31" customFormat="1" x14ac:dyDescent="0.3">
      <c r="A225" s="452"/>
      <c r="B225" s="453"/>
      <c r="C225" s="33" t="s">
        <v>416</v>
      </c>
      <c r="D225" s="73" t="s">
        <v>352</v>
      </c>
      <c r="E225" s="62"/>
      <c r="F225" s="25"/>
      <c r="G225" s="35" t="s">
        <v>2</v>
      </c>
      <c r="H225" s="35"/>
      <c r="I225" s="26" t="s">
        <v>7</v>
      </c>
      <c r="J225" s="27">
        <v>43627</v>
      </c>
      <c r="K225" s="62"/>
      <c r="L225" s="26" t="s">
        <v>24</v>
      </c>
      <c r="M225" s="27"/>
      <c r="N225" s="39"/>
      <c r="O225" s="28"/>
      <c r="P225" s="29"/>
      <c r="Q225" s="469"/>
      <c r="R225" s="72"/>
    </row>
    <row r="226" spans="1:18" s="31" customFormat="1" x14ac:dyDescent="0.3">
      <c r="A226" s="452"/>
      <c r="B226" s="453"/>
      <c r="C226" s="33" t="s">
        <v>417</v>
      </c>
      <c r="D226" s="31" t="s">
        <v>354</v>
      </c>
      <c r="E226" s="62"/>
      <c r="F226" s="25"/>
      <c r="G226" s="35" t="s">
        <v>2</v>
      </c>
      <c r="H226" s="35"/>
      <c r="I226" s="26" t="s">
        <v>7</v>
      </c>
      <c r="J226" s="27">
        <v>43627</v>
      </c>
      <c r="K226" s="62"/>
      <c r="L226" s="26" t="s">
        <v>24</v>
      </c>
      <c r="M226" s="27"/>
      <c r="N226" s="39"/>
      <c r="O226" s="28"/>
      <c r="P226" s="29"/>
      <c r="Q226" s="469"/>
      <c r="R226" s="72"/>
    </row>
    <row r="227" spans="1:18" s="31" customFormat="1" x14ac:dyDescent="0.3">
      <c r="A227" s="452"/>
      <c r="B227" s="453"/>
      <c r="C227" s="33" t="s">
        <v>418</v>
      </c>
      <c r="D227" s="73" t="s">
        <v>438</v>
      </c>
      <c r="E227" s="62"/>
      <c r="F227" s="25"/>
      <c r="G227" s="35" t="s">
        <v>2</v>
      </c>
      <c r="H227" s="35"/>
      <c r="I227" s="26" t="s">
        <v>7</v>
      </c>
      <c r="J227" s="27">
        <v>43658</v>
      </c>
      <c r="K227" s="62"/>
      <c r="L227" s="26" t="s">
        <v>24</v>
      </c>
      <c r="M227" s="27"/>
      <c r="N227" s="39"/>
      <c r="O227" s="28"/>
      <c r="P227" s="29"/>
      <c r="Q227" s="469"/>
      <c r="R227" s="72"/>
    </row>
    <row r="228" spans="1:18" s="31" customFormat="1" x14ac:dyDescent="0.3">
      <c r="A228" s="452"/>
      <c r="B228" s="453"/>
      <c r="C228" s="33" t="s">
        <v>419</v>
      </c>
      <c r="D228" s="73" t="s">
        <v>353</v>
      </c>
      <c r="E228" s="62"/>
      <c r="F228" s="25"/>
      <c r="G228" s="35" t="s">
        <v>2</v>
      </c>
      <c r="H228" s="35"/>
      <c r="I228" s="26" t="s">
        <v>7</v>
      </c>
      <c r="J228" s="27">
        <v>43633</v>
      </c>
      <c r="K228" s="62"/>
      <c r="L228" s="26" t="s">
        <v>24</v>
      </c>
      <c r="M228" s="27"/>
      <c r="N228" s="39"/>
      <c r="O228" s="28"/>
      <c r="P228" s="29"/>
      <c r="Q228" s="469"/>
      <c r="R228" s="72"/>
    </row>
    <row r="229" spans="1:18" s="31" customFormat="1" x14ac:dyDescent="0.3">
      <c r="A229" s="452"/>
      <c r="B229" s="453"/>
      <c r="C229" s="33" t="s">
        <v>420</v>
      </c>
      <c r="D229" s="73" t="s">
        <v>358</v>
      </c>
      <c r="E229" s="62"/>
      <c r="F229" s="25"/>
      <c r="G229" s="35" t="s">
        <v>2</v>
      </c>
      <c r="H229" s="35"/>
      <c r="I229" s="26" t="s">
        <v>7</v>
      </c>
      <c r="J229" s="27">
        <v>43633</v>
      </c>
      <c r="K229" s="62"/>
      <c r="L229" s="26" t="s">
        <v>24</v>
      </c>
      <c r="M229" s="27"/>
      <c r="N229" s="39"/>
      <c r="O229" s="28"/>
      <c r="P229" s="29"/>
      <c r="Q229" s="469"/>
      <c r="R229" s="72"/>
    </row>
    <row r="230" spans="1:18" s="30" customFormat="1" x14ac:dyDescent="0.3">
      <c r="A230" s="452"/>
      <c r="B230" s="453"/>
      <c r="C230" s="33" t="s">
        <v>421</v>
      </c>
      <c r="D230" s="73" t="s">
        <v>359</v>
      </c>
      <c r="E230" s="62"/>
      <c r="F230" s="25"/>
      <c r="G230" s="35" t="s">
        <v>2</v>
      </c>
      <c r="H230" s="35"/>
      <c r="I230" s="26" t="s">
        <v>7</v>
      </c>
      <c r="J230" s="27">
        <v>43670</v>
      </c>
      <c r="K230" s="62"/>
      <c r="L230" s="26" t="s">
        <v>24</v>
      </c>
      <c r="M230" s="27"/>
      <c r="N230" s="28"/>
      <c r="O230" s="28"/>
      <c r="P230" s="29"/>
      <c r="Q230" s="469"/>
      <c r="R230" s="72"/>
    </row>
    <row r="231" spans="1:18" s="30" customFormat="1" x14ac:dyDescent="0.3">
      <c r="A231" s="452"/>
      <c r="B231" s="453"/>
      <c r="C231" s="33" t="s">
        <v>422</v>
      </c>
      <c r="D231" s="73" t="s">
        <v>360</v>
      </c>
      <c r="E231" s="62"/>
      <c r="F231" s="25"/>
      <c r="G231" s="35" t="s">
        <v>2</v>
      </c>
      <c r="H231" s="35"/>
      <c r="I231" s="26" t="s">
        <v>7</v>
      </c>
      <c r="J231" s="27">
        <v>43670</v>
      </c>
      <c r="K231" s="62"/>
      <c r="L231" s="26" t="s">
        <v>24</v>
      </c>
      <c r="M231" s="27"/>
      <c r="N231" s="28"/>
      <c r="O231" s="28"/>
      <c r="P231" s="29"/>
      <c r="Q231" s="469"/>
      <c r="R231" s="72"/>
    </row>
    <row r="232" spans="1:18" s="31" customFormat="1" x14ac:dyDescent="0.3">
      <c r="A232" s="33" t="s">
        <v>163</v>
      </c>
      <c r="B232" s="33" t="s">
        <v>423</v>
      </c>
      <c r="C232" s="34"/>
      <c r="D232" s="34"/>
      <c r="E232" s="70"/>
      <c r="F232" s="35" t="s">
        <v>2</v>
      </c>
      <c r="G232" s="464"/>
      <c r="H232" s="437"/>
      <c r="I232" s="437"/>
      <c r="J232" s="437"/>
      <c r="K232" s="437"/>
      <c r="L232" s="437"/>
      <c r="M232" s="437"/>
      <c r="N232" s="437"/>
      <c r="O232" s="437"/>
      <c r="P232" s="438"/>
      <c r="Q232" s="71"/>
      <c r="R232" s="72"/>
    </row>
    <row r="233" spans="1:18" s="31" customFormat="1" x14ac:dyDescent="0.3">
      <c r="A233" s="449"/>
      <c r="B233" s="440"/>
      <c r="C233" s="33" t="s">
        <v>424</v>
      </c>
      <c r="D233" s="80" t="s">
        <v>187</v>
      </c>
      <c r="E233" s="62"/>
      <c r="F233" s="25"/>
      <c r="G233" s="35" t="s">
        <v>2</v>
      </c>
      <c r="H233" s="35"/>
      <c r="I233" s="26" t="s">
        <v>7</v>
      </c>
      <c r="J233" s="55">
        <v>43634</v>
      </c>
      <c r="K233" s="62"/>
      <c r="L233" s="26" t="s">
        <v>24</v>
      </c>
      <c r="M233" s="27"/>
      <c r="N233" s="28"/>
      <c r="O233" s="28"/>
      <c r="P233" s="29"/>
      <c r="Q233" s="25"/>
      <c r="R233" s="72"/>
    </row>
    <row r="234" spans="1:18" s="31" customFormat="1" x14ac:dyDescent="0.3">
      <c r="A234" s="465"/>
      <c r="B234" s="442"/>
      <c r="C234" s="33" t="s">
        <v>425</v>
      </c>
      <c r="D234" s="77" t="s">
        <v>492</v>
      </c>
      <c r="E234" s="62"/>
      <c r="F234" s="25"/>
      <c r="G234" s="35" t="s">
        <v>2</v>
      </c>
      <c r="H234" s="35"/>
      <c r="I234" s="26" t="s">
        <v>6</v>
      </c>
      <c r="J234" s="55">
        <v>43994</v>
      </c>
      <c r="K234" s="62"/>
      <c r="L234" s="26" t="s">
        <v>24</v>
      </c>
      <c r="M234" s="27"/>
      <c r="N234" s="28"/>
      <c r="O234" s="28"/>
      <c r="P234" s="29"/>
      <c r="Q234" s="25"/>
      <c r="R234" s="72"/>
    </row>
    <row r="235" spans="1:18" s="31" customFormat="1" x14ac:dyDescent="0.3">
      <c r="A235" s="33" t="s">
        <v>506</v>
      </c>
      <c r="B235" s="33" t="s">
        <v>505</v>
      </c>
      <c r="C235" s="34"/>
      <c r="D235" s="34"/>
      <c r="E235" s="70"/>
      <c r="F235" s="35" t="s">
        <v>2</v>
      </c>
      <c r="G235" s="115"/>
      <c r="H235" s="125"/>
      <c r="I235" s="41"/>
      <c r="J235" s="126"/>
      <c r="K235" s="124"/>
      <c r="L235" s="41"/>
      <c r="M235" s="42"/>
      <c r="N235" s="127"/>
      <c r="O235" s="127"/>
      <c r="P235" s="128"/>
      <c r="Q235" s="71"/>
      <c r="R235" s="72"/>
    </row>
    <row r="236" spans="1:18" s="31" customFormat="1" x14ac:dyDescent="0.3">
      <c r="A236" s="118"/>
      <c r="B236" s="119"/>
      <c r="C236" s="33" t="s">
        <v>508</v>
      </c>
      <c r="D236" s="80" t="s">
        <v>510</v>
      </c>
      <c r="E236" s="62"/>
      <c r="F236" s="25"/>
      <c r="G236" s="35" t="s">
        <v>2</v>
      </c>
      <c r="H236" s="35"/>
      <c r="I236" s="26" t="s">
        <v>6</v>
      </c>
      <c r="J236" s="55">
        <v>44035</v>
      </c>
      <c r="K236" s="62"/>
      <c r="L236" s="26" t="s">
        <v>24</v>
      </c>
      <c r="M236" s="27"/>
      <c r="N236" s="28"/>
      <c r="O236" s="28"/>
      <c r="P236" s="29"/>
      <c r="Q236" s="25"/>
      <c r="R236" s="72"/>
    </row>
    <row r="237" spans="1:18" s="31" customFormat="1" x14ac:dyDescent="0.3">
      <c r="A237" s="118"/>
      <c r="B237" s="119"/>
      <c r="C237" s="33" t="s">
        <v>509</v>
      </c>
      <c r="D237" s="77" t="s">
        <v>511</v>
      </c>
      <c r="E237" s="62"/>
      <c r="F237" s="25"/>
      <c r="G237" s="35" t="s">
        <v>2</v>
      </c>
      <c r="H237" s="35"/>
      <c r="I237" s="26" t="s">
        <v>6</v>
      </c>
      <c r="J237" s="55">
        <v>44036</v>
      </c>
      <c r="K237" s="62"/>
      <c r="L237" s="26" t="s">
        <v>24</v>
      </c>
      <c r="M237" s="27"/>
      <c r="N237" s="28"/>
      <c r="O237" s="28"/>
      <c r="P237" s="29"/>
      <c r="Q237" s="25"/>
      <c r="R237" s="72"/>
    </row>
    <row r="238" spans="1:18" s="31" customFormat="1" x14ac:dyDescent="0.3">
      <c r="A238" s="118"/>
      <c r="B238" s="119"/>
      <c r="C238" s="33" t="s">
        <v>512</v>
      </c>
      <c r="D238" s="77" t="s">
        <v>514</v>
      </c>
      <c r="E238" s="62"/>
      <c r="F238" s="25"/>
      <c r="G238" s="35" t="s">
        <v>2</v>
      </c>
      <c r="H238" s="35"/>
      <c r="I238" s="26" t="s">
        <v>6</v>
      </c>
      <c r="J238" s="55">
        <v>44036</v>
      </c>
      <c r="K238" s="62"/>
      <c r="L238" s="26" t="s">
        <v>24</v>
      </c>
      <c r="M238" s="27"/>
      <c r="N238" s="28"/>
      <c r="O238" s="28"/>
      <c r="P238" s="29"/>
      <c r="Q238" s="25"/>
      <c r="R238" s="72"/>
    </row>
    <row r="239" spans="1:18" s="31" customFormat="1" x14ac:dyDescent="0.3">
      <c r="A239" s="118"/>
      <c r="B239" s="119"/>
      <c r="C239" s="33" t="s">
        <v>513</v>
      </c>
      <c r="D239" s="77" t="s">
        <v>548</v>
      </c>
      <c r="E239" s="62"/>
      <c r="F239" s="25"/>
      <c r="G239" s="35" t="s">
        <v>2</v>
      </c>
      <c r="H239" s="35"/>
      <c r="I239" s="26" t="s">
        <v>6</v>
      </c>
      <c r="J239" s="55">
        <v>44036</v>
      </c>
      <c r="K239" s="62"/>
      <c r="L239" s="26" t="s">
        <v>24</v>
      </c>
      <c r="M239" s="27"/>
      <c r="N239" s="28"/>
      <c r="O239" s="28"/>
      <c r="P239" s="29"/>
      <c r="Q239" s="25"/>
      <c r="R239" s="72"/>
    </row>
    <row r="240" spans="1:18" s="31" customFormat="1" x14ac:dyDescent="0.3">
      <c r="A240" s="118"/>
      <c r="B240" s="119"/>
      <c r="C240" s="33" t="s">
        <v>519</v>
      </c>
      <c r="D240" s="77" t="s">
        <v>521</v>
      </c>
      <c r="E240" s="62"/>
      <c r="F240" s="25"/>
      <c r="G240" s="35" t="s">
        <v>2</v>
      </c>
      <c r="H240" s="35"/>
      <c r="I240" s="26" t="s">
        <v>6</v>
      </c>
      <c r="J240" s="55">
        <v>44036</v>
      </c>
      <c r="K240" s="62"/>
      <c r="L240" s="26" t="s">
        <v>24</v>
      </c>
      <c r="M240" s="27"/>
      <c r="N240" s="28"/>
      <c r="O240" s="28"/>
      <c r="P240" s="29"/>
      <c r="Q240" s="25"/>
      <c r="R240" s="72"/>
    </row>
    <row r="241" spans="1:18" s="31" customFormat="1" x14ac:dyDescent="0.3">
      <c r="A241" s="118"/>
      <c r="B241" s="119"/>
      <c r="C241" s="33" t="s">
        <v>520</v>
      </c>
      <c r="D241" s="77" t="s">
        <v>522</v>
      </c>
      <c r="E241" s="62"/>
      <c r="F241" s="25"/>
      <c r="G241" s="35" t="s">
        <v>2</v>
      </c>
      <c r="H241" s="35"/>
      <c r="I241" s="26" t="s">
        <v>6</v>
      </c>
      <c r="J241" s="55">
        <v>44036</v>
      </c>
      <c r="K241" s="62"/>
      <c r="L241" s="26" t="s">
        <v>24</v>
      </c>
      <c r="M241" s="27"/>
      <c r="N241" s="28"/>
      <c r="O241" s="28"/>
      <c r="P241" s="29"/>
      <c r="Q241" s="25"/>
      <c r="R241" s="72"/>
    </row>
    <row r="242" spans="1:18" s="31" customFormat="1" x14ac:dyDescent="0.3">
      <c r="A242" s="118"/>
      <c r="B242" s="119"/>
      <c r="C242" s="33" t="s">
        <v>526</v>
      </c>
      <c r="D242" s="77" t="s">
        <v>532</v>
      </c>
      <c r="E242" s="62"/>
      <c r="F242" s="25"/>
      <c r="G242" s="35" t="s">
        <v>2</v>
      </c>
      <c r="H242" s="35"/>
      <c r="I242" s="26" t="s">
        <v>6</v>
      </c>
      <c r="J242" s="55">
        <v>44039</v>
      </c>
      <c r="K242" s="62"/>
      <c r="L242" s="26" t="s">
        <v>24</v>
      </c>
      <c r="M242" s="27"/>
      <c r="N242" s="28"/>
      <c r="O242" s="28"/>
      <c r="P242" s="29"/>
      <c r="Q242" s="25"/>
      <c r="R242" s="72"/>
    </row>
    <row r="243" spans="1:18" s="31" customFormat="1" x14ac:dyDescent="0.3">
      <c r="A243" s="118"/>
      <c r="B243" s="119"/>
      <c r="C243" s="33" t="s">
        <v>527</v>
      </c>
      <c r="D243" s="77" t="s">
        <v>533</v>
      </c>
      <c r="E243" s="62"/>
      <c r="F243" s="25"/>
      <c r="G243" s="35" t="s">
        <v>2</v>
      </c>
      <c r="H243" s="35"/>
      <c r="I243" s="26" t="s">
        <v>6</v>
      </c>
      <c r="J243" s="55">
        <v>44039</v>
      </c>
      <c r="K243" s="62"/>
      <c r="L243" s="26" t="s">
        <v>24</v>
      </c>
      <c r="M243" s="27"/>
      <c r="N243" s="28"/>
      <c r="O243" s="28"/>
      <c r="P243" s="29"/>
      <c r="Q243" s="25"/>
      <c r="R243" s="72"/>
    </row>
    <row r="244" spans="1:18" s="31" customFormat="1" x14ac:dyDescent="0.3">
      <c r="A244" s="118"/>
      <c r="B244" s="119"/>
      <c r="C244" s="33" t="s">
        <v>534</v>
      </c>
      <c r="D244" s="77" t="s">
        <v>528</v>
      </c>
      <c r="E244" s="62"/>
      <c r="F244" s="25"/>
      <c r="G244" s="35" t="s">
        <v>2</v>
      </c>
      <c r="H244" s="35"/>
      <c r="I244" s="26" t="s">
        <v>6</v>
      </c>
      <c r="J244" s="55">
        <v>44039</v>
      </c>
      <c r="K244" s="62"/>
      <c r="L244" s="26" t="s">
        <v>24</v>
      </c>
      <c r="M244" s="27"/>
      <c r="N244" s="28"/>
      <c r="O244" s="28"/>
      <c r="P244" s="29"/>
      <c r="Q244" s="25"/>
      <c r="R244" s="72"/>
    </row>
    <row r="245" spans="1:18" s="31" customFormat="1" x14ac:dyDescent="0.3">
      <c r="A245" s="118"/>
      <c r="B245" s="119"/>
      <c r="C245" s="33" t="s">
        <v>535</v>
      </c>
      <c r="D245" s="77" t="s">
        <v>529</v>
      </c>
      <c r="E245" s="62"/>
      <c r="F245" s="25"/>
      <c r="G245" s="35" t="s">
        <v>2</v>
      </c>
      <c r="H245" s="35"/>
      <c r="I245" s="26" t="s">
        <v>6</v>
      </c>
      <c r="J245" s="55">
        <v>44039</v>
      </c>
      <c r="K245" s="62"/>
      <c r="L245" s="26" t="s">
        <v>24</v>
      </c>
      <c r="M245" s="27"/>
      <c r="N245" s="28"/>
      <c r="O245" s="28"/>
      <c r="P245" s="29"/>
      <c r="Q245" s="25"/>
      <c r="R245" s="72"/>
    </row>
    <row r="246" spans="1:18" s="31" customFormat="1" x14ac:dyDescent="0.3">
      <c r="A246" s="118"/>
      <c r="B246" s="119"/>
      <c r="C246" s="33" t="s">
        <v>536</v>
      </c>
      <c r="D246" s="77" t="s">
        <v>530</v>
      </c>
      <c r="E246" s="62"/>
      <c r="F246" s="25"/>
      <c r="G246" s="35" t="s">
        <v>2</v>
      </c>
      <c r="H246" s="35"/>
      <c r="I246" s="26" t="s">
        <v>6</v>
      </c>
      <c r="J246" s="55">
        <v>44041</v>
      </c>
      <c r="K246" s="62"/>
      <c r="L246" s="26" t="s">
        <v>24</v>
      </c>
      <c r="M246" s="27"/>
      <c r="N246" s="28"/>
      <c r="O246" s="28"/>
      <c r="P246" s="29"/>
      <c r="Q246" s="25"/>
      <c r="R246" s="72"/>
    </row>
    <row r="247" spans="1:18" s="31" customFormat="1" x14ac:dyDescent="0.3">
      <c r="A247" s="118"/>
      <c r="B247" s="119"/>
      <c r="C247" s="33" t="s">
        <v>537</v>
      </c>
      <c r="D247" s="77" t="s">
        <v>531</v>
      </c>
      <c r="E247" s="62"/>
      <c r="F247" s="25"/>
      <c r="G247" s="35" t="s">
        <v>2</v>
      </c>
      <c r="H247" s="35"/>
      <c r="I247" s="26" t="s">
        <v>6</v>
      </c>
      <c r="J247" s="55">
        <v>44042</v>
      </c>
      <c r="K247" s="62"/>
      <c r="L247" s="26" t="s">
        <v>24</v>
      </c>
      <c r="M247" s="27"/>
      <c r="N247" s="28"/>
      <c r="O247" s="28"/>
      <c r="P247" s="29"/>
      <c r="Q247" s="25"/>
      <c r="R247" s="72"/>
    </row>
    <row r="248" spans="1:18" s="31" customFormat="1" x14ac:dyDescent="0.3">
      <c r="A248" s="118"/>
      <c r="B248" s="119"/>
      <c r="C248" s="33" t="s">
        <v>538</v>
      </c>
      <c r="D248" s="77" t="s">
        <v>539</v>
      </c>
      <c r="E248" s="62"/>
      <c r="F248" s="25"/>
      <c r="G248" s="35" t="s">
        <v>2</v>
      </c>
      <c r="H248" s="35"/>
      <c r="I248" s="26" t="s">
        <v>6</v>
      </c>
      <c r="J248" s="55">
        <v>44042</v>
      </c>
      <c r="K248" s="62"/>
      <c r="L248" s="26" t="s">
        <v>24</v>
      </c>
      <c r="M248" s="27"/>
      <c r="N248" s="28"/>
      <c r="O248" s="28"/>
      <c r="P248" s="29"/>
      <c r="Q248" s="25"/>
      <c r="R248" s="72"/>
    </row>
    <row r="249" spans="1:18" s="31" customFormat="1" x14ac:dyDescent="0.3">
      <c r="A249" s="118"/>
      <c r="B249" s="119"/>
      <c r="C249" s="33" t="s">
        <v>540</v>
      </c>
      <c r="D249" s="77" t="s">
        <v>542</v>
      </c>
      <c r="E249" s="62"/>
      <c r="F249" s="25"/>
      <c r="G249" s="35" t="s">
        <v>2</v>
      </c>
      <c r="H249" s="35"/>
      <c r="I249" s="26" t="s">
        <v>6</v>
      </c>
      <c r="J249" s="55">
        <v>44042</v>
      </c>
      <c r="K249" s="62"/>
      <c r="L249" s="26" t="s">
        <v>24</v>
      </c>
      <c r="M249" s="27"/>
      <c r="N249" s="28"/>
      <c r="O249" s="28"/>
      <c r="P249" s="29"/>
      <c r="Q249" s="25"/>
      <c r="R249" s="72"/>
    </row>
    <row r="250" spans="1:18" s="31" customFormat="1" x14ac:dyDescent="0.3">
      <c r="A250" s="118"/>
      <c r="B250" s="119"/>
      <c r="C250" s="33" t="s">
        <v>541</v>
      </c>
      <c r="D250" s="77" t="s">
        <v>543</v>
      </c>
      <c r="E250" s="62"/>
      <c r="F250" s="25"/>
      <c r="G250" s="35" t="s">
        <v>2</v>
      </c>
      <c r="H250" s="35"/>
      <c r="I250" s="26" t="s">
        <v>6</v>
      </c>
      <c r="J250" s="55">
        <v>44042</v>
      </c>
      <c r="K250" s="62"/>
      <c r="L250" s="26" t="s">
        <v>24</v>
      </c>
      <c r="M250" s="27"/>
      <c r="N250" s="28"/>
      <c r="O250" s="28"/>
      <c r="P250" s="29"/>
      <c r="Q250" s="25"/>
      <c r="R250" s="72"/>
    </row>
    <row r="251" spans="1:18" s="31" customFormat="1" x14ac:dyDescent="0.3">
      <c r="A251" s="118"/>
      <c r="B251" s="119"/>
      <c r="C251" s="33" t="s">
        <v>552</v>
      </c>
      <c r="D251" s="77" t="s">
        <v>551</v>
      </c>
      <c r="E251" s="62"/>
      <c r="F251" s="25"/>
      <c r="G251" s="35" t="s">
        <v>2</v>
      </c>
      <c r="H251" s="35"/>
      <c r="I251" s="26" t="s">
        <v>6</v>
      </c>
      <c r="J251" s="55">
        <v>44042</v>
      </c>
      <c r="K251" s="62"/>
      <c r="L251" s="26" t="s">
        <v>24</v>
      </c>
      <c r="M251" s="27"/>
      <c r="N251" s="28"/>
      <c r="O251" s="28"/>
      <c r="P251" s="29"/>
      <c r="Q251" s="25"/>
      <c r="R251" s="72"/>
    </row>
    <row r="252" spans="1:18" s="31" customFormat="1" x14ac:dyDescent="0.3">
      <c r="A252" s="33" t="s">
        <v>524</v>
      </c>
      <c r="B252" s="33" t="s">
        <v>523</v>
      </c>
      <c r="C252" s="34"/>
      <c r="D252" s="34"/>
      <c r="E252" s="70"/>
      <c r="F252" s="35" t="s">
        <v>2</v>
      </c>
      <c r="G252" s="115"/>
      <c r="H252" s="116"/>
      <c r="I252" s="116"/>
      <c r="J252" s="116"/>
      <c r="K252" s="116"/>
      <c r="L252" s="116"/>
      <c r="M252" s="116"/>
      <c r="N252" s="116"/>
      <c r="O252" s="116"/>
      <c r="P252" s="117"/>
      <c r="Q252" s="71"/>
      <c r="R252" s="72"/>
    </row>
    <row r="253" spans="1:18" s="31" customFormat="1" x14ac:dyDescent="0.3">
      <c r="A253" s="118"/>
      <c r="B253" s="119"/>
      <c r="C253" s="33" t="s">
        <v>525</v>
      </c>
      <c r="D253" s="80" t="s">
        <v>553</v>
      </c>
      <c r="E253" s="62"/>
      <c r="F253" s="25"/>
      <c r="G253" s="35" t="s">
        <v>2</v>
      </c>
      <c r="H253" s="35"/>
      <c r="I253" s="26" t="s">
        <v>6</v>
      </c>
      <c r="J253" s="55">
        <v>44047</v>
      </c>
      <c r="K253" s="62"/>
      <c r="L253" s="26" t="s">
        <v>24</v>
      </c>
      <c r="M253" s="27"/>
      <c r="N253" s="28"/>
      <c r="O253" s="28"/>
      <c r="P253" s="29"/>
      <c r="Q253" s="25"/>
      <c r="R253" s="72"/>
    </row>
    <row r="254" spans="1:18" s="31" customFormat="1" x14ac:dyDescent="0.3">
      <c r="A254" s="118"/>
      <c r="B254" s="119"/>
      <c r="C254" s="33" t="s">
        <v>556</v>
      </c>
      <c r="D254" s="80" t="s">
        <v>555</v>
      </c>
      <c r="E254" s="62"/>
      <c r="F254" s="25"/>
      <c r="G254" s="35" t="s">
        <v>2</v>
      </c>
      <c r="H254" s="35"/>
      <c r="I254" s="26" t="s">
        <v>6</v>
      </c>
      <c r="J254" s="55">
        <v>44047</v>
      </c>
      <c r="K254" s="62"/>
      <c r="L254" s="26" t="s">
        <v>24</v>
      </c>
      <c r="M254" s="27"/>
      <c r="N254" s="28"/>
      <c r="O254" s="28"/>
      <c r="P254" s="29"/>
      <c r="Q254" s="25"/>
      <c r="R254" s="72"/>
    </row>
    <row r="255" spans="1:18" s="31" customFormat="1" x14ac:dyDescent="0.3">
      <c r="A255" s="118"/>
      <c r="B255" s="119"/>
      <c r="C255" s="33" t="s">
        <v>557</v>
      </c>
      <c r="D255" s="80" t="s">
        <v>554</v>
      </c>
      <c r="E255" s="62"/>
      <c r="F255" s="25"/>
      <c r="G255" s="35" t="s">
        <v>2</v>
      </c>
      <c r="H255" s="35"/>
      <c r="I255" s="26" t="s">
        <v>6</v>
      </c>
      <c r="J255" s="55">
        <v>44047</v>
      </c>
      <c r="K255" s="62"/>
      <c r="L255" s="26" t="s">
        <v>24</v>
      </c>
      <c r="M255" s="27"/>
      <c r="N255" s="28"/>
      <c r="O255" s="28"/>
      <c r="P255" s="29"/>
      <c r="Q255" s="25"/>
      <c r="R255" s="72"/>
    </row>
    <row r="256" spans="1:18" x14ac:dyDescent="0.3">
      <c r="E256" s="32"/>
      <c r="K256" s="32"/>
      <c r="P256" s="32"/>
      <c r="Q256" s="32"/>
      <c r="R256" s="32"/>
    </row>
    <row r="257" spans="5:18" x14ac:dyDescent="0.3">
      <c r="E257" s="32"/>
      <c r="K257" s="32"/>
      <c r="P257" s="32"/>
      <c r="Q257" s="32"/>
      <c r="R257" s="32"/>
    </row>
    <row r="258" spans="5:18" x14ac:dyDescent="0.3">
      <c r="E258" s="32"/>
      <c r="K258" s="32"/>
      <c r="P258" s="32"/>
      <c r="Q258" s="32"/>
      <c r="R258" s="32"/>
    </row>
    <row r="259" spans="5:18" x14ac:dyDescent="0.3">
      <c r="E259" s="32"/>
      <c r="K259" s="32"/>
      <c r="P259" s="32"/>
      <c r="Q259" s="32"/>
      <c r="R259" s="32"/>
    </row>
    <row r="260" spans="5:18" x14ac:dyDescent="0.3">
      <c r="E260" s="32"/>
      <c r="K260" s="32"/>
      <c r="P260" s="32"/>
      <c r="Q260" s="32"/>
      <c r="R260" s="32"/>
    </row>
    <row r="261" spans="5:18" x14ac:dyDescent="0.3">
      <c r="E261" s="32"/>
      <c r="K261" s="32"/>
      <c r="P261" s="32"/>
      <c r="Q261" s="32"/>
      <c r="R261" s="32"/>
    </row>
    <row r="262" spans="5:18" x14ac:dyDescent="0.3">
      <c r="E262" s="32"/>
      <c r="K262" s="32"/>
      <c r="P262" s="32"/>
      <c r="Q262" s="32"/>
      <c r="R262" s="32"/>
    </row>
    <row r="263" spans="5:18" x14ac:dyDescent="0.3">
      <c r="E263" s="32"/>
      <c r="K263" s="32"/>
      <c r="P263" s="32"/>
      <c r="Q263" s="32"/>
      <c r="R263" s="32"/>
    </row>
    <row r="264" spans="5:18" x14ac:dyDescent="0.3">
      <c r="E264" s="32"/>
      <c r="K264" s="32"/>
      <c r="P264" s="32"/>
      <c r="Q264" s="32"/>
      <c r="R264" s="32"/>
    </row>
    <row r="265" spans="5:18" x14ac:dyDescent="0.3">
      <c r="E265" s="32"/>
      <c r="K265" s="32"/>
      <c r="P265" s="32"/>
      <c r="Q265" s="32"/>
      <c r="R265" s="32"/>
    </row>
    <row r="266" spans="5:18" x14ac:dyDescent="0.3">
      <c r="E266" s="32"/>
      <c r="K266" s="32"/>
      <c r="P266" s="32"/>
      <c r="Q266" s="32"/>
      <c r="R266" s="32"/>
    </row>
    <row r="267" spans="5:18" x14ac:dyDescent="0.3">
      <c r="E267" s="32"/>
      <c r="K267" s="32"/>
      <c r="P267" s="32"/>
      <c r="Q267" s="32"/>
      <c r="R267" s="32"/>
    </row>
    <row r="268" spans="5:18" x14ac:dyDescent="0.3">
      <c r="E268" s="32"/>
      <c r="K268" s="32"/>
      <c r="P268" s="32"/>
      <c r="Q268" s="32"/>
      <c r="R268" s="32"/>
    </row>
    <row r="269" spans="5:18" x14ac:dyDescent="0.3">
      <c r="E269" s="32"/>
      <c r="K269" s="32"/>
      <c r="P269" s="32"/>
      <c r="Q269" s="32"/>
      <c r="R269" s="32"/>
    </row>
    <row r="270" spans="5:18" x14ac:dyDescent="0.3">
      <c r="E270" s="32"/>
      <c r="K270" s="32"/>
      <c r="P270" s="32"/>
      <c r="Q270" s="32"/>
      <c r="R270" s="32"/>
    </row>
    <row r="271" spans="5:18" x14ac:dyDescent="0.3">
      <c r="E271" s="32"/>
      <c r="K271" s="32"/>
      <c r="P271" s="32"/>
      <c r="Q271" s="32"/>
      <c r="R271" s="32"/>
    </row>
    <row r="272" spans="5:18" x14ac:dyDescent="0.3">
      <c r="E272" s="32"/>
      <c r="K272" s="32"/>
      <c r="P272" s="32"/>
      <c r="Q272" s="32"/>
      <c r="R272" s="32"/>
    </row>
    <row r="273" spans="5:18" x14ac:dyDescent="0.3">
      <c r="E273" s="32"/>
      <c r="K273" s="32"/>
      <c r="P273" s="32"/>
      <c r="Q273" s="32"/>
      <c r="R273" s="32"/>
    </row>
    <row r="274" spans="5:18" x14ac:dyDescent="0.3">
      <c r="E274" s="32"/>
      <c r="K274" s="32"/>
      <c r="P274" s="32"/>
      <c r="Q274" s="32"/>
      <c r="R274" s="32"/>
    </row>
    <row r="275" spans="5:18" x14ac:dyDescent="0.3">
      <c r="E275" s="32"/>
      <c r="K275" s="32"/>
      <c r="P275" s="32"/>
      <c r="Q275" s="32"/>
      <c r="R275" s="32"/>
    </row>
    <row r="276" spans="5:18" x14ac:dyDescent="0.3">
      <c r="E276" s="32"/>
      <c r="K276" s="32"/>
      <c r="P276" s="32"/>
      <c r="Q276" s="32"/>
      <c r="R276" s="32"/>
    </row>
    <row r="277" spans="5:18" x14ac:dyDescent="0.3">
      <c r="E277" s="32"/>
      <c r="K277" s="32"/>
      <c r="P277" s="32"/>
      <c r="Q277" s="32"/>
      <c r="R277" s="32"/>
    </row>
    <row r="278" spans="5:18" x14ac:dyDescent="0.3">
      <c r="E278" s="32"/>
      <c r="K278" s="32"/>
      <c r="P278" s="32"/>
      <c r="Q278" s="32"/>
      <c r="R278" s="32"/>
    </row>
    <row r="279" spans="5:18" x14ac:dyDescent="0.3">
      <c r="E279" s="32"/>
      <c r="K279" s="32"/>
      <c r="P279" s="32"/>
      <c r="Q279" s="32"/>
      <c r="R279" s="32"/>
    </row>
    <row r="280" spans="5:18" x14ac:dyDescent="0.3">
      <c r="E280" s="32"/>
      <c r="K280" s="32"/>
      <c r="P280" s="32"/>
      <c r="Q280" s="32"/>
      <c r="R280" s="32"/>
    </row>
    <row r="281" spans="5:18" x14ac:dyDescent="0.3">
      <c r="E281" s="32"/>
      <c r="K281" s="32"/>
      <c r="P281" s="32"/>
      <c r="Q281" s="32"/>
      <c r="R281" s="32"/>
    </row>
    <row r="282" spans="5:18" x14ac:dyDescent="0.3">
      <c r="E282" s="32"/>
      <c r="K282" s="32"/>
      <c r="P282" s="32"/>
      <c r="Q282" s="32"/>
      <c r="R282" s="32"/>
    </row>
    <row r="283" spans="5:18" x14ac:dyDescent="0.3">
      <c r="E283" s="32"/>
      <c r="K283" s="32"/>
      <c r="P283" s="32"/>
      <c r="Q283" s="32"/>
      <c r="R283" s="32"/>
    </row>
    <row r="284" spans="5:18" x14ac:dyDescent="0.3">
      <c r="E284" s="32"/>
      <c r="K284" s="32"/>
      <c r="P284" s="32"/>
      <c r="Q284" s="32"/>
      <c r="R284" s="32"/>
    </row>
    <row r="285" spans="5:18" x14ac:dyDescent="0.3">
      <c r="E285" s="32"/>
      <c r="K285" s="32"/>
      <c r="P285" s="32"/>
      <c r="Q285" s="32"/>
      <c r="R285" s="32"/>
    </row>
    <row r="286" spans="5:18" x14ac:dyDescent="0.3">
      <c r="E286" s="32"/>
      <c r="K286" s="32"/>
      <c r="P286" s="32"/>
      <c r="Q286" s="32"/>
      <c r="R286" s="32"/>
    </row>
    <row r="287" spans="5:18" x14ac:dyDescent="0.3">
      <c r="E287" s="32"/>
      <c r="K287" s="32"/>
      <c r="P287" s="32"/>
      <c r="Q287" s="32"/>
      <c r="R287" s="32"/>
    </row>
    <row r="288" spans="5:18" x14ac:dyDescent="0.3">
      <c r="E288" s="32"/>
      <c r="K288" s="32"/>
      <c r="P288" s="32"/>
      <c r="Q288" s="32"/>
      <c r="R288" s="32"/>
    </row>
    <row r="289" spans="5:18" x14ac:dyDescent="0.3">
      <c r="E289" s="32"/>
      <c r="K289" s="32"/>
      <c r="P289" s="32"/>
      <c r="Q289" s="32"/>
      <c r="R289" s="32"/>
    </row>
    <row r="290" spans="5:18" x14ac:dyDescent="0.3">
      <c r="E290" s="32"/>
      <c r="K290" s="32"/>
      <c r="P290" s="32"/>
      <c r="Q290" s="32"/>
      <c r="R290" s="32"/>
    </row>
    <row r="291" spans="5:18" x14ac:dyDescent="0.3">
      <c r="E291" s="32"/>
      <c r="K291" s="32"/>
      <c r="P291" s="32"/>
      <c r="Q291" s="32"/>
      <c r="R291" s="32"/>
    </row>
    <row r="292" spans="5:18" x14ac:dyDescent="0.3">
      <c r="E292" s="32"/>
      <c r="K292" s="32"/>
      <c r="P292" s="32"/>
      <c r="Q292" s="32"/>
      <c r="R292" s="32"/>
    </row>
    <row r="293" spans="5:18" x14ac:dyDescent="0.3">
      <c r="E293" s="32"/>
      <c r="K293" s="32"/>
      <c r="P293" s="32"/>
      <c r="Q293" s="32"/>
      <c r="R293" s="32"/>
    </row>
    <row r="294" spans="5:18" x14ac:dyDescent="0.3">
      <c r="E294" s="32"/>
      <c r="K294" s="32"/>
      <c r="P294" s="32"/>
      <c r="Q294" s="32"/>
      <c r="R294" s="32"/>
    </row>
    <row r="295" spans="5:18" x14ac:dyDescent="0.3">
      <c r="E295" s="32"/>
      <c r="K295" s="32"/>
      <c r="P295" s="32"/>
      <c r="Q295" s="32"/>
      <c r="R295" s="32"/>
    </row>
    <row r="296" spans="5:18" x14ac:dyDescent="0.3">
      <c r="E296" s="32"/>
      <c r="K296" s="32"/>
      <c r="P296" s="32"/>
      <c r="Q296" s="32"/>
      <c r="R296" s="32"/>
    </row>
    <row r="297" spans="5:18" x14ac:dyDescent="0.3">
      <c r="E297" s="32"/>
      <c r="K297" s="32"/>
      <c r="P297" s="32"/>
      <c r="Q297" s="32"/>
      <c r="R297" s="32"/>
    </row>
    <row r="298" spans="5:18" x14ac:dyDescent="0.3">
      <c r="E298" s="32"/>
      <c r="K298" s="32"/>
      <c r="P298" s="32"/>
      <c r="Q298" s="32"/>
      <c r="R298" s="32"/>
    </row>
    <row r="299" spans="5:18" x14ac:dyDescent="0.3">
      <c r="E299" s="32"/>
      <c r="K299" s="32"/>
      <c r="P299" s="32"/>
      <c r="Q299" s="32"/>
      <c r="R299" s="32"/>
    </row>
    <row r="300" spans="5:18" x14ac:dyDescent="0.3">
      <c r="E300" s="32"/>
      <c r="K300" s="32"/>
      <c r="P300" s="32"/>
      <c r="Q300" s="32"/>
      <c r="R300" s="32"/>
    </row>
    <row r="301" spans="5:18" x14ac:dyDescent="0.3">
      <c r="E301" s="32"/>
      <c r="K301" s="32"/>
      <c r="P301" s="32"/>
      <c r="Q301" s="32"/>
      <c r="R301" s="32"/>
    </row>
    <row r="302" spans="5:18" x14ac:dyDescent="0.3">
      <c r="E302" s="32"/>
      <c r="K302" s="32"/>
      <c r="P302" s="32"/>
      <c r="Q302" s="32"/>
      <c r="R302" s="32"/>
    </row>
    <row r="303" spans="5:18" x14ac:dyDescent="0.3">
      <c r="E303" s="32"/>
      <c r="K303" s="32"/>
      <c r="P303" s="32"/>
      <c r="Q303" s="32"/>
      <c r="R303" s="32"/>
    </row>
    <row r="304" spans="5:18" x14ac:dyDescent="0.3">
      <c r="E304" s="32"/>
      <c r="K304" s="32"/>
      <c r="P304" s="32"/>
      <c r="Q304" s="32"/>
      <c r="R304" s="32"/>
    </row>
    <row r="305" spans="5:18" x14ac:dyDescent="0.3">
      <c r="E305" s="32"/>
      <c r="K305" s="32"/>
      <c r="P305" s="32"/>
      <c r="Q305" s="32"/>
      <c r="R305" s="32"/>
    </row>
    <row r="306" spans="5:18" x14ac:dyDescent="0.3">
      <c r="E306" s="32"/>
      <c r="K306" s="32"/>
      <c r="P306" s="32"/>
      <c r="Q306" s="32"/>
      <c r="R306" s="32"/>
    </row>
    <row r="307" spans="5:18" x14ac:dyDescent="0.3">
      <c r="E307" s="32"/>
      <c r="K307" s="32"/>
      <c r="P307" s="32"/>
      <c r="Q307" s="32"/>
      <c r="R307" s="32"/>
    </row>
    <row r="308" spans="5:18" x14ac:dyDescent="0.3">
      <c r="E308" s="32"/>
      <c r="K308" s="32"/>
      <c r="P308" s="32"/>
      <c r="Q308" s="32"/>
      <c r="R308" s="32"/>
    </row>
    <row r="309" spans="5:18" x14ac:dyDescent="0.3">
      <c r="E309" s="32"/>
      <c r="K309" s="32"/>
      <c r="P309" s="32"/>
      <c r="Q309" s="32"/>
      <c r="R309" s="32"/>
    </row>
    <row r="310" spans="5:18" x14ac:dyDescent="0.3">
      <c r="E310" s="32"/>
      <c r="K310" s="32"/>
      <c r="P310" s="32"/>
      <c r="Q310" s="32"/>
      <c r="R310" s="32"/>
    </row>
    <row r="311" spans="5:18" x14ac:dyDescent="0.3">
      <c r="E311" s="32"/>
      <c r="K311" s="32"/>
      <c r="P311" s="32"/>
      <c r="Q311" s="32"/>
      <c r="R311" s="32"/>
    </row>
    <row r="312" spans="5:18" x14ac:dyDescent="0.3">
      <c r="E312" s="32"/>
      <c r="K312" s="32"/>
      <c r="P312" s="32"/>
      <c r="Q312" s="32"/>
      <c r="R312" s="32"/>
    </row>
    <row r="313" spans="5:18" x14ac:dyDescent="0.3">
      <c r="E313" s="32"/>
      <c r="K313" s="32"/>
      <c r="P313" s="32"/>
      <c r="Q313" s="32"/>
      <c r="R313" s="32"/>
    </row>
    <row r="314" spans="5:18" x14ac:dyDescent="0.3">
      <c r="E314" s="32"/>
      <c r="K314" s="32"/>
      <c r="P314" s="32"/>
      <c r="Q314" s="32"/>
      <c r="R314" s="32"/>
    </row>
    <row r="315" spans="5:18" x14ac:dyDescent="0.3">
      <c r="E315" s="32"/>
      <c r="K315" s="32"/>
      <c r="P315" s="32"/>
      <c r="Q315" s="32"/>
      <c r="R315" s="32"/>
    </row>
    <row r="316" spans="5:18" x14ac:dyDescent="0.3">
      <c r="E316" s="32"/>
      <c r="K316" s="32"/>
      <c r="P316" s="32"/>
      <c r="Q316" s="32"/>
      <c r="R316" s="32"/>
    </row>
    <row r="317" spans="5:18" x14ac:dyDescent="0.3">
      <c r="E317" s="32"/>
      <c r="K317" s="32"/>
      <c r="P317" s="32"/>
      <c r="Q317" s="32"/>
      <c r="R317" s="32"/>
    </row>
    <row r="318" spans="5:18" x14ac:dyDescent="0.3">
      <c r="E318" s="32"/>
      <c r="K318" s="32"/>
      <c r="P318" s="32"/>
      <c r="Q318" s="32"/>
      <c r="R318" s="32"/>
    </row>
    <row r="319" spans="5:18" x14ac:dyDescent="0.3">
      <c r="E319" s="32"/>
      <c r="K319" s="32"/>
      <c r="P319" s="32"/>
      <c r="Q319" s="32"/>
      <c r="R319" s="32"/>
    </row>
    <row r="320" spans="5:18" x14ac:dyDescent="0.3">
      <c r="E320" s="32"/>
      <c r="K320" s="32"/>
      <c r="P320" s="32"/>
      <c r="Q320" s="32"/>
      <c r="R320" s="32"/>
    </row>
    <row r="321" spans="5:18" x14ac:dyDescent="0.3">
      <c r="E321" s="32"/>
      <c r="K321" s="32"/>
      <c r="P321" s="32"/>
      <c r="Q321" s="32"/>
      <c r="R321" s="32"/>
    </row>
    <row r="322" spans="5:18" x14ac:dyDescent="0.3">
      <c r="E322" s="32"/>
      <c r="K322" s="32"/>
      <c r="P322" s="32"/>
      <c r="Q322" s="32"/>
      <c r="R322" s="32"/>
    </row>
    <row r="323" spans="5:18" x14ac:dyDescent="0.3">
      <c r="E323" s="32"/>
      <c r="K323" s="32"/>
      <c r="P323" s="32"/>
      <c r="Q323" s="32"/>
      <c r="R323" s="32"/>
    </row>
    <row r="324" spans="5:18" x14ac:dyDescent="0.3">
      <c r="E324" s="32"/>
      <c r="K324" s="32"/>
      <c r="P324" s="32"/>
      <c r="Q324" s="32"/>
      <c r="R324" s="32"/>
    </row>
    <row r="325" spans="5:18" x14ac:dyDescent="0.3">
      <c r="E325" s="32"/>
      <c r="K325" s="32"/>
      <c r="P325" s="32"/>
      <c r="Q325" s="32"/>
      <c r="R325" s="32"/>
    </row>
    <row r="326" spans="5:18" x14ac:dyDescent="0.3">
      <c r="E326" s="32"/>
      <c r="K326" s="32"/>
      <c r="P326" s="32"/>
      <c r="Q326" s="32"/>
      <c r="R326" s="32"/>
    </row>
    <row r="327" spans="5:18" x14ac:dyDescent="0.3">
      <c r="E327" s="32"/>
      <c r="K327" s="32"/>
      <c r="P327" s="32"/>
      <c r="Q327" s="32"/>
      <c r="R327" s="32"/>
    </row>
    <row r="328" spans="5:18" x14ac:dyDescent="0.3">
      <c r="E328" s="32"/>
      <c r="K328" s="32"/>
      <c r="P328" s="32"/>
      <c r="Q328" s="32"/>
      <c r="R328" s="32"/>
    </row>
    <row r="329" spans="5:18" x14ac:dyDescent="0.3">
      <c r="E329" s="32"/>
      <c r="K329" s="32"/>
      <c r="P329" s="32"/>
      <c r="Q329" s="32"/>
      <c r="R329" s="32"/>
    </row>
    <row r="330" spans="5:18" x14ac:dyDescent="0.3">
      <c r="E330" s="32"/>
      <c r="K330" s="32"/>
      <c r="P330" s="32"/>
      <c r="Q330" s="32"/>
      <c r="R330" s="32"/>
    </row>
    <row r="331" spans="5:18" x14ac:dyDescent="0.3">
      <c r="E331" s="32"/>
      <c r="K331" s="32"/>
      <c r="P331" s="32"/>
      <c r="Q331" s="32"/>
      <c r="R331" s="32"/>
    </row>
    <row r="332" spans="5:18" x14ac:dyDescent="0.3">
      <c r="E332" s="32"/>
      <c r="K332" s="32"/>
      <c r="P332" s="32"/>
      <c r="Q332" s="32"/>
      <c r="R332" s="32"/>
    </row>
    <row r="333" spans="5:18" x14ac:dyDescent="0.3">
      <c r="E333" s="32"/>
      <c r="K333" s="32"/>
      <c r="P333" s="32"/>
      <c r="Q333" s="32"/>
      <c r="R333" s="32"/>
    </row>
    <row r="334" spans="5:18" x14ac:dyDescent="0.3">
      <c r="E334" s="32"/>
      <c r="K334" s="32"/>
      <c r="P334" s="32"/>
      <c r="Q334" s="32"/>
      <c r="R334" s="32"/>
    </row>
    <row r="335" spans="5:18" x14ac:dyDescent="0.3">
      <c r="E335" s="32"/>
      <c r="K335" s="32"/>
      <c r="P335" s="32"/>
      <c r="Q335" s="32"/>
      <c r="R335" s="32"/>
    </row>
    <row r="336" spans="5:18" x14ac:dyDescent="0.3">
      <c r="E336" s="32"/>
      <c r="K336" s="32"/>
      <c r="P336" s="32"/>
      <c r="Q336" s="32"/>
      <c r="R336" s="32"/>
    </row>
    <row r="337" spans="5:18" x14ac:dyDescent="0.3">
      <c r="E337" s="32"/>
      <c r="K337" s="32"/>
      <c r="P337" s="32"/>
      <c r="Q337" s="32"/>
      <c r="R337" s="32"/>
    </row>
    <row r="338" spans="5:18" x14ac:dyDescent="0.3">
      <c r="E338" s="32"/>
      <c r="K338" s="32"/>
      <c r="P338" s="32"/>
      <c r="Q338" s="32"/>
      <c r="R338" s="32"/>
    </row>
    <row r="339" spans="5:18" x14ac:dyDescent="0.3">
      <c r="E339" s="32"/>
      <c r="K339" s="32"/>
      <c r="P339" s="32"/>
      <c r="Q339" s="32"/>
      <c r="R339" s="32"/>
    </row>
    <row r="340" spans="5:18" x14ac:dyDescent="0.3">
      <c r="E340" s="32"/>
      <c r="K340" s="32"/>
      <c r="P340" s="32"/>
      <c r="Q340" s="32"/>
      <c r="R340" s="32"/>
    </row>
    <row r="341" spans="5:18" x14ac:dyDescent="0.3">
      <c r="E341" s="32"/>
      <c r="K341" s="32"/>
      <c r="P341" s="32"/>
      <c r="Q341" s="32"/>
      <c r="R341" s="32"/>
    </row>
    <row r="342" spans="5:18" x14ac:dyDescent="0.3">
      <c r="E342" s="32"/>
      <c r="K342" s="32"/>
      <c r="P342" s="32"/>
      <c r="Q342" s="32"/>
      <c r="R342" s="32"/>
    </row>
    <row r="343" spans="5:18" x14ac:dyDescent="0.3">
      <c r="E343" s="32"/>
      <c r="K343" s="32"/>
      <c r="P343" s="32"/>
      <c r="Q343" s="32"/>
      <c r="R343" s="32"/>
    </row>
    <row r="344" spans="5:18" x14ac:dyDescent="0.3">
      <c r="E344" s="32"/>
      <c r="K344" s="32"/>
      <c r="P344" s="32"/>
      <c r="Q344" s="32"/>
      <c r="R344" s="32"/>
    </row>
    <row r="345" spans="5:18" x14ac:dyDescent="0.3">
      <c r="E345" s="32"/>
      <c r="K345" s="32"/>
      <c r="P345" s="32"/>
      <c r="Q345" s="32"/>
      <c r="R345" s="32"/>
    </row>
    <row r="346" spans="5:18" x14ac:dyDescent="0.3">
      <c r="E346" s="32"/>
      <c r="K346" s="32"/>
      <c r="P346" s="32"/>
      <c r="Q346" s="32"/>
      <c r="R346" s="32"/>
    </row>
    <row r="347" spans="5:18" x14ac:dyDescent="0.3">
      <c r="E347" s="32"/>
      <c r="K347" s="32"/>
      <c r="P347" s="32"/>
      <c r="Q347" s="32"/>
      <c r="R347" s="32"/>
    </row>
    <row r="348" spans="5:18" x14ac:dyDescent="0.3">
      <c r="E348" s="32"/>
      <c r="K348" s="32"/>
      <c r="P348" s="32"/>
      <c r="Q348" s="32"/>
      <c r="R348" s="32"/>
    </row>
    <row r="349" spans="5:18" x14ac:dyDescent="0.3">
      <c r="E349" s="32"/>
      <c r="K349" s="32"/>
      <c r="P349" s="32"/>
      <c r="Q349" s="32"/>
      <c r="R349" s="32"/>
    </row>
    <row r="350" spans="5:18" x14ac:dyDescent="0.3">
      <c r="E350" s="32"/>
      <c r="K350" s="32"/>
      <c r="P350" s="32"/>
      <c r="Q350" s="32"/>
      <c r="R350" s="32"/>
    </row>
    <row r="351" spans="5:18" x14ac:dyDescent="0.3">
      <c r="E351" s="32"/>
      <c r="K351" s="32"/>
      <c r="P351" s="32"/>
      <c r="Q351" s="32"/>
      <c r="R351" s="32"/>
    </row>
    <row r="352" spans="5:18" x14ac:dyDescent="0.3">
      <c r="E352" s="32"/>
      <c r="K352" s="32"/>
      <c r="P352" s="32"/>
      <c r="Q352" s="32"/>
      <c r="R352" s="32"/>
    </row>
    <row r="353" spans="5:18" x14ac:dyDescent="0.3">
      <c r="E353" s="32"/>
      <c r="K353" s="32"/>
      <c r="P353" s="32"/>
      <c r="Q353" s="32"/>
      <c r="R353" s="32"/>
    </row>
    <row r="354" spans="5:18" x14ac:dyDescent="0.3">
      <c r="E354" s="32"/>
      <c r="K354" s="32"/>
      <c r="P354" s="32"/>
      <c r="Q354" s="32"/>
      <c r="R354" s="32"/>
    </row>
    <row r="355" spans="5:18" x14ac:dyDescent="0.3">
      <c r="E355" s="32"/>
      <c r="K355" s="32"/>
      <c r="P355" s="32"/>
      <c r="Q355" s="32"/>
      <c r="R355" s="32"/>
    </row>
    <row r="356" spans="5:18" x14ac:dyDescent="0.3">
      <c r="E356" s="32"/>
      <c r="K356" s="32"/>
      <c r="P356" s="32"/>
      <c r="Q356" s="32"/>
      <c r="R356" s="32"/>
    </row>
    <row r="357" spans="5:18" x14ac:dyDescent="0.3">
      <c r="E357" s="32"/>
      <c r="K357" s="32"/>
      <c r="P357" s="32"/>
      <c r="Q357" s="32"/>
      <c r="R357" s="32"/>
    </row>
    <row r="358" spans="5:18" x14ac:dyDescent="0.3">
      <c r="E358" s="32"/>
      <c r="K358" s="32"/>
      <c r="P358" s="32"/>
      <c r="Q358" s="32"/>
      <c r="R358" s="32"/>
    </row>
    <row r="359" spans="5:18" x14ac:dyDescent="0.3">
      <c r="E359" s="32"/>
      <c r="K359" s="32"/>
      <c r="P359" s="32"/>
      <c r="Q359" s="32"/>
      <c r="R359" s="32"/>
    </row>
    <row r="360" spans="5:18" x14ac:dyDescent="0.3">
      <c r="E360" s="32"/>
      <c r="K360" s="32"/>
      <c r="P360" s="32"/>
      <c r="Q360" s="32"/>
      <c r="R360" s="32"/>
    </row>
    <row r="361" spans="5:18" x14ac:dyDescent="0.3">
      <c r="E361" s="32"/>
      <c r="K361" s="32"/>
      <c r="P361" s="32"/>
      <c r="Q361" s="32"/>
      <c r="R361" s="32"/>
    </row>
    <row r="362" spans="5:18" x14ac:dyDescent="0.3">
      <c r="E362" s="32"/>
      <c r="K362" s="32"/>
      <c r="P362" s="32"/>
      <c r="Q362" s="32"/>
      <c r="R362" s="32"/>
    </row>
    <row r="363" spans="5:18" x14ac:dyDescent="0.3">
      <c r="E363" s="32"/>
      <c r="K363" s="32"/>
      <c r="P363" s="32"/>
      <c r="Q363" s="32"/>
      <c r="R363" s="32"/>
    </row>
    <row r="364" spans="5:18" x14ac:dyDescent="0.3">
      <c r="E364" s="32"/>
      <c r="K364" s="32"/>
      <c r="P364" s="32"/>
      <c r="Q364" s="32"/>
      <c r="R364" s="32"/>
    </row>
    <row r="365" spans="5:18" x14ac:dyDescent="0.3">
      <c r="E365" s="32"/>
      <c r="K365" s="32"/>
      <c r="P365" s="32"/>
      <c r="Q365" s="32"/>
      <c r="R365" s="32"/>
    </row>
    <row r="366" spans="5:18" x14ac:dyDescent="0.3">
      <c r="E366" s="32"/>
      <c r="K366" s="32"/>
      <c r="P366" s="32"/>
      <c r="Q366" s="32"/>
      <c r="R366" s="32"/>
    </row>
    <row r="367" spans="5:18" x14ac:dyDescent="0.3">
      <c r="E367" s="32"/>
      <c r="K367" s="32"/>
      <c r="P367" s="32"/>
      <c r="Q367" s="32"/>
      <c r="R367" s="32"/>
    </row>
    <row r="368" spans="5:18" x14ac:dyDescent="0.3">
      <c r="E368" s="32"/>
      <c r="K368" s="32"/>
      <c r="P368" s="32"/>
      <c r="Q368" s="32"/>
      <c r="R368" s="32"/>
    </row>
    <row r="369" spans="5:18" x14ac:dyDescent="0.3">
      <c r="E369" s="32"/>
      <c r="K369" s="32"/>
      <c r="P369" s="32"/>
      <c r="Q369" s="32"/>
      <c r="R369" s="32"/>
    </row>
    <row r="370" spans="5:18" x14ac:dyDescent="0.3">
      <c r="E370" s="32"/>
      <c r="K370" s="32"/>
      <c r="P370" s="32"/>
      <c r="Q370" s="32"/>
      <c r="R370" s="32"/>
    </row>
    <row r="371" spans="5:18" x14ac:dyDescent="0.3">
      <c r="E371" s="32"/>
      <c r="K371" s="32"/>
      <c r="P371" s="32"/>
      <c r="Q371" s="32"/>
      <c r="R371" s="32"/>
    </row>
    <row r="372" spans="5:18" x14ac:dyDescent="0.3">
      <c r="E372" s="32"/>
      <c r="K372" s="32"/>
      <c r="P372" s="32"/>
      <c r="Q372" s="32"/>
      <c r="R372" s="32"/>
    </row>
    <row r="373" spans="5:18" x14ac:dyDescent="0.3">
      <c r="E373" s="32"/>
      <c r="K373" s="32"/>
      <c r="P373" s="32"/>
      <c r="Q373" s="32"/>
      <c r="R373" s="32"/>
    </row>
    <row r="374" spans="5:18" x14ac:dyDescent="0.3">
      <c r="E374" s="32"/>
      <c r="K374" s="32"/>
      <c r="P374" s="32"/>
      <c r="Q374" s="32"/>
      <c r="R374" s="32"/>
    </row>
    <row r="375" spans="5:18" x14ac:dyDescent="0.3">
      <c r="E375" s="32"/>
      <c r="K375" s="32"/>
      <c r="P375" s="32"/>
      <c r="Q375" s="32"/>
      <c r="R375" s="32"/>
    </row>
    <row r="376" spans="5:18" x14ac:dyDescent="0.3">
      <c r="E376" s="32"/>
      <c r="K376" s="32"/>
      <c r="P376" s="32"/>
      <c r="Q376" s="32"/>
      <c r="R376" s="32"/>
    </row>
    <row r="377" spans="5:18" x14ac:dyDescent="0.3">
      <c r="E377" s="32"/>
      <c r="K377" s="32"/>
      <c r="P377" s="32"/>
      <c r="Q377" s="32"/>
      <c r="R377" s="32"/>
    </row>
    <row r="378" spans="5:18" x14ac:dyDescent="0.3">
      <c r="E378" s="32"/>
      <c r="K378" s="32"/>
      <c r="P378" s="32"/>
      <c r="Q378" s="32"/>
      <c r="R378" s="32"/>
    </row>
    <row r="379" spans="5:18" x14ac:dyDescent="0.3">
      <c r="E379" s="32"/>
      <c r="K379" s="32"/>
      <c r="P379" s="32"/>
      <c r="Q379" s="32"/>
      <c r="R379" s="32"/>
    </row>
    <row r="380" spans="5:18" x14ac:dyDescent="0.3">
      <c r="E380" s="32"/>
      <c r="K380" s="32"/>
      <c r="P380" s="32"/>
      <c r="Q380" s="32"/>
      <c r="R380" s="32"/>
    </row>
    <row r="381" spans="5:18" x14ac:dyDescent="0.3">
      <c r="E381" s="32"/>
      <c r="K381" s="32"/>
      <c r="P381" s="32"/>
      <c r="Q381" s="32"/>
      <c r="R381" s="32"/>
    </row>
    <row r="382" spans="5:18" x14ac:dyDescent="0.3">
      <c r="E382" s="32"/>
      <c r="K382" s="32"/>
      <c r="P382" s="32"/>
      <c r="Q382" s="32"/>
      <c r="R382" s="32"/>
    </row>
    <row r="383" spans="5:18" x14ac:dyDescent="0.3">
      <c r="E383" s="32"/>
      <c r="K383" s="32"/>
      <c r="P383" s="32"/>
      <c r="Q383" s="32"/>
      <c r="R383" s="32"/>
    </row>
    <row r="384" spans="5:18" x14ac:dyDescent="0.3">
      <c r="E384" s="32"/>
      <c r="K384" s="32"/>
      <c r="P384" s="32"/>
      <c r="Q384" s="32"/>
      <c r="R384" s="32"/>
    </row>
    <row r="385" spans="5:18" x14ac:dyDescent="0.3">
      <c r="E385" s="32"/>
      <c r="K385" s="32"/>
      <c r="P385" s="32"/>
      <c r="Q385" s="32"/>
      <c r="R385" s="32"/>
    </row>
    <row r="386" spans="5:18" x14ac:dyDescent="0.3">
      <c r="E386" s="32"/>
      <c r="K386" s="32"/>
      <c r="P386" s="32"/>
      <c r="Q386" s="32"/>
      <c r="R386" s="32"/>
    </row>
    <row r="387" spans="5:18" x14ac:dyDescent="0.3">
      <c r="E387" s="32"/>
      <c r="K387" s="32"/>
      <c r="P387" s="32"/>
      <c r="Q387" s="32"/>
      <c r="R387" s="32"/>
    </row>
    <row r="388" spans="5:18" x14ac:dyDescent="0.3">
      <c r="E388" s="32"/>
      <c r="K388" s="32"/>
      <c r="P388" s="32"/>
      <c r="Q388" s="32"/>
      <c r="R388" s="32"/>
    </row>
    <row r="389" spans="5:18" x14ac:dyDescent="0.3">
      <c r="E389" s="32"/>
      <c r="K389" s="32"/>
      <c r="P389" s="32"/>
      <c r="Q389" s="32"/>
      <c r="R389" s="32"/>
    </row>
    <row r="390" spans="5:18" x14ac:dyDescent="0.3">
      <c r="E390" s="32"/>
      <c r="K390" s="32"/>
      <c r="P390" s="32"/>
      <c r="Q390" s="32"/>
      <c r="R390" s="32"/>
    </row>
    <row r="391" spans="5:18" x14ac:dyDescent="0.3">
      <c r="E391" s="32"/>
      <c r="K391" s="32"/>
      <c r="P391" s="32"/>
      <c r="Q391" s="32"/>
      <c r="R391" s="32"/>
    </row>
    <row r="392" spans="5:18" x14ac:dyDescent="0.3">
      <c r="E392" s="32"/>
      <c r="K392" s="32"/>
      <c r="P392" s="32"/>
      <c r="Q392" s="32"/>
      <c r="R392" s="32"/>
    </row>
    <row r="393" spans="5:18" x14ac:dyDescent="0.3">
      <c r="E393" s="32"/>
      <c r="K393" s="32"/>
      <c r="P393" s="32"/>
      <c r="Q393" s="32"/>
      <c r="R393" s="32"/>
    </row>
    <row r="394" spans="5:18" x14ac:dyDescent="0.3">
      <c r="E394" s="32"/>
      <c r="K394" s="32"/>
      <c r="P394" s="32"/>
      <c r="Q394" s="32"/>
      <c r="R394" s="32"/>
    </row>
    <row r="395" spans="5:18" x14ac:dyDescent="0.3">
      <c r="E395" s="32"/>
      <c r="K395" s="32"/>
      <c r="P395" s="32"/>
      <c r="Q395" s="32"/>
      <c r="R395" s="32"/>
    </row>
    <row r="396" spans="5:18" x14ac:dyDescent="0.3">
      <c r="E396" s="32"/>
      <c r="K396" s="32"/>
      <c r="P396" s="32"/>
      <c r="Q396" s="32"/>
      <c r="R396" s="32"/>
    </row>
    <row r="397" spans="5:18" x14ac:dyDescent="0.3">
      <c r="E397" s="32"/>
      <c r="K397" s="32"/>
      <c r="P397" s="32"/>
      <c r="Q397" s="32"/>
      <c r="R397" s="32"/>
    </row>
    <row r="398" spans="5:18" x14ac:dyDescent="0.3">
      <c r="E398" s="32"/>
      <c r="K398" s="32"/>
      <c r="P398" s="32"/>
      <c r="Q398" s="32"/>
      <c r="R398" s="32"/>
    </row>
    <row r="399" spans="5:18" x14ac:dyDescent="0.3">
      <c r="E399" s="32"/>
      <c r="K399" s="32"/>
      <c r="P399" s="32"/>
      <c r="Q399" s="32"/>
      <c r="R399" s="32"/>
    </row>
    <row r="400" spans="5:18" x14ac:dyDescent="0.3">
      <c r="E400" s="32"/>
      <c r="K400" s="32"/>
      <c r="P400" s="32"/>
      <c r="Q400" s="32"/>
      <c r="R400" s="32"/>
    </row>
    <row r="401" spans="5:18" x14ac:dyDescent="0.3">
      <c r="E401" s="32"/>
      <c r="K401" s="32"/>
      <c r="P401" s="32"/>
      <c r="Q401" s="32"/>
      <c r="R401" s="32"/>
    </row>
    <row r="402" spans="5:18" x14ac:dyDescent="0.3">
      <c r="E402" s="32"/>
      <c r="K402" s="32"/>
      <c r="P402" s="32"/>
      <c r="Q402" s="32"/>
      <c r="R402" s="32"/>
    </row>
    <row r="403" spans="5:18" x14ac:dyDescent="0.3">
      <c r="E403" s="32"/>
      <c r="K403" s="32"/>
      <c r="P403" s="32"/>
      <c r="Q403" s="32"/>
      <c r="R403" s="32"/>
    </row>
    <row r="404" spans="5:18" x14ac:dyDescent="0.3">
      <c r="E404" s="32"/>
      <c r="K404" s="32"/>
      <c r="P404" s="32"/>
      <c r="Q404" s="32"/>
      <c r="R404" s="32"/>
    </row>
    <row r="405" spans="5:18" x14ac:dyDescent="0.3">
      <c r="E405" s="32"/>
      <c r="K405" s="32"/>
      <c r="P405" s="32"/>
      <c r="Q405" s="32"/>
      <c r="R405" s="32"/>
    </row>
    <row r="406" spans="5:18" x14ac:dyDescent="0.3">
      <c r="E406" s="32"/>
      <c r="K406" s="32"/>
      <c r="P406" s="32"/>
      <c r="Q406" s="32"/>
      <c r="R406" s="32"/>
    </row>
    <row r="407" spans="5:18" x14ac:dyDescent="0.3">
      <c r="E407" s="32"/>
      <c r="K407" s="32"/>
      <c r="P407" s="32"/>
      <c r="Q407" s="32"/>
      <c r="R407" s="32"/>
    </row>
    <row r="408" spans="5:18" x14ac:dyDescent="0.3">
      <c r="E408" s="32"/>
      <c r="K408" s="32"/>
      <c r="P408" s="32"/>
      <c r="Q408" s="32"/>
      <c r="R408" s="32"/>
    </row>
    <row r="409" spans="5:18" x14ac:dyDescent="0.3">
      <c r="E409" s="32"/>
      <c r="K409" s="32"/>
      <c r="P409" s="32"/>
      <c r="Q409" s="32"/>
      <c r="R409" s="32"/>
    </row>
    <row r="410" spans="5:18" x14ac:dyDescent="0.3">
      <c r="E410" s="32"/>
      <c r="K410" s="32"/>
      <c r="P410" s="32"/>
      <c r="Q410" s="32"/>
      <c r="R410" s="32"/>
    </row>
    <row r="411" spans="5:18" x14ac:dyDescent="0.3">
      <c r="E411" s="32"/>
      <c r="K411" s="32"/>
      <c r="P411" s="32"/>
      <c r="Q411" s="32"/>
      <c r="R411" s="32"/>
    </row>
    <row r="412" spans="5:18" x14ac:dyDescent="0.3">
      <c r="E412" s="32"/>
      <c r="K412" s="32"/>
      <c r="P412" s="32"/>
      <c r="Q412" s="32"/>
      <c r="R412" s="32"/>
    </row>
    <row r="413" spans="5:18" x14ac:dyDescent="0.3">
      <c r="E413" s="32"/>
      <c r="K413" s="32"/>
      <c r="P413" s="32"/>
      <c r="Q413" s="32"/>
      <c r="R413" s="32"/>
    </row>
    <row r="414" spans="5:18" x14ac:dyDescent="0.3">
      <c r="E414" s="32"/>
      <c r="K414" s="32"/>
      <c r="P414" s="32"/>
      <c r="Q414" s="32"/>
      <c r="R414" s="32"/>
    </row>
    <row r="415" spans="5:18" x14ac:dyDescent="0.3">
      <c r="E415" s="32"/>
      <c r="K415" s="32"/>
      <c r="P415" s="32"/>
      <c r="Q415" s="32"/>
      <c r="R415" s="32"/>
    </row>
    <row r="416" spans="5:18" x14ac:dyDescent="0.3">
      <c r="E416" s="32"/>
      <c r="K416" s="32"/>
      <c r="P416" s="32"/>
      <c r="Q416" s="32"/>
      <c r="R416" s="32"/>
    </row>
    <row r="417" spans="5:18" x14ac:dyDescent="0.3">
      <c r="E417" s="32"/>
      <c r="K417" s="32"/>
      <c r="P417" s="32"/>
      <c r="Q417" s="32"/>
      <c r="R417" s="32"/>
    </row>
    <row r="418" spans="5:18" x14ac:dyDescent="0.3">
      <c r="E418" s="32"/>
      <c r="K418" s="32"/>
      <c r="P418" s="32"/>
      <c r="Q418" s="32"/>
      <c r="R418" s="32"/>
    </row>
    <row r="419" spans="5:18" x14ac:dyDescent="0.3">
      <c r="E419" s="32"/>
      <c r="K419" s="32"/>
      <c r="P419" s="32"/>
      <c r="Q419" s="32"/>
      <c r="R419" s="32"/>
    </row>
    <row r="420" spans="5:18" x14ac:dyDescent="0.3">
      <c r="E420" s="32"/>
      <c r="K420" s="32"/>
      <c r="P420" s="32"/>
      <c r="Q420" s="32"/>
      <c r="R420" s="32"/>
    </row>
    <row r="421" spans="5:18" x14ac:dyDescent="0.3">
      <c r="E421" s="32"/>
      <c r="K421" s="32"/>
      <c r="P421" s="32"/>
      <c r="Q421" s="32"/>
      <c r="R421" s="32"/>
    </row>
    <row r="422" spans="5:18" x14ac:dyDescent="0.3">
      <c r="E422" s="32"/>
      <c r="K422" s="32"/>
      <c r="P422" s="32"/>
      <c r="Q422" s="32"/>
      <c r="R422" s="32"/>
    </row>
    <row r="423" spans="5:18" x14ac:dyDescent="0.3">
      <c r="E423" s="32"/>
      <c r="K423" s="32"/>
      <c r="P423" s="32"/>
      <c r="Q423" s="32"/>
      <c r="R423" s="32"/>
    </row>
    <row r="424" spans="5:18" x14ac:dyDescent="0.3">
      <c r="E424" s="32"/>
      <c r="K424" s="32"/>
      <c r="P424" s="32"/>
      <c r="Q424" s="32"/>
      <c r="R424" s="32"/>
    </row>
    <row r="425" spans="5:18" x14ac:dyDescent="0.3">
      <c r="E425" s="32"/>
      <c r="K425" s="32"/>
      <c r="P425" s="32"/>
      <c r="Q425" s="32"/>
      <c r="R425" s="32"/>
    </row>
    <row r="426" spans="5:18" x14ac:dyDescent="0.3">
      <c r="E426" s="32"/>
      <c r="K426" s="32"/>
      <c r="P426" s="32"/>
      <c r="Q426" s="32"/>
      <c r="R426" s="32"/>
    </row>
    <row r="427" spans="5:18" x14ac:dyDescent="0.3">
      <c r="E427" s="32"/>
      <c r="K427" s="32"/>
      <c r="P427" s="32"/>
      <c r="Q427" s="32"/>
      <c r="R427" s="32"/>
    </row>
    <row r="428" spans="5:18" x14ac:dyDescent="0.3">
      <c r="E428" s="32"/>
      <c r="K428" s="32"/>
      <c r="P428" s="32"/>
      <c r="Q428" s="32"/>
      <c r="R428" s="32"/>
    </row>
    <row r="429" spans="5:18" x14ac:dyDescent="0.3">
      <c r="E429" s="32"/>
      <c r="K429" s="32"/>
      <c r="P429" s="32"/>
      <c r="Q429" s="32"/>
      <c r="R429" s="32"/>
    </row>
    <row r="430" spans="5:18" x14ac:dyDescent="0.3">
      <c r="E430" s="32"/>
      <c r="K430" s="32"/>
      <c r="P430" s="32"/>
      <c r="Q430" s="32"/>
      <c r="R430" s="32"/>
    </row>
    <row r="431" spans="5:18" x14ac:dyDescent="0.3">
      <c r="E431" s="32"/>
      <c r="K431" s="32"/>
      <c r="P431" s="32"/>
      <c r="Q431" s="32"/>
      <c r="R431" s="32"/>
    </row>
    <row r="432" spans="5:18" x14ac:dyDescent="0.3">
      <c r="E432" s="32"/>
      <c r="K432" s="32"/>
      <c r="P432" s="32"/>
      <c r="Q432" s="32"/>
      <c r="R432" s="32"/>
    </row>
    <row r="433" spans="5:18" x14ac:dyDescent="0.3">
      <c r="E433" s="32"/>
      <c r="K433" s="32"/>
      <c r="P433" s="32"/>
      <c r="Q433" s="32"/>
      <c r="R433" s="32"/>
    </row>
    <row r="434" spans="5:18" x14ac:dyDescent="0.3">
      <c r="E434" s="32"/>
      <c r="K434" s="32"/>
      <c r="P434" s="32"/>
      <c r="Q434" s="32"/>
      <c r="R434" s="32"/>
    </row>
    <row r="435" spans="5:18" x14ac:dyDescent="0.3">
      <c r="E435" s="32"/>
      <c r="K435" s="32"/>
      <c r="P435" s="32"/>
      <c r="Q435" s="32"/>
      <c r="R435" s="32"/>
    </row>
    <row r="436" spans="5:18" x14ac:dyDescent="0.3">
      <c r="E436" s="32"/>
      <c r="K436" s="32"/>
      <c r="P436" s="32"/>
      <c r="Q436" s="32"/>
      <c r="R436" s="32"/>
    </row>
    <row r="437" spans="5:18" x14ac:dyDescent="0.3">
      <c r="E437" s="32"/>
      <c r="K437" s="32"/>
      <c r="P437" s="32"/>
      <c r="Q437" s="32"/>
      <c r="R437" s="32"/>
    </row>
    <row r="438" spans="5:18" x14ac:dyDescent="0.3">
      <c r="E438" s="32"/>
      <c r="K438" s="32"/>
      <c r="P438" s="32"/>
      <c r="Q438" s="32"/>
      <c r="R438" s="32"/>
    </row>
    <row r="439" spans="5:18" x14ac:dyDescent="0.3">
      <c r="E439" s="32"/>
      <c r="K439" s="32"/>
      <c r="P439" s="32"/>
      <c r="Q439" s="32"/>
      <c r="R439" s="32"/>
    </row>
    <row r="440" spans="5:18" x14ac:dyDescent="0.3">
      <c r="E440" s="32"/>
      <c r="K440" s="32"/>
      <c r="P440" s="32"/>
      <c r="Q440" s="32"/>
      <c r="R440" s="32"/>
    </row>
    <row r="441" spans="5:18" x14ac:dyDescent="0.3">
      <c r="E441" s="32"/>
      <c r="K441" s="32"/>
      <c r="P441" s="32"/>
      <c r="Q441" s="32"/>
      <c r="R441" s="32"/>
    </row>
    <row r="442" spans="5:18" x14ac:dyDescent="0.3">
      <c r="E442" s="32"/>
      <c r="K442" s="32"/>
      <c r="P442" s="32"/>
      <c r="Q442" s="32"/>
      <c r="R442" s="32"/>
    </row>
    <row r="443" spans="5:18" x14ac:dyDescent="0.3">
      <c r="E443" s="32"/>
      <c r="K443" s="32"/>
      <c r="P443" s="32"/>
      <c r="Q443" s="32"/>
      <c r="R443" s="32"/>
    </row>
    <row r="444" spans="5:18" x14ac:dyDescent="0.3">
      <c r="E444" s="32"/>
      <c r="K444" s="32"/>
      <c r="P444" s="32"/>
      <c r="Q444" s="32"/>
      <c r="R444" s="32"/>
    </row>
    <row r="445" spans="5:18" x14ac:dyDescent="0.3">
      <c r="E445" s="32"/>
      <c r="K445" s="32"/>
      <c r="P445" s="32"/>
      <c r="Q445" s="32"/>
      <c r="R445" s="32"/>
    </row>
    <row r="446" spans="5:18" x14ac:dyDescent="0.3">
      <c r="E446" s="32"/>
      <c r="K446" s="32"/>
      <c r="P446" s="32"/>
      <c r="Q446" s="32"/>
      <c r="R446" s="32"/>
    </row>
    <row r="447" spans="5:18" x14ac:dyDescent="0.3">
      <c r="E447" s="32"/>
      <c r="K447" s="32"/>
      <c r="P447" s="32"/>
      <c r="Q447" s="32"/>
      <c r="R447" s="32"/>
    </row>
    <row r="448" spans="5:18" x14ac:dyDescent="0.3">
      <c r="E448" s="32"/>
      <c r="K448" s="32"/>
      <c r="P448" s="32"/>
      <c r="Q448" s="32"/>
      <c r="R448" s="32"/>
    </row>
    <row r="449" spans="5:18" x14ac:dyDescent="0.3">
      <c r="E449" s="32"/>
      <c r="K449" s="32"/>
      <c r="P449" s="32"/>
      <c r="Q449" s="32"/>
      <c r="R449" s="32"/>
    </row>
    <row r="450" spans="5:18" x14ac:dyDescent="0.3">
      <c r="E450" s="32"/>
      <c r="K450" s="32"/>
      <c r="P450" s="32"/>
      <c r="Q450" s="32"/>
      <c r="R450" s="32"/>
    </row>
    <row r="451" spans="5:18" x14ac:dyDescent="0.3">
      <c r="E451" s="32"/>
      <c r="K451" s="32"/>
      <c r="P451" s="32"/>
      <c r="Q451" s="32"/>
      <c r="R451" s="32"/>
    </row>
    <row r="452" spans="5:18" x14ac:dyDescent="0.3">
      <c r="E452" s="32"/>
      <c r="K452" s="32"/>
      <c r="P452" s="32"/>
      <c r="Q452" s="32"/>
      <c r="R452" s="32"/>
    </row>
    <row r="453" spans="5:18" x14ac:dyDescent="0.3">
      <c r="E453" s="32"/>
      <c r="K453" s="32"/>
      <c r="P453" s="32"/>
      <c r="Q453" s="32"/>
      <c r="R453" s="32"/>
    </row>
    <row r="454" spans="5:18" x14ac:dyDescent="0.3">
      <c r="E454" s="32"/>
      <c r="K454" s="32"/>
      <c r="P454" s="32"/>
      <c r="Q454" s="32"/>
      <c r="R454" s="32"/>
    </row>
    <row r="455" spans="5:18" x14ac:dyDescent="0.3">
      <c r="E455" s="32"/>
      <c r="K455" s="32"/>
      <c r="P455" s="32"/>
      <c r="Q455" s="32"/>
      <c r="R455" s="32"/>
    </row>
    <row r="456" spans="5:18" x14ac:dyDescent="0.3">
      <c r="E456" s="32"/>
      <c r="K456" s="32"/>
      <c r="P456" s="32"/>
      <c r="Q456" s="32"/>
      <c r="R456" s="32"/>
    </row>
    <row r="457" spans="5:18" x14ac:dyDescent="0.3">
      <c r="E457" s="32"/>
      <c r="K457" s="32"/>
      <c r="P457" s="32"/>
      <c r="Q457" s="32"/>
      <c r="R457" s="32"/>
    </row>
    <row r="458" spans="5:18" x14ac:dyDescent="0.3">
      <c r="E458" s="32"/>
      <c r="K458" s="32"/>
      <c r="P458" s="32"/>
      <c r="Q458" s="32"/>
      <c r="R458" s="32"/>
    </row>
    <row r="459" spans="5:18" x14ac:dyDescent="0.3">
      <c r="E459" s="32"/>
      <c r="K459" s="32"/>
      <c r="P459" s="32"/>
      <c r="Q459" s="32"/>
      <c r="R459" s="32"/>
    </row>
    <row r="460" spans="5:18" x14ac:dyDescent="0.3">
      <c r="E460" s="32"/>
      <c r="K460" s="32"/>
      <c r="P460" s="32"/>
      <c r="Q460" s="32"/>
      <c r="R460" s="32"/>
    </row>
    <row r="461" spans="5:18" x14ac:dyDescent="0.3">
      <c r="E461" s="32"/>
      <c r="K461" s="32"/>
      <c r="P461" s="32"/>
      <c r="Q461" s="32"/>
      <c r="R461" s="32"/>
    </row>
    <row r="462" spans="5:18" x14ac:dyDescent="0.3">
      <c r="E462" s="32"/>
      <c r="K462" s="32"/>
      <c r="P462" s="32"/>
      <c r="Q462" s="32"/>
      <c r="R462" s="32"/>
    </row>
    <row r="463" spans="5:18" x14ac:dyDescent="0.3">
      <c r="E463" s="32"/>
      <c r="K463" s="32"/>
      <c r="P463" s="32"/>
      <c r="Q463" s="32"/>
      <c r="R463" s="32"/>
    </row>
    <row r="464" spans="5:18" x14ac:dyDescent="0.3">
      <c r="E464" s="32"/>
      <c r="K464" s="32"/>
      <c r="P464" s="32"/>
      <c r="Q464" s="32"/>
      <c r="R464" s="32"/>
    </row>
    <row r="465" spans="5:18" x14ac:dyDescent="0.3">
      <c r="E465" s="32"/>
      <c r="K465" s="32"/>
      <c r="P465" s="32"/>
      <c r="Q465" s="32"/>
      <c r="R465" s="32"/>
    </row>
    <row r="466" spans="5:18" x14ac:dyDescent="0.3">
      <c r="E466" s="32"/>
      <c r="K466" s="32"/>
      <c r="P466" s="32"/>
      <c r="Q466" s="32"/>
      <c r="R466" s="32"/>
    </row>
    <row r="467" spans="5:18" x14ac:dyDescent="0.3">
      <c r="E467" s="32"/>
      <c r="K467" s="32"/>
      <c r="P467" s="32"/>
      <c r="Q467" s="32"/>
      <c r="R467" s="32"/>
    </row>
    <row r="468" spans="5:18" x14ac:dyDescent="0.3">
      <c r="E468" s="32"/>
      <c r="K468" s="32"/>
      <c r="P468" s="32"/>
      <c r="Q468" s="32"/>
      <c r="R468" s="32"/>
    </row>
    <row r="469" spans="5:18" x14ac:dyDescent="0.3">
      <c r="E469" s="32"/>
      <c r="K469" s="32"/>
      <c r="P469" s="32"/>
      <c r="Q469" s="32"/>
      <c r="R469" s="32"/>
    </row>
    <row r="470" spans="5:18" x14ac:dyDescent="0.3">
      <c r="E470" s="32"/>
      <c r="K470" s="32"/>
      <c r="P470" s="32"/>
      <c r="Q470" s="32"/>
      <c r="R470" s="32"/>
    </row>
    <row r="471" spans="5:18" x14ac:dyDescent="0.3">
      <c r="E471" s="32"/>
      <c r="K471" s="32"/>
      <c r="P471" s="32"/>
      <c r="Q471" s="32"/>
      <c r="R471" s="32"/>
    </row>
    <row r="472" spans="5:18" x14ac:dyDescent="0.3">
      <c r="E472" s="32"/>
      <c r="K472" s="32"/>
      <c r="P472" s="32"/>
      <c r="Q472" s="32"/>
      <c r="R472" s="32"/>
    </row>
    <row r="473" spans="5:18" x14ac:dyDescent="0.3">
      <c r="E473" s="32"/>
      <c r="K473" s="32"/>
      <c r="P473" s="32"/>
      <c r="Q473" s="32"/>
      <c r="R473" s="32"/>
    </row>
    <row r="474" spans="5:18" x14ac:dyDescent="0.3">
      <c r="E474" s="32"/>
      <c r="K474" s="32"/>
      <c r="P474" s="32"/>
      <c r="Q474" s="32"/>
      <c r="R474" s="32"/>
    </row>
    <row r="475" spans="5:18" x14ac:dyDescent="0.3">
      <c r="E475" s="32"/>
      <c r="K475" s="32"/>
      <c r="P475" s="32"/>
      <c r="Q475" s="32"/>
      <c r="R475" s="32"/>
    </row>
    <row r="476" spans="5:18" x14ac:dyDescent="0.3">
      <c r="E476" s="32"/>
      <c r="K476" s="32"/>
      <c r="P476" s="32"/>
      <c r="Q476" s="32"/>
      <c r="R476" s="32"/>
    </row>
    <row r="477" spans="5:18" x14ac:dyDescent="0.3">
      <c r="E477" s="32"/>
      <c r="K477" s="32"/>
      <c r="P477" s="32"/>
      <c r="Q477" s="32"/>
      <c r="R477" s="32"/>
    </row>
    <row r="478" spans="5:18" x14ac:dyDescent="0.3">
      <c r="E478" s="32"/>
      <c r="K478" s="32"/>
      <c r="P478" s="32"/>
      <c r="Q478" s="32"/>
      <c r="R478" s="32"/>
    </row>
    <row r="479" spans="5:18" x14ac:dyDescent="0.3">
      <c r="E479" s="32"/>
      <c r="K479" s="32"/>
      <c r="P479" s="32"/>
      <c r="Q479" s="32"/>
      <c r="R479" s="32"/>
    </row>
    <row r="480" spans="5:18" x14ac:dyDescent="0.3">
      <c r="E480" s="32"/>
      <c r="K480" s="32"/>
      <c r="P480" s="32"/>
      <c r="Q480" s="32"/>
      <c r="R480" s="32"/>
    </row>
    <row r="481" spans="5:18" x14ac:dyDescent="0.3">
      <c r="E481" s="32"/>
      <c r="K481" s="32"/>
      <c r="P481" s="32"/>
      <c r="Q481" s="32"/>
      <c r="R481" s="32"/>
    </row>
    <row r="482" spans="5:18" x14ac:dyDescent="0.3">
      <c r="E482" s="32"/>
      <c r="K482" s="32"/>
      <c r="P482" s="32"/>
      <c r="Q482" s="32"/>
      <c r="R482" s="32"/>
    </row>
    <row r="483" spans="5:18" x14ac:dyDescent="0.3">
      <c r="E483" s="32"/>
      <c r="K483" s="32"/>
      <c r="P483" s="32"/>
      <c r="Q483" s="32"/>
      <c r="R483" s="32"/>
    </row>
    <row r="484" spans="5:18" x14ac:dyDescent="0.3">
      <c r="E484" s="32"/>
      <c r="K484" s="32"/>
      <c r="P484" s="32"/>
      <c r="Q484" s="32"/>
      <c r="R484" s="32"/>
    </row>
    <row r="485" spans="5:18" x14ac:dyDescent="0.3">
      <c r="E485" s="32"/>
      <c r="K485" s="32"/>
      <c r="P485" s="32"/>
      <c r="Q485" s="32"/>
      <c r="R485" s="32"/>
    </row>
    <row r="486" spans="5:18" x14ac:dyDescent="0.3">
      <c r="E486" s="32"/>
      <c r="K486" s="32"/>
      <c r="P486" s="32"/>
      <c r="Q486" s="32"/>
      <c r="R486" s="32"/>
    </row>
    <row r="487" spans="5:18" x14ac:dyDescent="0.3">
      <c r="E487" s="32"/>
      <c r="K487" s="32"/>
      <c r="P487" s="32"/>
      <c r="Q487" s="32"/>
      <c r="R487" s="32"/>
    </row>
    <row r="488" spans="5:18" x14ac:dyDescent="0.3">
      <c r="E488" s="32"/>
      <c r="K488" s="32"/>
      <c r="P488" s="32"/>
      <c r="Q488" s="32"/>
      <c r="R488" s="32"/>
    </row>
    <row r="489" spans="5:18" x14ac:dyDescent="0.3">
      <c r="E489" s="32"/>
      <c r="K489" s="32"/>
      <c r="P489" s="32"/>
      <c r="Q489" s="32"/>
      <c r="R489" s="32"/>
    </row>
    <row r="490" spans="5:18" x14ac:dyDescent="0.3">
      <c r="E490" s="32"/>
      <c r="K490" s="32"/>
      <c r="P490" s="32"/>
      <c r="Q490" s="32"/>
      <c r="R490" s="32"/>
    </row>
    <row r="491" spans="5:18" x14ac:dyDescent="0.3">
      <c r="E491" s="32"/>
      <c r="K491" s="32"/>
      <c r="P491" s="32"/>
      <c r="Q491" s="32"/>
      <c r="R491" s="32"/>
    </row>
    <row r="492" spans="5:18" x14ac:dyDescent="0.3">
      <c r="E492" s="32"/>
      <c r="K492" s="32"/>
      <c r="P492" s="32"/>
      <c r="Q492" s="32"/>
      <c r="R492" s="32"/>
    </row>
    <row r="493" spans="5:18" x14ac:dyDescent="0.3">
      <c r="E493" s="32"/>
      <c r="K493" s="32"/>
      <c r="P493" s="32"/>
      <c r="Q493" s="32"/>
      <c r="R493" s="32"/>
    </row>
    <row r="494" spans="5:18" x14ac:dyDescent="0.3">
      <c r="E494" s="32"/>
      <c r="K494" s="32"/>
      <c r="P494" s="32"/>
      <c r="Q494" s="32"/>
      <c r="R494" s="32"/>
    </row>
    <row r="495" spans="5:18" x14ac:dyDescent="0.3">
      <c r="E495" s="32"/>
      <c r="K495" s="32"/>
      <c r="P495" s="32"/>
      <c r="Q495" s="32"/>
      <c r="R495" s="32"/>
    </row>
    <row r="496" spans="5:18" x14ac:dyDescent="0.3">
      <c r="E496" s="32"/>
      <c r="K496" s="32"/>
      <c r="P496" s="32"/>
      <c r="Q496" s="32"/>
      <c r="R496" s="32"/>
    </row>
    <row r="497" spans="5:18" x14ac:dyDescent="0.3">
      <c r="E497" s="32"/>
      <c r="K497" s="32"/>
      <c r="P497" s="32"/>
      <c r="Q497" s="32"/>
      <c r="R497" s="32"/>
    </row>
    <row r="498" spans="5:18" x14ac:dyDescent="0.3">
      <c r="E498" s="32"/>
      <c r="K498" s="32"/>
      <c r="P498" s="32"/>
      <c r="Q498" s="32"/>
      <c r="R498" s="32"/>
    </row>
    <row r="499" spans="5:18" x14ac:dyDescent="0.3">
      <c r="E499" s="32"/>
      <c r="K499" s="32"/>
      <c r="P499" s="32"/>
      <c r="Q499" s="32"/>
      <c r="R499" s="32"/>
    </row>
    <row r="500" spans="5:18" x14ac:dyDescent="0.3">
      <c r="E500" s="32"/>
      <c r="K500" s="32"/>
      <c r="P500" s="32"/>
      <c r="Q500" s="32"/>
      <c r="R500" s="32"/>
    </row>
    <row r="501" spans="5:18" x14ac:dyDescent="0.3">
      <c r="E501" s="32"/>
      <c r="K501" s="32"/>
      <c r="P501" s="32"/>
      <c r="Q501" s="32"/>
      <c r="R501" s="32"/>
    </row>
    <row r="502" spans="5:18" x14ac:dyDescent="0.3">
      <c r="E502" s="32"/>
      <c r="K502" s="32"/>
      <c r="P502" s="32"/>
      <c r="Q502" s="32"/>
      <c r="R502" s="32"/>
    </row>
    <row r="503" spans="5:18" x14ac:dyDescent="0.3">
      <c r="E503" s="32"/>
      <c r="K503" s="32"/>
      <c r="P503" s="32"/>
      <c r="Q503" s="32"/>
      <c r="R503" s="32"/>
    </row>
    <row r="504" spans="5:18" x14ac:dyDescent="0.3">
      <c r="E504" s="32"/>
      <c r="K504" s="32"/>
      <c r="P504" s="32"/>
      <c r="Q504" s="32"/>
      <c r="R504" s="32"/>
    </row>
    <row r="505" spans="5:18" x14ac:dyDescent="0.3">
      <c r="E505" s="32"/>
      <c r="K505" s="32"/>
      <c r="P505" s="32"/>
      <c r="Q505" s="32"/>
      <c r="R505" s="32"/>
    </row>
    <row r="506" spans="5:18" x14ac:dyDescent="0.3">
      <c r="E506" s="32"/>
      <c r="K506" s="32"/>
      <c r="P506" s="32"/>
      <c r="Q506" s="32"/>
      <c r="R506" s="32"/>
    </row>
    <row r="507" spans="5:18" x14ac:dyDescent="0.3">
      <c r="E507" s="32"/>
      <c r="K507" s="32"/>
      <c r="P507" s="32"/>
      <c r="Q507" s="32"/>
      <c r="R507" s="32"/>
    </row>
    <row r="508" spans="5:18" x14ac:dyDescent="0.3">
      <c r="E508" s="32"/>
      <c r="K508" s="32"/>
      <c r="P508" s="32"/>
      <c r="Q508" s="32"/>
      <c r="R508" s="32"/>
    </row>
    <row r="509" spans="5:18" x14ac:dyDescent="0.3">
      <c r="E509" s="32"/>
      <c r="K509" s="32"/>
      <c r="P509" s="32"/>
      <c r="Q509" s="32"/>
      <c r="R509" s="32"/>
    </row>
    <row r="510" spans="5:18" x14ac:dyDescent="0.3">
      <c r="E510" s="32"/>
      <c r="K510" s="32"/>
      <c r="P510" s="32"/>
      <c r="Q510" s="32"/>
      <c r="R510" s="32"/>
    </row>
    <row r="511" spans="5:18" x14ac:dyDescent="0.3">
      <c r="E511" s="32"/>
      <c r="K511" s="32"/>
      <c r="P511" s="32"/>
      <c r="Q511" s="32"/>
      <c r="R511" s="32"/>
    </row>
    <row r="512" spans="5:18" x14ac:dyDescent="0.3">
      <c r="E512" s="32"/>
      <c r="K512" s="32"/>
      <c r="P512" s="32"/>
      <c r="Q512" s="32"/>
      <c r="R512" s="32"/>
    </row>
    <row r="513" spans="5:18" x14ac:dyDescent="0.3">
      <c r="E513" s="32"/>
      <c r="K513" s="32"/>
      <c r="P513" s="32"/>
      <c r="Q513" s="32"/>
      <c r="R513" s="32"/>
    </row>
    <row r="514" spans="5:18" x14ac:dyDescent="0.3">
      <c r="E514" s="32"/>
      <c r="K514" s="32"/>
      <c r="P514" s="32"/>
      <c r="Q514" s="32"/>
      <c r="R514" s="32"/>
    </row>
    <row r="515" spans="5:18" x14ac:dyDescent="0.3">
      <c r="E515" s="32"/>
      <c r="K515" s="32"/>
      <c r="P515" s="32"/>
      <c r="Q515" s="32"/>
      <c r="R515" s="32"/>
    </row>
    <row r="516" spans="5:18" x14ac:dyDescent="0.3">
      <c r="E516" s="32"/>
      <c r="K516" s="32"/>
      <c r="P516" s="32"/>
      <c r="Q516" s="32"/>
      <c r="R516" s="32"/>
    </row>
    <row r="517" spans="5:18" x14ac:dyDescent="0.3">
      <c r="E517" s="32"/>
      <c r="K517" s="32"/>
      <c r="P517" s="32"/>
      <c r="Q517" s="32"/>
      <c r="R517" s="32"/>
    </row>
    <row r="518" spans="5:18" x14ac:dyDescent="0.3">
      <c r="E518" s="32"/>
      <c r="K518" s="32"/>
      <c r="P518" s="32"/>
      <c r="Q518" s="32"/>
      <c r="R518" s="32"/>
    </row>
    <row r="519" spans="5:18" x14ac:dyDescent="0.3">
      <c r="E519" s="32"/>
      <c r="K519" s="32"/>
      <c r="P519" s="32"/>
      <c r="Q519" s="32"/>
      <c r="R519" s="32"/>
    </row>
    <row r="520" spans="5:18" x14ac:dyDescent="0.3">
      <c r="E520" s="32"/>
      <c r="K520" s="32"/>
      <c r="P520" s="32"/>
      <c r="Q520" s="32"/>
      <c r="R520" s="32"/>
    </row>
    <row r="521" spans="5:18" x14ac:dyDescent="0.3">
      <c r="E521" s="32"/>
      <c r="K521" s="32"/>
      <c r="P521" s="32"/>
      <c r="Q521" s="32"/>
      <c r="R521" s="32"/>
    </row>
    <row r="522" spans="5:18" x14ac:dyDescent="0.3">
      <c r="E522" s="32"/>
      <c r="K522" s="32"/>
      <c r="P522" s="32"/>
      <c r="Q522" s="32"/>
      <c r="R522" s="32"/>
    </row>
    <row r="523" spans="5:18" x14ac:dyDescent="0.3">
      <c r="E523" s="32"/>
      <c r="K523" s="32"/>
      <c r="P523" s="32"/>
      <c r="Q523" s="32"/>
      <c r="R523" s="32"/>
    </row>
    <row r="524" spans="5:18" x14ac:dyDescent="0.3">
      <c r="E524" s="32"/>
      <c r="K524" s="32"/>
      <c r="P524" s="32"/>
      <c r="Q524" s="32"/>
      <c r="R524" s="32"/>
    </row>
    <row r="525" spans="5:18" x14ac:dyDescent="0.3">
      <c r="E525" s="32"/>
      <c r="K525" s="32"/>
      <c r="P525" s="32"/>
      <c r="Q525" s="32"/>
      <c r="R525" s="32"/>
    </row>
    <row r="526" spans="5:18" x14ac:dyDescent="0.3">
      <c r="E526" s="32"/>
      <c r="K526" s="32"/>
      <c r="P526" s="32"/>
      <c r="Q526" s="32"/>
      <c r="R526" s="32"/>
    </row>
    <row r="527" spans="5:18" x14ac:dyDescent="0.3">
      <c r="E527" s="32"/>
      <c r="K527" s="32"/>
      <c r="P527" s="32"/>
      <c r="Q527" s="32"/>
      <c r="R527" s="32"/>
    </row>
    <row r="528" spans="5:18" x14ac:dyDescent="0.3">
      <c r="E528" s="32"/>
      <c r="K528" s="32"/>
      <c r="P528" s="32"/>
      <c r="Q528" s="32"/>
      <c r="R528" s="32"/>
    </row>
    <row r="529" spans="5:18" x14ac:dyDescent="0.3">
      <c r="E529" s="32"/>
      <c r="K529" s="32"/>
      <c r="P529" s="32"/>
      <c r="Q529" s="32"/>
      <c r="R529" s="32"/>
    </row>
    <row r="530" spans="5:18" x14ac:dyDescent="0.3">
      <c r="E530" s="32"/>
      <c r="K530" s="32"/>
      <c r="P530" s="32"/>
      <c r="Q530" s="32"/>
      <c r="R530" s="32"/>
    </row>
    <row r="531" spans="5:18" x14ac:dyDescent="0.3">
      <c r="E531" s="32"/>
      <c r="K531" s="32"/>
      <c r="P531" s="32"/>
      <c r="Q531" s="32"/>
      <c r="R531" s="32"/>
    </row>
    <row r="532" spans="5:18" x14ac:dyDescent="0.3">
      <c r="E532" s="32"/>
      <c r="K532" s="32"/>
      <c r="P532" s="32"/>
      <c r="Q532" s="32"/>
      <c r="R532" s="32"/>
    </row>
    <row r="533" spans="5:18" x14ac:dyDescent="0.3">
      <c r="E533" s="32"/>
      <c r="K533" s="32"/>
      <c r="P533" s="32"/>
      <c r="Q533" s="32"/>
      <c r="R533" s="32"/>
    </row>
    <row r="534" spans="5:18" x14ac:dyDescent="0.3">
      <c r="E534" s="32"/>
      <c r="K534" s="32"/>
      <c r="P534" s="32"/>
      <c r="Q534" s="32"/>
      <c r="R534" s="32"/>
    </row>
    <row r="535" spans="5:18" x14ac:dyDescent="0.3">
      <c r="E535" s="32"/>
      <c r="K535" s="32"/>
      <c r="P535" s="32"/>
      <c r="Q535" s="32"/>
      <c r="R535" s="32"/>
    </row>
    <row r="536" spans="5:18" x14ac:dyDescent="0.3">
      <c r="E536" s="32"/>
      <c r="K536" s="32"/>
      <c r="P536" s="32"/>
      <c r="Q536" s="32"/>
      <c r="R536" s="32"/>
    </row>
    <row r="537" spans="5:18" x14ac:dyDescent="0.3">
      <c r="E537" s="32"/>
      <c r="K537" s="32"/>
      <c r="P537" s="32"/>
      <c r="Q537" s="32"/>
      <c r="R537" s="32"/>
    </row>
    <row r="538" spans="5:18" x14ac:dyDescent="0.3">
      <c r="E538" s="32"/>
      <c r="K538" s="32"/>
      <c r="P538" s="32"/>
      <c r="Q538" s="32"/>
      <c r="R538" s="32"/>
    </row>
    <row r="539" spans="5:18" x14ac:dyDescent="0.3">
      <c r="E539" s="32"/>
      <c r="K539" s="32"/>
      <c r="P539" s="32"/>
      <c r="Q539" s="32"/>
      <c r="R539" s="32"/>
    </row>
    <row r="540" spans="5:18" x14ac:dyDescent="0.3">
      <c r="E540" s="32"/>
      <c r="K540" s="32"/>
      <c r="P540" s="32"/>
      <c r="Q540" s="32"/>
      <c r="R540" s="32"/>
    </row>
    <row r="541" spans="5:18" x14ac:dyDescent="0.3">
      <c r="E541" s="32"/>
      <c r="K541" s="32"/>
      <c r="P541" s="32"/>
      <c r="Q541" s="32"/>
      <c r="R541" s="32"/>
    </row>
    <row r="542" spans="5:18" x14ac:dyDescent="0.3">
      <c r="E542" s="32"/>
      <c r="K542" s="32"/>
      <c r="P542" s="32"/>
      <c r="Q542" s="32"/>
      <c r="R542" s="32"/>
    </row>
    <row r="543" spans="5:18" x14ac:dyDescent="0.3">
      <c r="E543" s="32"/>
      <c r="K543" s="32"/>
      <c r="P543" s="32"/>
      <c r="Q543" s="32"/>
      <c r="R543" s="32"/>
    </row>
    <row r="544" spans="5:18" x14ac:dyDescent="0.3">
      <c r="E544" s="32"/>
      <c r="K544" s="32"/>
      <c r="P544" s="32"/>
      <c r="Q544" s="32"/>
      <c r="R544" s="32"/>
    </row>
    <row r="545" spans="5:18" x14ac:dyDescent="0.3">
      <c r="E545" s="32"/>
      <c r="K545" s="32"/>
      <c r="P545" s="32"/>
      <c r="Q545" s="32"/>
      <c r="R545" s="32"/>
    </row>
    <row r="546" spans="5:18" x14ac:dyDescent="0.3">
      <c r="E546" s="32"/>
      <c r="K546" s="32"/>
      <c r="P546" s="32"/>
      <c r="Q546" s="32"/>
      <c r="R546" s="32"/>
    </row>
    <row r="547" spans="5:18" x14ac:dyDescent="0.3">
      <c r="E547" s="32"/>
      <c r="K547" s="32"/>
      <c r="P547" s="32"/>
      <c r="Q547" s="32"/>
      <c r="R547" s="32"/>
    </row>
    <row r="548" spans="5:18" x14ac:dyDescent="0.3">
      <c r="E548" s="32"/>
      <c r="K548" s="32"/>
      <c r="P548" s="32"/>
      <c r="Q548" s="32"/>
      <c r="R548" s="32"/>
    </row>
    <row r="549" spans="5:18" x14ac:dyDescent="0.3">
      <c r="E549" s="32"/>
      <c r="K549" s="32"/>
      <c r="P549" s="32"/>
      <c r="Q549" s="32"/>
      <c r="R549" s="32"/>
    </row>
    <row r="550" spans="5:18" x14ac:dyDescent="0.3">
      <c r="E550" s="32"/>
      <c r="K550" s="32"/>
      <c r="P550" s="32"/>
      <c r="Q550" s="32"/>
      <c r="R550" s="32"/>
    </row>
    <row r="551" spans="5:18" x14ac:dyDescent="0.3">
      <c r="E551" s="32"/>
      <c r="K551" s="32"/>
      <c r="P551" s="32"/>
      <c r="Q551" s="32"/>
      <c r="R551" s="32"/>
    </row>
    <row r="552" spans="5:18" x14ac:dyDescent="0.3">
      <c r="E552" s="32"/>
      <c r="K552" s="32"/>
      <c r="P552" s="32"/>
      <c r="Q552" s="32"/>
      <c r="R552" s="32"/>
    </row>
    <row r="553" spans="5:18" x14ac:dyDescent="0.3">
      <c r="E553" s="32"/>
      <c r="K553" s="32"/>
      <c r="P553" s="32"/>
      <c r="Q553" s="32"/>
      <c r="R553" s="32"/>
    </row>
    <row r="554" spans="5:18" x14ac:dyDescent="0.3">
      <c r="E554" s="32"/>
      <c r="K554" s="32"/>
      <c r="P554" s="32"/>
      <c r="Q554" s="32"/>
      <c r="R554" s="32"/>
    </row>
    <row r="555" spans="5:18" x14ac:dyDescent="0.3">
      <c r="E555" s="32"/>
      <c r="K555" s="32"/>
      <c r="P555" s="32"/>
      <c r="Q555" s="32"/>
      <c r="R555" s="32"/>
    </row>
    <row r="556" spans="5:18" x14ac:dyDescent="0.3">
      <c r="E556" s="32"/>
      <c r="K556" s="32"/>
      <c r="P556" s="32"/>
      <c r="Q556" s="32"/>
      <c r="R556" s="32"/>
    </row>
    <row r="557" spans="5:18" x14ac:dyDescent="0.3">
      <c r="E557" s="32"/>
      <c r="K557" s="32"/>
      <c r="P557" s="32"/>
      <c r="Q557" s="32"/>
      <c r="R557" s="32"/>
    </row>
    <row r="558" spans="5:18" x14ac:dyDescent="0.3">
      <c r="E558" s="32"/>
      <c r="K558" s="32"/>
      <c r="P558" s="32"/>
      <c r="Q558" s="32"/>
      <c r="R558" s="32"/>
    </row>
    <row r="559" spans="5:18" x14ac:dyDescent="0.3">
      <c r="E559" s="32"/>
      <c r="K559" s="32"/>
      <c r="P559" s="32"/>
      <c r="Q559" s="32"/>
      <c r="R559" s="32"/>
    </row>
    <row r="560" spans="5:18" x14ac:dyDescent="0.3">
      <c r="E560" s="32"/>
      <c r="K560" s="32"/>
      <c r="P560" s="32"/>
      <c r="Q560" s="32"/>
      <c r="R560" s="32"/>
    </row>
    <row r="561" spans="5:18" x14ac:dyDescent="0.3">
      <c r="E561" s="32"/>
      <c r="K561" s="32"/>
      <c r="P561" s="32"/>
      <c r="Q561" s="32"/>
      <c r="R561" s="32"/>
    </row>
    <row r="562" spans="5:18" x14ac:dyDescent="0.3">
      <c r="E562" s="32"/>
      <c r="K562" s="32"/>
      <c r="P562" s="32"/>
      <c r="Q562" s="32"/>
      <c r="R562" s="32"/>
    </row>
    <row r="563" spans="5:18" x14ac:dyDescent="0.3">
      <c r="E563" s="32"/>
      <c r="K563" s="32"/>
      <c r="P563" s="32"/>
      <c r="Q563" s="32"/>
      <c r="R563" s="32"/>
    </row>
    <row r="564" spans="5:18" x14ac:dyDescent="0.3">
      <c r="E564" s="32"/>
      <c r="K564" s="32"/>
      <c r="P564" s="32"/>
      <c r="Q564" s="32"/>
      <c r="R564" s="32"/>
    </row>
    <row r="565" spans="5:18" x14ac:dyDescent="0.3">
      <c r="E565" s="32"/>
      <c r="K565" s="32"/>
      <c r="P565" s="32"/>
      <c r="Q565" s="32"/>
      <c r="R565" s="32"/>
    </row>
    <row r="566" spans="5:18" x14ac:dyDescent="0.3">
      <c r="E566" s="32"/>
      <c r="K566" s="32"/>
      <c r="P566" s="32"/>
      <c r="Q566" s="32"/>
      <c r="R566" s="32"/>
    </row>
    <row r="567" spans="5:18" x14ac:dyDescent="0.3">
      <c r="E567" s="32"/>
      <c r="K567" s="32"/>
      <c r="P567" s="32"/>
      <c r="Q567" s="32"/>
      <c r="R567" s="32"/>
    </row>
    <row r="568" spans="5:18" x14ac:dyDescent="0.3">
      <c r="E568" s="32"/>
      <c r="K568" s="32"/>
      <c r="P568" s="32"/>
      <c r="Q568" s="32"/>
      <c r="R568" s="32"/>
    </row>
    <row r="569" spans="5:18" x14ac:dyDescent="0.3">
      <c r="E569" s="32"/>
      <c r="K569" s="32"/>
      <c r="P569" s="32"/>
      <c r="Q569" s="32"/>
      <c r="R569" s="32"/>
    </row>
    <row r="570" spans="5:18" x14ac:dyDescent="0.3">
      <c r="E570" s="32"/>
      <c r="K570" s="32"/>
      <c r="P570" s="32"/>
      <c r="Q570" s="32"/>
      <c r="R570" s="32"/>
    </row>
    <row r="571" spans="5:18" x14ac:dyDescent="0.3">
      <c r="E571" s="32"/>
      <c r="K571" s="32"/>
      <c r="P571" s="32"/>
      <c r="Q571" s="32"/>
      <c r="R571" s="32"/>
    </row>
    <row r="572" spans="5:18" x14ac:dyDescent="0.3">
      <c r="E572" s="32"/>
      <c r="K572" s="32"/>
      <c r="P572" s="32"/>
      <c r="Q572" s="32"/>
      <c r="R572" s="32"/>
    </row>
    <row r="573" spans="5:18" x14ac:dyDescent="0.3">
      <c r="E573" s="32"/>
      <c r="K573" s="32"/>
      <c r="P573" s="32"/>
      <c r="Q573" s="32"/>
      <c r="R573" s="32"/>
    </row>
    <row r="574" spans="5:18" x14ac:dyDescent="0.3">
      <c r="E574" s="32"/>
      <c r="K574" s="32"/>
      <c r="P574" s="32"/>
      <c r="Q574" s="32"/>
      <c r="R574" s="32"/>
    </row>
    <row r="575" spans="5:18" x14ac:dyDescent="0.3">
      <c r="E575" s="32"/>
      <c r="K575" s="32"/>
      <c r="P575" s="32"/>
      <c r="Q575" s="32"/>
      <c r="R575" s="32"/>
    </row>
    <row r="576" spans="5:18" x14ac:dyDescent="0.3">
      <c r="E576" s="32"/>
      <c r="K576" s="32"/>
      <c r="P576" s="32"/>
      <c r="Q576" s="32"/>
      <c r="R576" s="32"/>
    </row>
    <row r="577" spans="5:18" x14ac:dyDescent="0.3">
      <c r="E577" s="32"/>
      <c r="K577" s="32"/>
      <c r="P577" s="32"/>
      <c r="Q577" s="32"/>
      <c r="R577" s="32"/>
    </row>
    <row r="578" spans="5:18" x14ac:dyDescent="0.3">
      <c r="E578" s="32"/>
      <c r="K578" s="32"/>
      <c r="P578" s="32"/>
      <c r="Q578" s="32"/>
      <c r="R578" s="32"/>
    </row>
    <row r="579" spans="5:18" x14ac:dyDescent="0.3">
      <c r="E579" s="32"/>
      <c r="K579" s="32"/>
      <c r="P579" s="32"/>
      <c r="Q579" s="32"/>
      <c r="R579" s="32"/>
    </row>
    <row r="580" spans="5:18" x14ac:dyDescent="0.3">
      <c r="E580" s="32"/>
      <c r="K580" s="32"/>
      <c r="P580" s="32"/>
      <c r="Q580" s="32"/>
      <c r="R580" s="32"/>
    </row>
    <row r="581" spans="5:18" x14ac:dyDescent="0.3">
      <c r="E581" s="32"/>
      <c r="K581" s="32"/>
      <c r="P581" s="32"/>
      <c r="Q581" s="32"/>
      <c r="R581" s="32"/>
    </row>
    <row r="582" spans="5:18" x14ac:dyDescent="0.3">
      <c r="E582" s="32"/>
      <c r="K582" s="32"/>
      <c r="P582" s="32"/>
      <c r="Q582" s="32"/>
      <c r="R582" s="32"/>
    </row>
    <row r="583" spans="5:18" x14ac:dyDescent="0.3">
      <c r="E583" s="32"/>
      <c r="K583" s="32"/>
      <c r="P583" s="32"/>
      <c r="Q583" s="32"/>
      <c r="R583" s="32"/>
    </row>
    <row r="584" spans="5:18" x14ac:dyDescent="0.3">
      <c r="E584" s="32"/>
      <c r="K584" s="32"/>
      <c r="P584" s="32"/>
      <c r="Q584" s="32"/>
      <c r="R584" s="32"/>
    </row>
    <row r="585" spans="5:18" x14ac:dyDescent="0.3">
      <c r="E585" s="32"/>
      <c r="K585" s="32"/>
      <c r="P585" s="32"/>
      <c r="Q585" s="32"/>
      <c r="R585" s="32"/>
    </row>
    <row r="586" spans="5:18" x14ac:dyDescent="0.3">
      <c r="E586" s="32"/>
      <c r="K586" s="32"/>
      <c r="P586" s="32"/>
      <c r="Q586" s="32"/>
      <c r="R586" s="32"/>
    </row>
    <row r="587" spans="5:18" x14ac:dyDescent="0.3">
      <c r="E587" s="32"/>
      <c r="K587" s="32"/>
      <c r="P587" s="32"/>
      <c r="Q587" s="32"/>
      <c r="R587" s="32"/>
    </row>
    <row r="588" spans="5:18" x14ac:dyDescent="0.3">
      <c r="E588" s="32"/>
      <c r="K588" s="32"/>
      <c r="P588" s="32"/>
      <c r="Q588" s="32"/>
      <c r="R588" s="32"/>
    </row>
    <row r="589" spans="5:18" x14ac:dyDescent="0.3">
      <c r="E589" s="32"/>
      <c r="K589" s="32"/>
      <c r="P589" s="32"/>
      <c r="Q589" s="32"/>
      <c r="R589" s="32"/>
    </row>
    <row r="590" spans="5:18" x14ac:dyDescent="0.3">
      <c r="E590" s="32"/>
      <c r="K590" s="32"/>
      <c r="P590" s="32"/>
      <c r="Q590" s="32"/>
      <c r="R590" s="32"/>
    </row>
    <row r="591" spans="5:18" x14ac:dyDescent="0.3">
      <c r="E591" s="32"/>
      <c r="K591" s="32"/>
      <c r="P591" s="32"/>
      <c r="Q591" s="32"/>
      <c r="R591" s="32"/>
    </row>
    <row r="592" spans="5:18" x14ac:dyDescent="0.3">
      <c r="E592" s="32"/>
      <c r="K592" s="32"/>
      <c r="P592" s="32"/>
      <c r="Q592" s="32"/>
      <c r="R592" s="32"/>
    </row>
    <row r="593" spans="5:18" x14ac:dyDescent="0.3">
      <c r="E593" s="32"/>
      <c r="K593" s="32"/>
      <c r="P593" s="32"/>
      <c r="Q593" s="32"/>
      <c r="R593" s="32"/>
    </row>
    <row r="594" spans="5:18" x14ac:dyDescent="0.3">
      <c r="E594" s="32"/>
      <c r="K594" s="32"/>
      <c r="P594" s="32"/>
      <c r="Q594" s="32"/>
      <c r="R594" s="32"/>
    </row>
    <row r="595" spans="5:18" x14ac:dyDescent="0.3">
      <c r="E595" s="32"/>
      <c r="K595" s="32"/>
      <c r="P595" s="32"/>
      <c r="Q595" s="32"/>
      <c r="R595" s="32"/>
    </row>
    <row r="596" spans="5:18" x14ac:dyDescent="0.3">
      <c r="E596" s="32"/>
      <c r="K596" s="32"/>
      <c r="P596" s="32"/>
      <c r="Q596" s="32"/>
      <c r="R596" s="32"/>
    </row>
    <row r="597" spans="5:18" x14ac:dyDescent="0.3">
      <c r="E597" s="32"/>
      <c r="K597" s="32"/>
      <c r="P597" s="32"/>
      <c r="Q597" s="32"/>
      <c r="R597" s="32"/>
    </row>
    <row r="598" spans="5:18" x14ac:dyDescent="0.3">
      <c r="E598" s="32"/>
      <c r="K598" s="32"/>
      <c r="P598" s="32"/>
      <c r="Q598" s="32"/>
      <c r="R598" s="32"/>
    </row>
  </sheetData>
  <customSheetViews>
    <customSheetView guid="{CEF496A0-6F14-4B60-8881-C01394CA06A6}" scale="80">
      <selection activeCell="P31" sqref="P31"/>
      <pageMargins left="0.7" right="0.7" top="0.75" bottom="0.75" header="0.3" footer="0.3"/>
      <pageSetup orientation="portrait" r:id="rId1"/>
    </customSheetView>
    <customSheetView guid="{79F75307-9AC5-435A-B976-4C8D59E08B5B}" scale="90" topLeftCell="A32">
      <selection activeCell="C50" sqref="A50:XFD50"/>
      <pageMargins left="0.7" right="0.7" top="0.75" bottom="0.75" header="0.3" footer="0.3"/>
      <pageSetup orientation="portrait" r:id="rId2"/>
    </customSheetView>
    <customSheetView guid="{01D295AF-E7C4-44BC-B931-6FB7BD509A50}" scale="90" topLeftCell="A32">
      <selection activeCell="G276" sqref="G276"/>
      <pageMargins left="0.7" right="0.7" top="0.75" bottom="0.75" header="0.3" footer="0.3"/>
      <pageSetup orientation="portrait" r:id="rId3"/>
    </customSheetView>
    <customSheetView guid="{94E13F2A-9A81-41DE-A52E-569C369CD0A1}" scale="90" topLeftCell="A32">
      <selection activeCell="C50" sqref="A50:XFD50"/>
      <pageMargins left="0.7" right="0.7" top="0.75" bottom="0.75" header="0.3" footer="0.3"/>
      <pageSetup orientation="portrait" r:id="rId4"/>
    </customSheetView>
    <customSheetView guid="{0F717160-3B4E-4F69-B5D2-25AF0992EDFA}" scale="90" topLeftCell="A32">
      <selection activeCell="G276" sqref="G276"/>
      <pageMargins left="0.7" right="0.7" top="0.75" bottom="0.75" header="0.3" footer="0.3"/>
      <pageSetup orientation="portrait" r:id="rId5"/>
    </customSheetView>
    <customSheetView guid="{0B6B0A62-2E94-4121-B1D4-E1B39461561B}" scale="80">
      <selection activeCell="P31" sqref="P31"/>
      <pageMargins left="0.7" right="0.7" top="0.75" bottom="0.75" header="0.3" footer="0.3"/>
      <pageSetup orientation="portrait" r:id="rId6"/>
    </customSheetView>
    <customSheetView guid="{02F1DCA0-C356-49E7-A3FC-1BC0A4E710CB}" scale="90" topLeftCell="A191">
      <selection activeCell="D212" sqref="D212"/>
      <pageMargins left="0.7" right="0.7" top="0.75" bottom="0.75" header="0.3" footer="0.3"/>
      <pageSetup orientation="portrait" r:id="rId7"/>
    </customSheetView>
    <customSheetView guid="{D6EB1334-DC98-4657-9EAA-21970B29091F}" scale="90" topLeftCell="A32">
      <selection activeCell="G276" sqref="G276"/>
      <pageMargins left="0.7" right="0.7" top="0.75" bottom="0.75" header="0.3" footer="0.3"/>
      <pageSetup orientation="portrait" r:id="rId8"/>
    </customSheetView>
    <customSheetView guid="{F5F241CF-4A3E-4FE9-A644-77C3CBF3BE38}" scale="90" topLeftCell="A37">
      <selection activeCell="G276" sqref="G276"/>
      <pageMargins left="0.7" right="0.7" top="0.75" bottom="0.75" header="0.3" footer="0.3"/>
      <pageSetup orientation="portrait" r:id="rId9"/>
    </customSheetView>
    <customSheetView guid="{BAA648AC-56B1-489E-8189-CBF76C9134BC}" scale="80" topLeftCell="A154">
      <selection activeCell="D158" sqref="D158"/>
      <pageMargins left="0.7" right="0.7" top="0.75" bottom="0.75" header="0.3" footer="0.3"/>
      <pageSetup orientation="portrait" r:id="rId10"/>
    </customSheetView>
    <customSheetView guid="{ABFAAFE0-6146-4C45-9E69-36008DCCF455}" scale="80" topLeftCell="A37">
      <selection activeCell="L56" sqref="L56"/>
      <pageMargins left="0.7" right="0.7" top="0.75" bottom="0.75" header="0.3" footer="0.3"/>
      <pageSetup orientation="portrait" r:id="rId11"/>
    </customSheetView>
    <customSheetView guid="{8197CF74-ABEB-4061-AF52-E8C84C96F76C}" scale="90" topLeftCell="A191">
      <selection activeCell="D212" sqref="D212"/>
      <pageMargins left="0.7" right="0.7" top="0.75" bottom="0.75" header="0.3" footer="0.3"/>
      <pageSetup orientation="portrait" r:id="rId12"/>
    </customSheetView>
    <customSheetView guid="{9172CE8C-EB5C-49AA-8A85-986A9524A36A}" scale="90" topLeftCell="A230">
      <selection activeCell="G276" sqref="G276"/>
      <pageMargins left="0.7" right="0.7" top="0.75" bottom="0.75" header="0.3" footer="0.3"/>
      <pageSetup orientation="portrait" r:id="rId13"/>
    </customSheetView>
    <customSheetView guid="{F9C549F8-858B-424C-A00B-E89F584F456D}" scale="90" topLeftCell="A37">
      <selection activeCell="G276" sqref="G276"/>
      <pageMargins left="0.7" right="0.7" top="0.75" bottom="0.75" header="0.3" footer="0.3"/>
      <pageSetup orientation="portrait" r:id="rId14"/>
    </customSheetView>
    <customSheetView guid="{D8FF018B-2675-473C-8F23-BC10D35CD6B5}" scale="90">
      <selection activeCell="D10" sqref="D10"/>
      <pageMargins left="0.7" right="0.7" top="0.75" bottom="0.75" header="0.3" footer="0.3"/>
      <pageSetup orientation="portrait" r:id="rId15"/>
    </customSheetView>
    <customSheetView guid="{7CF0C155-7F9D-4CDA-8F98-B3D50A9FFAC9}" scale="90" topLeftCell="A10">
      <selection activeCell="G276" sqref="G276"/>
      <pageMargins left="0.7" right="0.7" top="0.75" bottom="0.75" header="0.3" footer="0.3"/>
      <pageSetup orientation="portrait" r:id="rId16"/>
    </customSheetView>
    <customSheetView guid="{371DCA25-3BEB-475B-ACED-45DCA1917255}" scale="90">
      <selection activeCell="G276" sqref="G276"/>
      <pageMargins left="0.7" right="0.7" top="0.75" bottom="0.75" header="0.3" footer="0.3"/>
      <pageSetup orientation="portrait" r:id="rId17"/>
    </customSheetView>
    <customSheetView guid="{41B5E1E6-D81D-4418-90CF-068605595801}" scale="90" showPageBreaks="1" topLeftCell="A32">
      <selection activeCell="G276" sqref="G276"/>
      <pageMargins left="0.7" right="0.7" top="0.75" bottom="0.75" header="0.3" footer="0.3"/>
      <pageSetup orientation="portrait" r:id="rId18"/>
    </customSheetView>
    <customSheetView guid="{6122F9E8-11B0-4BF2-A2A6-55C97AE65390}" scale="90" state="hidden">
      <selection activeCell="F27" sqref="F27:F31"/>
      <pageMargins left="0.7" right="0.7" top="0.75" bottom="0.75" header="0.3" footer="0.3"/>
      <pageSetup orientation="portrait" r:id="rId19"/>
    </customSheetView>
    <customSheetView guid="{02588389-1E3C-4641-BBEA-3AA628600622}" scale="80">
      <selection activeCell="P31" sqref="P31"/>
      <pageMargins left="0.7" right="0.7" top="0.75" bottom="0.75" header="0.3" footer="0.3"/>
      <pageSetup orientation="portrait" r:id="rId20"/>
    </customSheetView>
    <customSheetView guid="{6C72B4CB-F3BD-46FE-93BB-45C8CCCF0ADE}" scale="90" topLeftCell="A191">
      <selection activeCell="D212" sqref="D212"/>
      <pageMargins left="0.7" right="0.7" top="0.75" bottom="0.75" header="0.3" footer="0.3"/>
      <pageSetup orientation="portrait" r:id="rId21"/>
    </customSheetView>
    <customSheetView guid="{C4052D5B-36C7-40A8-85BC-D948C47FBE39}" scale="90" topLeftCell="A191">
      <selection activeCell="D212" sqref="D212"/>
      <pageMargins left="0.7" right="0.7" top="0.75" bottom="0.75" header="0.3" footer="0.3"/>
      <pageSetup orientation="portrait" r:id="rId22"/>
    </customSheetView>
  </customSheetViews>
  <mergeCells count="71">
    <mergeCell ref="G223:P223"/>
    <mergeCell ref="A224:B231"/>
    <mergeCell ref="Q224:Q231"/>
    <mergeCell ref="G232:P232"/>
    <mergeCell ref="A233:B234"/>
    <mergeCell ref="A212:B221"/>
    <mergeCell ref="Q212:Q221"/>
    <mergeCell ref="G162:P162"/>
    <mergeCell ref="A163:B191"/>
    <mergeCell ref="Q163:Q191"/>
    <mergeCell ref="G193:P193"/>
    <mergeCell ref="A194:B204"/>
    <mergeCell ref="Q194:Q204"/>
    <mergeCell ref="G205:P205"/>
    <mergeCell ref="G208:P208"/>
    <mergeCell ref="A209:B210"/>
    <mergeCell ref="Q209:Q210"/>
    <mergeCell ref="G211:P211"/>
    <mergeCell ref="G147:P147"/>
    <mergeCell ref="A148:B151"/>
    <mergeCell ref="Q148:Q151"/>
    <mergeCell ref="G152:P152"/>
    <mergeCell ref="A153:B156"/>
    <mergeCell ref="Q153:Q156"/>
    <mergeCell ref="G131:P131"/>
    <mergeCell ref="A132:B136"/>
    <mergeCell ref="Q132:Q136"/>
    <mergeCell ref="G137:P137"/>
    <mergeCell ref="A138:B146"/>
    <mergeCell ref="Q138:Q146"/>
    <mergeCell ref="Q129:Q130"/>
    <mergeCell ref="Q87:Q92"/>
    <mergeCell ref="G93:P93"/>
    <mergeCell ref="A94:B100"/>
    <mergeCell ref="F94:F100"/>
    <mergeCell ref="G101:P101"/>
    <mergeCell ref="A102:B110"/>
    <mergeCell ref="F102:F112"/>
    <mergeCell ref="G115:P115"/>
    <mergeCell ref="A116:B123"/>
    <mergeCell ref="F116:F123"/>
    <mergeCell ref="G128:P128"/>
    <mergeCell ref="A129:B130"/>
    <mergeCell ref="G76:P76"/>
    <mergeCell ref="A77:B85"/>
    <mergeCell ref="F77:F85"/>
    <mergeCell ref="G86:P86"/>
    <mergeCell ref="A87:B92"/>
    <mergeCell ref="F87:F92"/>
    <mergeCell ref="A48:B75"/>
    <mergeCell ref="F48:F75"/>
    <mergeCell ref="G17:P17"/>
    <mergeCell ref="A18:B25"/>
    <mergeCell ref="Q18:Q25"/>
    <mergeCell ref="G26:P26"/>
    <mergeCell ref="A27:B31"/>
    <mergeCell ref="F27:F31"/>
    <mergeCell ref="Q27:Q31"/>
    <mergeCell ref="G32:P32"/>
    <mergeCell ref="A33:B46"/>
    <mergeCell ref="F33:F46"/>
    <mergeCell ref="Q33:Q46"/>
    <mergeCell ref="G47:P47"/>
    <mergeCell ref="A5:B16"/>
    <mergeCell ref="F5:F16"/>
    <mergeCell ref="Q5:Q16"/>
    <mergeCell ref="A1:D1"/>
    <mergeCell ref="F1:J1"/>
    <mergeCell ref="L1:Q1"/>
    <mergeCell ref="A3:R3"/>
    <mergeCell ref="G4:P4"/>
  </mergeCells>
  <dataValidations count="4">
    <dataValidation type="list" allowBlank="1" showInputMessage="1" showErrorMessage="1" sqref="G94:H100 G33:H46 G87:H92 G102:H114 G206:H207 G129:H130 G27:H31 F4 F26 F47 F76 F93 F86 F101 F115 F128 F131 F232 F32 G194:H204 G77:H85 G138:H146 F152 F147 G132:H136 F137 G148:H151 F162 G48:H75 F193 G18:H25 F205 F208 G209:H210 F17 G5:H16 F211 F223 G212:H222 G224:H231 G153:H161 G163:H192 G116:H127 G233:H252" xr:uid="{00000000-0002-0000-0400-000000000000}">
      <formula1>Status</formula1>
    </dataValidation>
    <dataValidation type="list" allowBlank="1" showInputMessage="1" showErrorMessage="1" sqref="I1:I1048576 N1:N1048576" xr:uid="{00000000-0002-0000-0400-000001000000}">
      <formula1>Validators</formula1>
    </dataValidation>
    <dataValidation type="list" allowBlank="1" showInputMessage="1" showErrorMessage="1" sqref="L1:L1048576" xr:uid="{00000000-0002-0000-0400-000002000000}">
      <formula1>PF</formula1>
    </dataValidation>
    <dataValidation type="list" allowBlank="1" showInputMessage="1" showErrorMessage="1" sqref="O1:O1048576" xr:uid="{00000000-0002-0000-0400-000003000000}">
      <formula1>Process</formula1>
    </dataValidation>
  </dataValidations>
  <pageMargins left="0.7" right="0.7" top="0.75" bottom="0.75" header="0.3" footer="0.3"/>
  <pageSetup orientation="portrait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77"/>
  <sheetViews>
    <sheetView topLeftCell="A211" zoomScale="80" zoomScaleNormal="85" workbookViewId="0">
      <selection activeCell="O34" sqref="O34"/>
    </sheetView>
  </sheetViews>
  <sheetFormatPr defaultColWidth="9.109375" defaultRowHeight="14.4" x14ac:dyDescent="0.3"/>
  <cols>
    <col min="1" max="1" width="29.88671875" style="32" bestFit="1" customWidth="1"/>
    <col min="2" max="2" width="7.33203125" style="32" bestFit="1" customWidth="1"/>
    <col min="3" max="3" width="9" style="32" bestFit="1" customWidth="1"/>
    <col min="4" max="4" width="62.33203125" style="32" customWidth="1"/>
    <col min="5" max="5" width="2.33203125" style="60" customWidth="1"/>
    <col min="6" max="6" width="10.44140625" style="32" bestFit="1" customWidth="1"/>
    <col min="7" max="7" width="11.44140625" style="32" bestFit="1" customWidth="1"/>
    <col min="8" max="8" width="13" style="32" bestFit="1" customWidth="1"/>
    <col min="9" max="9" width="16.44140625" style="32" customWidth="1"/>
    <col min="10" max="10" width="11.33203125" style="59" customWidth="1"/>
    <col min="11" max="11" width="2.33203125" style="60" customWidth="1"/>
    <col min="12" max="12" width="12" style="32" customWidth="1"/>
    <col min="13" max="13" width="11.33203125" style="59" bestFit="1" customWidth="1"/>
    <col min="14" max="14" width="18.109375" style="32" customWidth="1"/>
    <col min="15" max="15" width="14.6640625" style="32" customWidth="1"/>
    <col min="16" max="16" width="27.88671875" style="61" customWidth="1"/>
    <col min="17" max="17" width="30.109375" style="31" customWidth="1"/>
    <col min="18" max="18" width="2.33203125" style="60" customWidth="1"/>
    <col min="19" max="16384" width="9.109375" style="32"/>
  </cols>
  <sheetData>
    <row r="1" spans="1:18" ht="13.5" customHeight="1" x14ac:dyDescent="0.3">
      <c r="A1" s="443"/>
      <c r="B1" s="443"/>
      <c r="C1" s="443"/>
      <c r="D1" s="443"/>
      <c r="E1" s="62"/>
      <c r="F1" s="445" t="s">
        <v>469</v>
      </c>
      <c r="G1" s="445"/>
      <c r="H1" s="445"/>
      <c r="I1" s="445"/>
      <c r="J1" s="463"/>
      <c r="K1" s="62"/>
      <c r="L1" s="444" t="s">
        <v>1</v>
      </c>
      <c r="M1" s="445"/>
      <c r="N1" s="445"/>
      <c r="O1" s="445"/>
      <c r="P1" s="445"/>
      <c r="Q1" s="463"/>
      <c r="R1" s="63"/>
    </row>
    <row r="2" spans="1:18" ht="43.2" x14ac:dyDescent="0.3">
      <c r="A2" s="65" t="s">
        <v>10</v>
      </c>
      <c r="B2" s="66" t="s">
        <v>11</v>
      </c>
      <c r="C2" s="66" t="s">
        <v>470</v>
      </c>
      <c r="D2" s="65" t="s">
        <v>12</v>
      </c>
      <c r="E2" s="62"/>
      <c r="F2" s="64" t="s">
        <v>20</v>
      </c>
      <c r="G2" s="64" t="s">
        <v>21</v>
      </c>
      <c r="H2" s="64" t="s">
        <v>435</v>
      </c>
      <c r="I2" s="64" t="s">
        <v>19</v>
      </c>
      <c r="J2" s="67" t="s">
        <v>27</v>
      </c>
      <c r="K2" s="62"/>
      <c r="L2" s="64" t="s">
        <v>28</v>
      </c>
      <c r="M2" s="67" t="s">
        <v>29</v>
      </c>
      <c r="N2" s="64" t="s">
        <v>30</v>
      </c>
      <c r="O2" s="64" t="s">
        <v>461</v>
      </c>
      <c r="P2" s="68" t="s">
        <v>31</v>
      </c>
      <c r="Q2" s="69" t="s">
        <v>468</v>
      </c>
      <c r="R2" s="63"/>
    </row>
    <row r="3" spans="1:18" x14ac:dyDescent="0.3">
      <c r="A3" s="446"/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8"/>
    </row>
    <row r="4" spans="1:18" ht="13.5" customHeight="1" x14ac:dyDescent="0.3">
      <c r="A4" s="33" t="s">
        <v>13</v>
      </c>
      <c r="B4" s="33" t="s">
        <v>71</v>
      </c>
      <c r="C4" s="34"/>
      <c r="D4" s="34"/>
      <c r="E4" s="70"/>
      <c r="F4" s="35" t="s">
        <v>2</v>
      </c>
      <c r="G4" s="464"/>
      <c r="H4" s="437"/>
      <c r="I4" s="437"/>
      <c r="J4" s="437"/>
      <c r="K4" s="437"/>
      <c r="L4" s="437"/>
      <c r="M4" s="437"/>
      <c r="N4" s="437"/>
      <c r="O4" s="437"/>
      <c r="P4" s="438"/>
      <c r="Q4" s="71"/>
      <c r="R4" s="72"/>
    </row>
    <row r="5" spans="1:18" s="31" customFormat="1" x14ac:dyDescent="0.3">
      <c r="A5" s="454"/>
      <c r="B5" s="454"/>
      <c r="C5" s="33" t="s">
        <v>81</v>
      </c>
      <c r="D5" s="33" t="s">
        <v>14</v>
      </c>
      <c r="E5" s="72"/>
      <c r="F5" s="457"/>
      <c r="G5" s="35" t="s">
        <v>2</v>
      </c>
      <c r="H5" s="35" t="s">
        <v>2</v>
      </c>
      <c r="I5" s="35" t="s">
        <v>7</v>
      </c>
      <c r="J5" s="38">
        <v>43553</v>
      </c>
      <c r="K5" s="72"/>
      <c r="L5" s="26" t="s">
        <v>4</v>
      </c>
      <c r="M5" s="38">
        <v>44018</v>
      </c>
      <c r="N5" s="93" t="s">
        <v>459</v>
      </c>
      <c r="O5" s="28" t="s">
        <v>462</v>
      </c>
      <c r="P5" s="40"/>
      <c r="Q5" s="460"/>
      <c r="R5" s="72"/>
    </row>
    <row r="6" spans="1:18" s="31" customFormat="1" x14ac:dyDescent="0.3">
      <c r="A6" s="455"/>
      <c r="B6" s="455"/>
      <c r="C6" s="33" t="s">
        <v>82</v>
      </c>
      <c r="D6" s="33" t="s">
        <v>458</v>
      </c>
      <c r="E6" s="72"/>
      <c r="F6" s="458"/>
      <c r="G6" s="35" t="s">
        <v>2</v>
      </c>
      <c r="H6" s="35" t="s">
        <v>2</v>
      </c>
      <c r="I6" s="35" t="s">
        <v>7</v>
      </c>
      <c r="J6" s="38">
        <v>43553</v>
      </c>
      <c r="K6" s="72"/>
      <c r="L6" s="26" t="s">
        <v>4</v>
      </c>
      <c r="M6" s="38">
        <v>44018</v>
      </c>
      <c r="N6" s="93" t="s">
        <v>459</v>
      </c>
      <c r="O6" s="28" t="s">
        <v>462</v>
      </c>
      <c r="P6" s="40"/>
      <c r="Q6" s="461"/>
      <c r="R6" s="72"/>
    </row>
    <row r="7" spans="1:18" s="31" customFormat="1" x14ac:dyDescent="0.3">
      <c r="A7" s="455"/>
      <c r="B7" s="455"/>
      <c r="C7" s="33" t="s">
        <v>83</v>
      </c>
      <c r="D7" s="33" t="s">
        <v>123</v>
      </c>
      <c r="E7" s="72"/>
      <c r="F7" s="458"/>
      <c r="G7" s="35" t="s">
        <v>2</v>
      </c>
      <c r="H7" s="35" t="s">
        <v>24</v>
      </c>
      <c r="I7" s="35" t="s">
        <v>7</v>
      </c>
      <c r="J7" s="38">
        <v>43553</v>
      </c>
      <c r="K7" s="72"/>
      <c r="L7" s="26" t="s">
        <v>4</v>
      </c>
      <c r="M7" s="38">
        <v>44018</v>
      </c>
      <c r="N7" s="93" t="s">
        <v>459</v>
      </c>
      <c r="O7" s="28" t="s">
        <v>462</v>
      </c>
      <c r="P7" s="40"/>
      <c r="Q7" s="461"/>
      <c r="R7" s="72"/>
    </row>
    <row r="8" spans="1:18" s="31" customFormat="1" x14ac:dyDescent="0.3">
      <c r="A8" s="455"/>
      <c r="B8" s="455"/>
      <c r="C8" s="33" t="s">
        <v>84</v>
      </c>
      <c r="D8" s="33" t="s">
        <v>124</v>
      </c>
      <c r="E8" s="72"/>
      <c r="F8" s="458"/>
      <c r="G8" s="35" t="s">
        <v>2</v>
      </c>
      <c r="H8" s="35"/>
      <c r="I8" s="35" t="s">
        <v>7</v>
      </c>
      <c r="J8" s="38">
        <v>43553</v>
      </c>
      <c r="K8" s="72"/>
      <c r="L8" s="26" t="s">
        <v>4</v>
      </c>
      <c r="M8" s="38">
        <v>44025</v>
      </c>
      <c r="N8" s="93" t="s">
        <v>459</v>
      </c>
      <c r="O8" s="28" t="s">
        <v>462</v>
      </c>
      <c r="P8" s="40"/>
      <c r="Q8" s="461"/>
      <c r="R8" s="72"/>
    </row>
    <row r="9" spans="1:18" s="31" customFormat="1" x14ac:dyDescent="0.3">
      <c r="A9" s="455"/>
      <c r="B9" s="455"/>
      <c r="C9" s="33" t="s">
        <v>85</v>
      </c>
      <c r="D9" s="33" t="s">
        <v>125</v>
      </c>
      <c r="E9" s="72"/>
      <c r="F9" s="458"/>
      <c r="G9" s="35" t="s">
        <v>2</v>
      </c>
      <c r="H9" s="35"/>
      <c r="I9" s="35" t="s">
        <v>7</v>
      </c>
      <c r="J9" s="38">
        <v>43556</v>
      </c>
      <c r="K9" s="72"/>
      <c r="L9" s="26" t="s">
        <v>24</v>
      </c>
      <c r="M9" s="38"/>
      <c r="N9" s="28"/>
      <c r="O9" s="28"/>
      <c r="P9" s="40"/>
      <c r="Q9" s="461"/>
      <c r="R9" s="72"/>
    </row>
    <row r="10" spans="1:18" s="31" customFormat="1" x14ac:dyDescent="0.3">
      <c r="A10" s="455"/>
      <c r="B10" s="455"/>
      <c r="C10" s="33" t="s">
        <v>117</v>
      </c>
      <c r="D10" s="33" t="s">
        <v>126</v>
      </c>
      <c r="E10" s="72"/>
      <c r="F10" s="458"/>
      <c r="G10" s="35" t="s">
        <v>2</v>
      </c>
      <c r="H10" s="35"/>
      <c r="I10" s="35" t="s">
        <v>7</v>
      </c>
      <c r="J10" s="38">
        <v>43557</v>
      </c>
      <c r="K10" s="72"/>
      <c r="L10" s="26" t="s">
        <v>24</v>
      </c>
      <c r="M10" s="38"/>
      <c r="N10" s="28"/>
      <c r="O10" s="28"/>
      <c r="P10" s="40"/>
      <c r="Q10" s="461"/>
      <c r="R10" s="72"/>
    </row>
    <row r="11" spans="1:18" s="31" customFormat="1" x14ac:dyDescent="0.3">
      <c r="A11" s="455"/>
      <c r="B11" s="455"/>
      <c r="C11" s="33" t="s">
        <v>118</v>
      </c>
      <c r="D11" s="33" t="s">
        <v>127</v>
      </c>
      <c r="E11" s="72"/>
      <c r="F11" s="458"/>
      <c r="G11" s="35" t="s">
        <v>2</v>
      </c>
      <c r="H11" s="35"/>
      <c r="I11" s="35" t="s">
        <v>7</v>
      </c>
      <c r="J11" s="38">
        <v>43651</v>
      </c>
      <c r="K11" s="72"/>
      <c r="L11" s="26" t="s">
        <v>24</v>
      </c>
      <c r="M11" s="38"/>
      <c r="N11" s="28"/>
      <c r="O11" s="28"/>
      <c r="P11" s="40"/>
      <c r="Q11" s="461"/>
      <c r="R11" s="72"/>
    </row>
    <row r="12" spans="1:18" s="31" customFormat="1" x14ac:dyDescent="0.3">
      <c r="A12" s="455"/>
      <c r="B12" s="455"/>
      <c r="C12" s="33" t="s">
        <v>119</v>
      </c>
      <c r="D12" s="33" t="s">
        <v>128</v>
      </c>
      <c r="E12" s="72"/>
      <c r="F12" s="458"/>
      <c r="G12" s="35" t="s">
        <v>2</v>
      </c>
      <c r="H12" s="35"/>
      <c r="I12" s="35" t="s">
        <v>7</v>
      </c>
      <c r="J12" s="38">
        <v>43651</v>
      </c>
      <c r="K12" s="72"/>
      <c r="L12" s="26" t="s">
        <v>24</v>
      </c>
      <c r="M12" s="38"/>
      <c r="N12" s="28"/>
      <c r="O12" s="28"/>
      <c r="P12" s="40"/>
      <c r="Q12" s="461"/>
      <c r="R12" s="72"/>
    </row>
    <row r="13" spans="1:18" s="31" customFormat="1" x14ac:dyDescent="0.3">
      <c r="A13" s="455"/>
      <c r="B13" s="455"/>
      <c r="C13" s="33" t="s">
        <v>120</v>
      </c>
      <c r="D13" s="33" t="s">
        <v>129</v>
      </c>
      <c r="E13" s="72"/>
      <c r="F13" s="458"/>
      <c r="G13" s="35" t="s">
        <v>2</v>
      </c>
      <c r="H13" s="35"/>
      <c r="I13" s="35" t="s">
        <v>7</v>
      </c>
      <c r="J13" s="38">
        <v>43651</v>
      </c>
      <c r="K13" s="72"/>
      <c r="L13" s="26" t="s">
        <v>24</v>
      </c>
      <c r="M13" s="38"/>
      <c r="N13" s="28"/>
      <c r="O13" s="28"/>
      <c r="P13" s="40"/>
      <c r="Q13" s="461"/>
      <c r="R13" s="72"/>
    </row>
    <row r="14" spans="1:18" s="31" customFormat="1" x14ac:dyDescent="0.3">
      <c r="A14" s="455"/>
      <c r="B14" s="455"/>
      <c r="C14" s="33" t="s">
        <v>121</v>
      </c>
      <c r="D14" s="33" t="s">
        <v>130</v>
      </c>
      <c r="E14" s="72"/>
      <c r="F14" s="458"/>
      <c r="G14" s="35" t="s">
        <v>2</v>
      </c>
      <c r="H14" s="35" t="s">
        <v>2</v>
      </c>
      <c r="I14" s="35" t="s">
        <v>7</v>
      </c>
      <c r="J14" s="38">
        <v>43651</v>
      </c>
      <c r="K14" s="72"/>
      <c r="L14" s="26" t="s">
        <v>24</v>
      </c>
      <c r="M14" s="38"/>
      <c r="N14" s="28"/>
      <c r="O14" s="28"/>
      <c r="P14" s="40"/>
      <c r="Q14" s="461"/>
      <c r="R14" s="72"/>
    </row>
    <row r="15" spans="1:18" s="31" customFormat="1" x14ac:dyDescent="0.3">
      <c r="A15" s="455"/>
      <c r="B15" s="455"/>
      <c r="C15" s="33" t="s">
        <v>122</v>
      </c>
      <c r="D15" s="33" t="s">
        <v>148</v>
      </c>
      <c r="E15" s="72"/>
      <c r="F15" s="458"/>
      <c r="G15" s="35" t="s">
        <v>2</v>
      </c>
      <c r="H15" s="35"/>
      <c r="I15" s="35" t="s">
        <v>7</v>
      </c>
      <c r="J15" s="38">
        <v>43557</v>
      </c>
      <c r="K15" s="72"/>
      <c r="L15" s="26" t="s">
        <v>24</v>
      </c>
      <c r="M15" s="38"/>
      <c r="N15" s="28"/>
      <c r="O15" s="28"/>
      <c r="P15" s="40"/>
      <c r="Q15" s="461"/>
      <c r="R15" s="72"/>
    </row>
    <row r="16" spans="1:18" s="31" customFormat="1" x14ac:dyDescent="0.3">
      <c r="A16" s="456"/>
      <c r="B16" s="456"/>
      <c r="C16" s="33" t="s">
        <v>147</v>
      </c>
      <c r="D16" s="33" t="s">
        <v>131</v>
      </c>
      <c r="E16" s="72"/>
      <c r="F16" s="459"/>
      <c r="G16" s="35" t="s">
        <v>2</v>
      </c>
      <c r="H16" s="35"/>
      <c r="I16" s="35" t="s">
        <v>6</v>
      </c>
      <c r="J16" s="38">
        <v>43994</v>
      </c>
      <c r="K16" s="72"/>
      <c r="L16" s="26" t="s">
        <v>24</v>
      </c>
      <c r="M16" s="38"/>
      <c r="N16" s="28"/>
      <c r="O16" s="28"/>
      <c r="P16" s="40"/>
      <c r="Q16" s="462"/>
      <c r="R16" s="72"/>
    </row>
    <row r="17" spans="1:18" s="31" customFormat="1" x14ac:dyDescent="0.3">
      <c r="A17" s="73" t="s">
        <v>219</v>
      </c>
      <c r="B17" s="33" t="s">
        <v>72</v>
      </c>
      <c r="C17" s="34"/>
      <c r="D17" s="34"/>
      <c r="E17" s="70"/>
      <c r="F17" s="35" t="s">
        <v>2</v>
      </c>
      <c r="G17" s="464"/>
      <c r="H17" s="437"/>
      <c r="I17" s="437"/>
      <c r="J17" s="437"/>
      <c r="K17" s="437"/>
      <c r="L17" s="437"/>
      <c r="M17" s="437"/>
      <c r="N17" s="437"/>
      <c r="O17" s="437"/>
      <c r="P17" s="438"/>
      <c r="Q17" s="71"/>
      <c r="R17" s="72"/>
    </row>
    <row r="18" spans="1:18" s="31" customFormat="1" x14ac:dyDescent="0.3">
      <c r="A18" s="450"/>
      <c r="B18" s="451"/>
      <c r="C18" s="33" t="s">
        <v>86</v>
      </c>
      <c r="D18" s="73" t="s">
        <v>216</v>
      </c>
      <c r="E18" s="62"/>
      <c r="F18" s="25"/>
      <c r="G18" s="35" t="s">
        <v>2</v>
      </c>
      <c r="H18" s="35"/>
      <c r="I18" s="26" t="s">
        <v>7</v>
      </c>
      <c r="J18" s="27">
        <v>43570</v>
      </c>
      <c r="K18" s="62"/>
      <c r="L18" s="26" t="s">
        <v>24</v>
      </c>
      <c r="M18" s="38"/>
      <c r="N18" s="28"/>
      <c r="O18" s="28"/>
      <c r="P18" s="29"/>
      <c r="Q18" s="468"/>
      <c r="R18" s="72"/>
    </row>
    <row r="19" spans="1:18" s="31" customFormat="1" x14ac:dyDescent="0.3">
      <c r="A19" s="452"/>
      <c r="B19" s="453"/>
      <c r="C19" s="33" t="s">
        <v>87</v>
      </c>
      <c r="D19" s="73" t="s">
        <v>375</v>
      </c>
      <c r="E19" s="62"/>
      <c r="F19" s="25"/>
      <c r="G19" s="35" t="s">
        <v>2</v>
      </c>
      <c r="H19" s="35"/>
      <c r="I19" s="26" t="s">
        <v>7</v>
      </c>
      <c r="J19" s="27">
        <v>43570</v>
      </c>
      <c r="K19" s="62"/>
      <c r="L19" s="26" t="s">
        <v>24</v>
      </c>
      <c r="M19" s="38"/>
      <c r="N19" s="28"/>
      <c r="O19" s="28"/>
      <c r="P19" s="29"/>
      <c r="Q19" s="469"/>
      <c r="R19" s="72"/>
    </row>
    <row r="20" spans="1:18" s="30" customFormat="1" x14ac:dyDescent="0.3">
      <c r="A20" s="452"/>
      <c r="B20" s="453"/>
      <c r="C20" s="33" t="s">
        <v>88</v>
      </c>
      <c r="D20" s="73" t="s">
        <v>217</v>
      </c>
      <c r="E20" s="62"/>
      <c r="F20" s="25"/>
      <c r="G20" s="35" t="s">
        <v>2</v>
      </c>
      <c r="H20" s="35"/>
      <c r="I20" s="26" t="s">
        <v>7</v>
      </c>
      <c r="J20" s="27">
        <v>43570</v>
      </c>
      <c r="K20" s="62"/>
      <c r="L20" s="26" t="s">
        <v>24</v>
      </c>
      <c r="M20" s="38"/>
      <c r="N20" s="28"/>
      <c r="O20" s="28"/>
      <c r="P20" s="29"/>
      <c r="Q20" s="469"/>
      <c r="R20" s="72"/>
    </row>
    <row r="21" spans="1:18" s="30" customFormat="1" x14ac:dyDescent="0.3">
      <c r="A21" s="452"/>
      <c r="B21" s="453"/>
      <c r="C21" s="33" t="s">
        <v>89</v>
      </c>
      <c r="D21" s="73" t="s">
        <v>218</v>
      </c>
      <c r="E21" s="62"/>
      <c r="F21" s="25"/>
      <c r="G21" s="35" t="s">
        <v>2</v>
      </c>
      <c r="H21" s="35"/>
      <c r="I21" s="26" t="s">
        <v>7</v>
      </c>
      <c r="J21" s="27">
        <v>43570</v>
      </c>
      <c r="K21" s="62"/>
      <c r="L21" s="26" t="s">
        <v>24</v>
      </c>
      <c r="M21" s="38"/>
      <c r="N21" s="28"/>
      <c r="O21" s="28"/>
      <c r="P21" s="29"/>
      <c r="Q21" s="469"/>
      <c r="R21" s="72"/>
    </row>
    <row r="22" spans="1:18" s="30" customFormat="1" x14ac:dyDescent="0.3">
      <c r="A22" s="452"/>
      <c r="B22" s="453"/>
      <c r="C22" s="33" t="s">
        <v>161</v>
      </c>
      <c r="D22" s="73" t="s">
        <v>222</v>
      </c>
      <c r="E22" s="62"/>
      <c r="F22" s="25"/>
      <c r="G22" s="35" t="s">
        <v>2</v>
      </c>
      <c r="H22" s="35"/>
      <c r="I22" s="26" t="s">
        <v>7</v>
      </c>
      <c r="J22" s="27">
        <v>43570</v>
      </c>
      <c r="K22" s="62"/>
      <c r="L22" s="26" t="s">
        <v>24</v>
      </c>
      <c r="M22" s="38"/>
      <c r="N22" s="28"/>
      <c r="O22" s="28"/>
      <c r="P22" s="29"/>
      <c r="Q22" s="469"/>
      <c r="R22" s="72"/>
    </row>
    <row r="23" spans="1:18" s="30" customFormat="1" x14ac:dyDescent="0.3">
      <c r="A23" s="452"/>
      <c r="B23" s="453"/>
      <c r="C23" s="33" t="s">
        <v>220</v>
      </c>
      <c r="D23" s="73" t="s">
        <v>223</v>
      </c>
      <c r="E23" s="62"/>
      <c r="F23" s="25"/>
      <c r="G23" s="35" t="s">
        <v>2</v>
      </c>
      <c r="H23" s="35"/>
      <c r="I23" s="26" t="s">
        <v>7</v>
      </c>
      <c r="J23" s="27">
        <v>43570</v>
      </c>
      <c r="K23" s="62"/>
      <c r="L23" s="26" t="s">
        <v>24</v>
      </c>
      <c r="M23" s="38"/>
      <c r="N23" s="28"/>
      <c r="O23" s="28"/>
      <c r="P23" s="29"/>
      <c r="Q23" s="469"/>
      <c r="R23" s="72"/>
    </row>
    <row r="24" spans="1:18" s="30" customFormat="1" x14ac:dyDescent="0.3">
      <c r="A24" s="452"/>
      <c r="B24" s="453"/>
      <c r="C24" s="33" t="s">
        <v>221</v>
      </c>
      <c r="D24" s="73" t="s">
        <v>224</v>
      </c>
      <c r="E24" s="62"/>
      <c r="F24" s="25"/>
      <c r="G24" s="35" t="s">
        <v>2</v>
      </c>
      <c r="H24" s="35"/>
      <c r="I24" s="26" t="s">
        <v>7</v>
      </c>
      <c r="J24" s="27">
        <v>43627</v>
      </c>
      <c r="K24" s="62"/>
      <c r="L24" s="26" t="s">
        <v>24</v>
      </c>
      <c r="M24" s="38"/>
      <c r="N24" s="28"/>
      <c r="O24" s="28"/>
      <c r="P24" s="29"/>
      <c r="Q24" s="469"/>
      <c r="R24" s="72"/>
    </row>
    <row r="25" spans="1:18" s="30" customFormat="1" x14ac:dyDescent="0.3">
      <c r="A25" s="466"/>
      <c r="B25" s="467"/>
      <c r="C25" s="33" t="s">
        <v>226</v>
      </c>
      <c r="D25" s="73" t="s">
        <v>225</v>
      </c>
      <c r="E25" s="62"/>
      <c r="F25" s="25"/>
      <c r="G25" s="35" t="s">
        <v>2</v>
      </c>
      <c r="H25" s="35"/>
      <c r="I25" s="26" t="s">
        <v>7</v>
      </c>
      <c r="J25" s="27">
        <v>43627</v>
      </c>
      <c r="K25" s="62"/>
      <c r="L25" s="26" t="s">
        <v>24</v>
      </c>
      <c r="M25" s="38"/>
      <c r="N25" s="28"/>
      <c r="O25" s="28"/>
      <c r="P25" s="29"/>
      <c r="Q25" s="470"/>
      <c r="R25" s="72"/>
    </row>
    <row r="26" spans="1:18" ht="13.5" customHeight="1" x14ac:dyDescent="0.3">
      <c r="A26" s="33" t="s">
        <v>15</v>
      </c>
      <c r="B26" s="33" t="s">
        <v>73</v>
      </c>
      <c r="C26" s="34"/>
      <c r="D26" s="34"/>
      <c r="E26" s="70"/>
      <c r="F26" s="35" t="s">
        <v>2</v>
      </c>
      <c r="G26" s="464"/>
      <c r="H26" s="437"/>
      <c r="I26" s="437"/>
      <c r="J26" s="437"/>
      <c r="K26" s="437"/>
      <c r="L26" s="437"/>
      <c r="M26" s="437"/>
      <c r="N26" s="437"/>
      <c r="O26" s="437"/>
      <c r="P26" s="438"/>
      <c r="Q26" s="71"/>
      <c r="R26" s="72"/>
    </row>
    <row r="27" spans="1:18" s="31" customFormat="1" x14ac:dyDescent="0.3">
      <c r="A27" s="449"/>
      <c r="B27" s="440"/>
      <c r="C27" s="33" t="s">
        <v>90</v>
      </c>
      <c r="D27" s="33" t="s">
        <v>36</v>
      </c>
      <c r="E27" s="62"/>
      <c r="F27" s="457"/>
      <c r="G27" s="35" t="s">
        <v>2</v>
      </c>
      <c r="H27" s="35"/>
      <c r="I27" s="35" t="s">
        <v>7</v>
      </c>
      <c r="J27" s="38">
        <v>43559</v>
      </c>
      <c r="K27" s="62"/>
      <c r="L27" s="26" t="s">
        <v>24</v>
      </c>
      <c r="M27" s="38"/>
      <c r="N27" s="86"/>
      <c r="O27" s="39"/>
      <c r="P27" s="40"/>
      <c r="Q27" s="460"/>
      <c r="R27" s="72"/>
    </row>
    <row r="28" spans="1:18" s="31" customFormat="1" x14ac:dyDescent="0.3">
      <c r="A28" s="465"/>
      <c r="B28" s="442"/>
      <c r="C28" s="33" t="s">
        <v>91</v>
      </c>
      <c r="D28" s="31" t="s">
        <v>40</v>
      </c>
      <c r="E28" s="62"/>
      <c r="F28" s="458"/>
      <c r="G28" s="35" t="s">
        <v>2</v>
      </c>
      <c r="H28" s="35"/>
      <c r="I28" s="35" t="s">
        <v>7</v>
      </c>
      <c r="J28" s="38">
        <v>43559</v>
      </c>
      <c r="K28" s="62"/>
      <c r="L28" s="26" t="s">
        <v>24</v>
      </c>
      <c r="M28" s="38"/>
      <c r="N28" s="86"/>
      <c r="O28" s="39"/>
      <c r="P28" s="40"/>
      <c r="Q28" s="461"/>
      <c r="R28" s="72"/>
    </row>
    <row r="29" spans="1:18" s="31" customFormat="1" x14ac:dyDescent="0.3">
      <c r="A29" s="465"/>
      <c r="B29" s="442"/>
      <c r="C29" s="33" t="s">
        <v>92</v>
      </c>
      <c r="D29" s="26" t="s">
        <v>37</v>
      </c>
      <c r="E29" s="62"/>
      <c r="F29" s="458"/>
      <c r="G29" s="35" t="s">
        <v>2</v>
      </c>
      <c r="H29" s="35"/>
      <c r="I29" s="35" t="s">
        <v>7</v>
      </c>
      <c r="J29" s="38">
        <v>43560</v>
      </c>
      <c r="K29" s="62"/>
      <c r="L29" s="26" t="s">
        <v>8</v>
      </c>
      <c r="M29" s="38">
        <v>44025</v>
      </c>
      <c r="N29" s="39" t="s">
        <v>459</v>
      </c>
      <c r="O29" s="39" t="s">
        <v>462</v>
      </c>
      <c r="P29" s="29" t="s">
        <v>560</v>
      </c>
      <c r="Q29" s="461"/>
      <c r="R29" s="72"/>
    </row>
    <row r="30" spans="1:18" s="31" customFormat="1" x14ac:dyDescent="0.3">
      <c r="A30" s="465"/>
      <c r="B30" s="442"/>
      <c r="C30" s="33" t="s">
        <v>93</v>
      </c>
      <c r="D30" s="26" t="s">
        <v>38</v>
      </c>
      <c r="E30" s="74"/>
      <c r="F30" s="458"/>
      <c r="G30" s="35" t="s">
        <v>2</v>
      </c>
      <c r="H30" s="35"/>
      <c r="I30" s="35" t="s">
        <v>7</v>
      </c>
      <c r="J30" s="27">
        <v>43560</v>
      </c>
      <c r="K30" s="62"/>
      <c r="L30" s="26" t="s">
        <v>4</v>
      </c>
      <c r="M30" s="38">
        <v>44025</v>
      </c>
      <c r="N30" s="39" t="s">
        <v>459</v>
      </c>
      <c r="O30" s="39" t="s">
        <v>462</v>
      </c>
      <c r="P30" s="29"/>
      <c r="Q30" s="461"/>
      <c r="R30" s="72"/>
    </row>
    <row r="31" spans="1:18" s="31" customFormat="1" x14ac:dyDescent="0.3">
      <c r="A31" s="471"/>
      <c r="B31" s="472"/>
      <c r="C31" s="33" t="s">
        <v>94</v>
      </c>
      <c r="D31" s="26" t="s">
        <v>162</v>
      </c>
      <c r="E31" s="74"/>
      <c r="F31" s="459"/>
      <c r="G31" s="35" t="s">
        <v>2</v>
      </c>
      <c r="H31" s="35"/>
      <c r="I31" s="35" t="s">
        <v>7</v>
      </c>
      <c r="J31" s="42">
        <v>43560</v>
      </c>
      <c r="K31" s="62"/>
      <c r="L31" s="26" t="s">
        <v>24</v>
      </c>
      <c r="M31" s="38"/>
      <c r="N31" s="86"/>
      <c r="O31" s="39"/>
      <c r="P31" s="40"/>
      <c r="Q31" s="462"/>
      <c r="R31" s="72"/>
    </row>
    <row r="32" spans="1:18" s="31" customFormat="1" x14ac:dyDescent="0.3">
      <c r="A32" s="33" t="s">
        <v>9</v>
      </c>
      <c r="B32" s="33" t="s">
        <v>74</v>
      </c>
      <c r="C32" s="34"/>
      <c r="D32" s="34"/>
      <c r="E32" s="70"/>
      <c r="F32" s="35" t="s">
        <v>2</v>
      </c>
      <c r="G32" s="464"/>
      <c r="H32" s="437"/>
      <c r="I32" s="437"/>
      <c r="J32" s="437"/>
      <c r="K32" s="437"/>
      <c r="L32" s="437"/>
      <c r="M32" s="437"/>
      <c r="N32" s="437"/>
      <c r="O32" s="437"/>
      <c r="P32" s="438"/>
      <c r="Q32" s="71"/>
      <c r="R32" s="72"/>
    </row>
    <row r="33" spans="1:18" s="31" customFormat="1" x14ac:dyDescent="0.3">
      <c r="A33" s="449"/>
      <c r="B33" s="440"/>
      <c r="C33" s="33" t="s">
        <v>95</v>
      </c>
      <c r="D33" s="43" t="s">
        <v>50</v>
      </c>
      <c r="E33" s="62"/>
      <c r="F33" s="460"/>
      <c r="G33" s="35" t="s">
        <v>2</v>
      </c>
      <c r="H33" s="35"/>
      <c r="I33" s="35" t="s">
        <v>7</v>
      </c>
      <c r="J33" s="27">
        <v>43586</v>
      </c>
      <c r="K33" s="62"/>
      <c r="L33" s="26" t="s">
        <v>24</v>
      </c>
      <c r="M33" s="38"/>
      <c r="N33" s="86"/>
      <c r="O33" s="86"/>
      <c r="P33" s="29"/>
      <c r="Q33" s="460"/>
      <c r="R33" s="72"/>
    </row>
    <row r="34" spans="1:18" s="31" customFormat="1" x14ac:dyDescent="0.3">
      <c r="A34" s="465"/>
      <c r="B34" s="442"/>
      <c r="C34" s="33" t="s">
        <v>96</v>
      </c>
      <c r="D34" s="43" t="s">
        <v>51</v>
      </c>
      <c r="E34" s="62"/>
      <c r="F34" s="461"/>
      <c r="G34" s="35" t="s">
        <v>2</v>
      </c>
      <c r="H34" s="35"/>
      <c r="I34" s="35" t="s">
        <v>7</v>
      </c>
      <c r="J34" s="27">
        <v>43586</v>
      </c>
      <c r="K34" s="62"/>
      <c r="L34" s="26" t="s">
        <v>24</v>
      </c>
      <c r="M34" s="38"/>
      <c r="N34" s="86"/>
      <c r="O34" s="86"/>
      <c r="P34" s="29"/>
      <c r="Q34" s="461"/>
      <c r="R34" s="72"/>
    </row>
    <row r="35" spans="1:18" s="31" customFormat="1" x14ac:dyDescent="0.3">
      <c r="A35" s="465"/>
      <c r="B35" s="442"/>
      <c r="C35" s="33" t="s">
        <v>97</v>
      </c>
      <c r="D35" s="43" t="s">
        <v>52</v>
      </c>
      <c r="E35" s="62"/>
      <c r="F35" s="461"/>
      <c r="G35" s="35" t="s">
        <v>2</v>
      </c>
      <c r="H35" s="35"/>
      <c r="I35" s="35" t="s">
        <v>7</v>
      </c>
      <c r="J35" s="27">
        <v>43586</v>
      </c>
      <c r="K35" s="62"/>
      <c r="L35" s="26" t="s">
        <v>24</v>
      </c>
      <c r="M35" s="38"/>
      <c r="N35" s="86"/>
      <c r="O35" s="86"/>
      <c r="P35" s="29"/>
      <c r="Q35" s="461"/>
      <c r="R35" s="72"/>
    </row>
    <row r="36" spans="1:18" s="31" customFormat="1" x14ac:dyDescent="0.3">
      <c r="A36" s="465"/>
      <c r="B36" s="442"/>
      <c r="C36" s="33" t="s">
        <v>149</v>
      </c>
      <c r="D36" s="43" t="s">
        <v>53</v>
      </c>
      <c r="E36" s="62"/>
      <c r="F36" s="461"/>
      <c r="G36" s="35" t="s">
        <v>2</v>
      </c>
      <c r="H36" s="35"/>
      <c r="I36" s="35" t="s">
        <v>7</v>
      </c>
      <c r="J36" s="27">
        <v>43586</v>
      </c>
      <c r="K36" s="62"/>
      <c r="L36" s="26" t="s">
        <v>24</v>
      </c>
      <c r="M36" s="38"/>
      <c r="N36" s="86"/>
      <c r="O36" s="86"/>
      <c r="P36" s="29"/>
      <c r="Q36" s="461"/>
      <c r="R36" s="72"/>
    </row>
    <row r="37" spans="1:18" s="31" customFormat="1" x14ac:dyDescent="0.3">
      <c r="A37" s="465"/>
      <c r="B37" s="442"/>
      <c r="C37" s="33" t="s">
        <v>191</v>
      </c>
      <c r="D37" s="43" t="s">
        <v>382</v>
      </c>
      <c r="E37" s="62"/>
      <c r="F37" s="461"/>
      <c r="G37" s="35" t="s">
        <v>2</v>
      </c>
      <c r="H37" s="35"/>
      <c r="I37" s="35" t="s">
        <v>7</v>
      </c>
      <c r="J37" s="27">
        <v>43586</v>
      </c>
      <c r="K37" s="62"/>
      <c r="L37" s="26" t="s">
        <v>24</v>
      </c>
      <c r="M37" s="38"/>
      <c r="N37" s="86"/>
      <c r="O37" s="86"/>
      <c r="P37" s="29"/>
      <c r="Q37" s="461"/>
      <c r="R37" s="72"/>
    </row>
    <row r="38" spans="1:18" s="31" customFormat="1" x14ac:dyDescent="0.3">
      <c r="A38" s="465"/>
      <c r="B38" s="442"/>
      <c r="C38" s="33" t="s">
        <v>192</v>
      </c>
      <c r="D38" s="43" t="s">
        <v>383</v>
      </c>
      <c r="E38" s="62"/>
      <c r="F38" s="461"/>
      <c r="G38" s="35" t="s">
        <v>2</v>
      </c>
      <c r="H38" s="35"/>
      <c r="I38" s="35" t="s">
        <v>7</v>
      </c>
      <c r="J38" s="27">
        <v>43587</v>
      </c>
      <c r="K38" s="62"/>
      <c r="L38" s="26" t="s">
        <v>24</v>
      </c>
      <c r="M38" s="38"/>
      <c r="N38" s="86"/>
      <c r="O38" s="86"/>
      <c r="P38" s="29"/>
      <c r="Q38" s="461"/>
      <c r="R38" s="72"/>
    </row>
    <row r="39" spans="1:18" s="31" customFormat="1" x14ac:dyDescent="0.3">
      <c r="A39" s="465"/>
      <c r="B39" s="442"/>
      <c r="C39" s="33" t="s">
        <v>263</v>
      </c>
      <c r="D39" s="43" t="s">
        <v>269</v>
      </c>
      <c r="E39" s="62"/>
      <c r="F39" s="461"/>
      <c r="G39" s="35" t="s">
        <v>2</v>
      </c>
      <c r="H39" s="35"/>
      <c r="I39" s="35" t="s">
        <v>7</v>
      </c>
      <c r="J39" s="27">
        <v>43586</v>
      </c>
      <c r="K39" s="62"/>
      <c r="L39" s="26" t="s">
        <v>24</v>
      </c>
      <c r="M39" s="38"/>
      <c r="N39" s="86"/>
      <c r="O39" s="86"/>
      <c r="P39" s="29"/>
      <c r="Q39" s="461"/>
      <c r="R39" s="72"/>
    </row>
    <row r="40" spans="1:18" s="31" customFormat="1" x14ac:dyDescent="0.3">
      <c r="A40" s="465"/>
      <c r="B40" s="442"/>
      <c r="C40" s="33" t="s">
        <v>264</v>
      </c>
      <c r="D40" s="43" t="s">
        <v>380</v>
      </c>
      <c r="E40" s="62"/>
      <c r="F40" s="461"/>
      <c r="G40" s="35" t="s">
        <v>2</v>
      </c>
      <c r="H40" s="35"/>
      <c r="I40" s="35" t="s">
        <v>7</v>
      </c>
      <c r="J40" s="27">
        <v>43587</v>
      </c>
      <c r="K40" s="62"/>
      <c r="L40" s="26" t="s">
        <v>24</v>
      </c>
      <c r="M40" s="38"/>
      <c r="N40" s="86"/>
      <c r="O40" s="86"/>
      <c r="P40" s="29"/>
      <c r="Q40" s="461"/>
      <c r="R40" s="72"/>
    </row>
    <row r="41" spans="1:18" s="31" customFormat="1" x14ac:dyDescent="0.3">
      <c r="A41" s="465"/>
      <c r="B41" s="442"/>
      <c r="C41" s="33" t="s">
        <v>265</v>
      </c>
      <c r="D41" s="43" t="s">
        <v>379</v>
      </c>
      <c r="E41" s="62"/>
      <c r="F41" s="461"/>
      <c r="G41" s="35" t="s">
        <v>2</v>
      </c>
      <c r="H41" s="35"/>
      <c r="I41" s="35" t="s">
        <v>7</v>
      </c>
      <c r="J41" s="27">
        <v>43587</v>
      </c>
      <c r="K41" s="62"/>
      <c r="L41" s="26" t="s">
        <v>24</v>
      </c>
      <c r="M41" s="38"/>
      <c r="N41" s="86"/>
      <c r="O41" s="86"/>
      <c r="P41" s="29"/>
      <c r="Q41" s="461"/>
      <c r="R41" s="72"/>
    </row>
    <row r="42" spans="1:18" s="31" customFormat="1" x14ac:dyDescent="0.3">
      <c r="A42" s="465"/>
      <c r="B42" s="442"/>
      <c r="C42" s="33" t="s">
        <v>266</v>
      </c>
      <c r="D42" s="43" t="s">
        <v>268</v>
      </c>
      <c r="E42" s="62"/>
      <c r="F42" s="461"/>
      <c r="G42" s="35" t="s">
        <v>2</v>
      </c>
      <c r="H42" s="35"/>
      <c r="I42" s="35" t="s">
        <v>7</v>
      </c>
      <c r="J42" s="27">
        <v>43599</v>
      </c>
      <c r="K42" s="62"/>
      <c r="L42" s="26" t="s">
        <v>24</v>
      </c>
      <c r="M42" s="38"/>
      <c r="N42" s="86"/>
      <c r="O42" s="86"/>
      <c r="P42" s="29"/>
      <c r="Q42" s="461"/>
      <c r="R42" s="72"/>
    </row>
    <row r="43" spans="1:18" s="31" customFormat="1" x14ac:dyDescent="0.3">
      <c r="A43" s="465"/>
      <c r="B43" s="442"/>
      <c r="C43" s="33" t="s">
        <v>267</v>
      </c>
      <c r="D43" s="43" t="s">
        <v>381</v>
      </c>
      <c r="E43" s="62"/>
      <c r="F43" s="461"/>
      <c r="G43" s="35" t="s">
        <v>2</v>
      </c>
      <c r="H43" s="35"/>
      <c r="I43" s="35" t="s">
        <v>7</v>
      </c>
      <c r="J43" s="27">
        <v>43599</v>
      </c>
      <c r="K43" s="62"/>
      <c r="L43" s="26" t="s">
        <v>24</v>
      </c>
      <c r="M43" s="38"/>
      <c r="N43" s="86"/>
      <c r="O43" s="86"/>
      <c r="P43" s="29"/>
      <c r="Q43" s="461"/>
      <c r="R43" s="72"/>
    </row>
    <row r="44" spans="1:18" s="31" customFormat="1" x14ac:dyDescent="0.3">
      <c r="A44" s="465"/>
      <c r="B44" s="442"/>
      <c r="C44" s="33" t="s">
        <v>270</v>
      </c>
      <c r="D44" s="43" t="s">
        <v>54</v>
      </c>
      <c r="E44" s="62"/>
      <c r="F44" s="461"/>
      <c r="G44" s="35" t="s">
        <v>2</v>
      </c>
      <c r="H44" s="35"/>
      <c r="I44" s="35" t="s">
        <v>7</v>
      </c>
      <c r="J44" s="27">
        <v>43600</v>
      </c>
      <c r="K44" s="62"/>
      <c r="L44" s="26" t="s">
        <v>24</v>
      </c>
      <c r="M44" s="38"/>
      <c r="N44" s="86"/>
      <c r="O44" s="86"/>
      <c r="P44" s="29"/>
      <c r="Q44" s="461"/>
      <c r="R44" s="72"/>
    </row>
    <row r="45" spans="1:18" s="31" customFormat="1" x14ac:dyDescent="0.3">
      <c r="A45" s="465"/>
      <c r="B45" s="442"/>
      <c r="C45" s="33" t="s">
        <v>378</v>
      </c>
      <c r="D45" s="43" t="s">
        <v>427</v>
      </c>
      <c r="E45" s="62"/>
      <c r="F45" s="461"/>
      <c r="G45" s="35" t="s">
        <v>2</v>
      </c>
      <c r="H45" s="35"/>
      <c r="I45" s="35" t="s">
        <v>7</v>
      </c>
      <c r="J45" s="27">
        <v>43600</v>
      </c>
      <c r="K45" s="62"/>
      <c r="L45" s="26" t="s">
        <v>24</v>
      </c>
      <c r="M45" s="38"/>
      <c r="N45" s="86"/>
      <c r="O45" s="86"/>
      <c r="P45" s="29"/>
      <c r="Q45" s="461"/>
      <c r="R45" s="72"/>
    </row>
    <row r="46" spans="1:18" s="31" customFormat="1" x14ac:dyDescent="0.3">
      <c r="A46" s="465"/>
      <c r="B46" s="442"/>
      <c r="C46" s="33" t="s">
        <v>426</v>
      </c>
      <c r="D46" s="43" t="s">
        <v>146</v>
      </c>
      <c r="E46" s="62"/>
      <c r="F46" s="461"/>
      <c r="G46" s="35" t="s">
        <v>2</v>
      </c>
      <c r="H46" s="35"/>
      <c r="I46" s="35" t="s">
        <v>7</v>
      </c>
      <c r="J46" s="27">
        <v>43600</v>
      </c>
      <c r="K46" s="62"/>
      <c r="L46" s="26" t="s">
        <v>24</v>
      </c>
      <c r="M46" s="38"/>
      <c r="N46" s="86"/>
      <c r="O46" s="86"/>
      <c r="P46" s="29"/>
      <c r="Q46" s="461"/>
      <c r="R46" s="72"/>
    </row>
    <row r="47" spans="1:18" s="31" customFormat="1" x14ac:dyDescent="0.3">
      <c r="A47" s="33" t="s">
        <v>16</v>
      </c>
      <c r="B47" s="33" t="s">
        <v>75</v>
      </c>
      <c r="C47" s="34"/>
      <c r="D47" s="44"/>
      <c r="E47" s="70"/>
      <c r="F47" s="35" t="s">
        <v>2</v>
      </c>
      <c r="G47" s="464"/>
      <c r="H47" s="437"/>
      <c r="I47" s="437"/>
      <c r="J47" s="437"/>
      <c r="K47" s="437"/>
      <c r="L47" s="437"/>
      <c r="M47" s="437"/>
      <c r="N47" s="437"/>
      <c r="O47" s="437"/>
      <c r="P47" s="438"/>
      <c r="Q47" s="71"/>
      <c r="R47" s="72"/>
    </row>
    <row r="48" spans="1:18" s="31" customFormat="1" x14ac:dyDescent="0.3">
      <c r="A48" s="449"/>
      <c r="B48" s="440"/>
      <c r="C48" s="33" t="s">
        <v>98</v>
      </c>
      <c r="D48" s="33" t="s">
        <v>292</v>
      </c>
      <c r="E48" s="62"/>
      <c r="F48" s="457"/>
      <c r="G48" s="35" t="s">
        <v>2</v>
      </c>
      <c r="H48" s="35"/>
      <c r="I48" s="35" t="s">
        <v>7</v>
      </c>
      <c r="J48" s="38">
        <v>43556</v>
      </c>
      <c r="K48" s="62"/>
      <c r="L48" s="26" t="s">
        <v>8</v>
      </c>
      <c r="M48" s="38">
        <v>44032</v>
      </c>
      <c r="N48" s="39" t="s">
        <v>459</v>
      </c>
      <c r="O48" s="39" t="s">
        <v>462</v>
      </c>
      <c r="P48" s="29" t="s">
        <v>474</v>
      </c>
      <c r="Q48" s="75"/>
      <c r="R48" s="72"/>
    </row>
    <row r="49" spans="1:18" s="31" customFormat="1" x14ac:dyDescent="0.3">
      <c r="A49" s="465"/>
      <c r="B49" s="442"/>
      <c r="C49" s="33" t="s">
        <v>99</v>
      </c>
      <c r="D49" s="45" t="s">
        <v>293</v>
      </c>
      <c r="E49" s="62"/>
      <c r="F49" s="458"/>
      <c r="G49" s="35" t="s">
        <v>2</v>
      </c>
      <c r="H49" s="35"/>
      <c r="I49" s="35" t="s">
        <v>7</v>
      </c>
      <c r="J49" s="38">
        <v>43556</v>
      </c>
      <c r="K49" s="62"/>
      <c r="L49" s="26" t="s">
        <v>8</v>
      </c>
      <c r="M49" s="38">
        <v>44032</v>
      </c>
      <c r="N49" s="39" t="s">
        <v>459</v>
      </c>
      <c r="O49" s="39" t="s">
        <v>462</v>
      </c>
      <c r="P49" s="29" t="s">
        <v>503</v>
      </c>
      <c r="Q49" s="75"/>
      <c r="R49" s="72"/>
    </row>
    <row r="50" spans="1:18" s="31" customFormat="1" x14ac:dyDescent="0.3">
      <c r="A50" s="465"/>
      <c r="B50" s="442"/>
      <c r="C50" s="33" t="s">
        <v>100</v>
      </c>
      <c r="D50" s="43" t="s">
        <v>39</v>
      </c>
      <c r="E50" s="62"/>
      <c r="F50" s="458"/>
      <c r="G50" s="35" t="s">
        <v>2</v>
      </c>
      <c r="H50" s="35"/>
      <c r="I50" s="35" t="s">
        <v>7</v>
      </c>
      <c r="J50" s="38">
        <v>43556</v>
      </c>
      <c r="K50" s="62"/>
      <c r="L50" s="26" t="s">
        <v>24</v>
      </c>
      <c r="M50" s="38"/>
      <c r="N50" s="39" t="s">
        <v>459</v>
      </c>
      <c r="O50" s="39"/>
      <c r="P50" s="29"/>
      <c r="Q50" s="75"/>
      <c r="R50" s="72"/>
    </row>
    <row r="51" spans="1:18" s="31" customFormat="1" ht="28.8" x14ac:dyDescent="0.3">
      <c r="A51" s="465"/>
      <c r="B51" s="442"/>
      <c r="C51" s="33" t="s">
        <v>101</v>
      </c>
      <c r="D51" s="43" t="s">
        <v>160</v>
      </c>
      <c r="E51" s="62"/>
      <c r="F51" s="458"/>
      <c r="G51" s="35" t="s">
        <v>2</v>
      </c>
      <c r="H51" s="35"/>
      <c r="I51" s="35" t="s">
        <v>7</v>
      </c>
      <c r="J51" s="38">
        <v>43570</v>
      </c>
      <c r="K51" s="62"/>
      <c r="L51" s="26" t="s">
        <v>24</v>
      </c>
      <c r="M51" s="38"/>
      <c r="N51" s="39" t="s">
        <v>459</v>
      </c>
      <c r="O51" s="39"/>
      <c r="P51" s="29"/>
      <c r="Q51" s="75"/>
      <c r="R51" s="72"/>
    </row>
    <row r="52" spans="1:18" s="31" customFormat="1" ht="28.8" x14ac:dyDescent="0.3">
      <c r="A52" s="465"/>
      <c r="B52" s="442"/>
      <c r="C52" s="33" t="s">
        <v>271</v>
      </c>
      <c r="D52" s="43" t="s">
        <v>290</v>
      </c>
      <c r="E52" s="62"/>
      <c r="F52" s="458"/>
      <c r="G52" s="35" t="s">
        <v>2</v>
      </c>
      <c r="H52" s="35"/>
      <c r="I52" s="35" t="s">
        <v>7</v>
      </c>
      <c r="J52" s="38">
        <v>43567</v>
      </c>
      <c r="K52" s="62"/>
      <c r="L52" s="26" t="s">
        <v>24</v>
      </c>
      <c r="M52" s="38"/>
      <c r="N52" s="39" t="s">
        <v>459</v>
      </c>
      <c r="O52" s="39"/>
      <c r="P52" s="29"/>
      <c r="Q52" s="75"/>
      <c r="R52" s="72"/>
    </row>
    <row r="53" spans="1:18" s="31" customFormat="1" ht="28.8" x14ac:dyDescent="0.3">
      <c r="A53" s="465"/>
      <c r="B53" s="442"/>
      <c r="C53" s="33" t="s">
        <v>272</v>
      </c>
      <c r="D53" s="43" t="s">
        <v>291</v>
      </c>
      <c r="E53" s="62"/>
      <c r="F53" s="458"/>
      <c r="G53" s="35" t="s">
        <v>2</v>
      </c>
      <c r="H53" s="35"/>
      <c r="I53" s="35" t="s">
        <v>7</v>
      </c>
      <c r="J53" s="38">
        <v>43567</v>
      </c>
      <c r="K53" s="62"/>
      <c r="L53" s="26" t="s">
        <v>24</v>
      </c>
      <c r="M53" s="38"/>
      <c r="N53" s="39" t="s">
        <v>459</v>
      </c>
      <c r="O53" s="39"/>
      <c r="P53" s="29"/>
      <c r="Q53" s="75"/>
      <c r="R53" s="72"/>
    </row>
    <row r="54" spans="1:18" s="31" customFormat="1" ht="28.8" x14ac:dyDescent="0.3">
      <c r="A54" s="465"/>
      <c r="B54" s="442"/>
      <c r="C54" s="33" t="s">
        <v>273</v>
      </c>
      <c r="D54" s="43" t="s">
        <v>294</v>
      </c>
      <c r="E54" s="62"/>
      <c r="F54" s="458"/>
      <c r="G54" s="35" t="s">
        <v>2</v>
      </c>
      <c r="H54" s="35"/>
      <c r="I54" s="35" t="s">
        <v>7</v>
      </c>
      <c r="J54" s="38">
        <v>43567</v>
      </c>
      <c r="K54" s="62"/>
      <c r="L54" s="26" t="s">
        <v>24</v>
      </c>
      <c r="M54" s="38"/>
      <c r="N54" s="39" t="s">
        <v>459</v>
      </c>
      <c r="O54" s="39"/>
      <c r="P54" s="37"/>
      <c r="Q54" s="75"/>
      <c r="R54" s="72"/>
    </row>
    <row r="55" spans="1:18" s="31" customFormat="1" ht="28.8" x14ac:dyDescent="0.3">
      <c r="A55" s="465"/>
      <c r="B55" s="442"/>
      <c r="C55" s="33" t="s">
        <v>274</v>
      </c>
      <c r="D55" s="43" t="s">
        <v>295</v>
      </c>
      <c r="E55" s="62"/>
      <c r="F55" s="458"/>
      <c r="G55" s="35" t="s">
        <v>2</v>
      </c>
      <c r="H55" s="35"/>
      <c r="I55" s="35" t="s">
        <v>7</v>
      </c>
      <c r="J55" s="38">
        <v>43567</v>
      </c>
      <c r="K55" s="62"/>
      <c r="L55" s="26" t="s">
        <v>24</v>
      </c>
      <c r="M55" s="38"/>
      <c r="N55" s="39" t="s">
        <v>459</v>
      </c>
      <c r="O55" s="39"/>
      <c r="P55" s="29"/>
      <c r="Q55" s="75"/>
      <c r="R55" s="72"/>
    </row>
    <row r="56" spans="1:18" s="31" customFormat="1" ht="28.8" x14ac:dyDescent="0.3">
      <c r="A56" s="465"/>
      <c r="B56" s="442"/>
      <c r="C56" s="33" t="s">
        <v>275</v>
      </c>
      <c r="D56" s="43" t="s">
        <v>296</v>
      </c>
      <c r="E56" s="62"/>
      <c r="F56" s="458"/>
      <c r="G56" s="35" t="s">
        <v>2</v>
      </c>
      <c r="H56" s="35"/>
      <c r="I56" s="35" t="s">
        <v>7</v>
      </c>
      <c r="J56" s="38">
        <v>43567</v>
      </c>
      <c r="K56" s="62"/>
      <c r="L56" s="26" t="s">
        <v>24</v>
      </c>
      <c r="M56" s="38"/>
      <c r="N56" s="39" t="s">
        <v>459</v>
      </c>
      <c r="O56" s="39"/>
      <c r="P56" s="29"/>
      <c r="Q56" s="75"/>
      <c r="R56" s="72"/>
    </row>
    <row r="57" spans="1:18" s="31" customFormat="1" ht="28.8" x14ac:dyDescent="0.3">
      <c r="A57" s="465"/>
      <c r="B57" s="442"/>
      <c r="C57" s="33" t="s">
        <v>276</v>
      </c>
      <c r="D57" s="43" t="s">
        <v>297</v>
      </c>
      <c r="E57" s="62"/>
      <c r="F57" s="458"/>
      <c r="G57" s="35" t="s">
        <v>2</v>
      </c>
      <c r="H57" s="35"/>
      <c r="I57" s="35" t="s">
        <v>7</v>
      </c>
      <c r="J57" s="38">
        <v>43567</v>
      </c>
      <c r="K57" s="62"/>
      <c r="L57" s="26" t="s">
        <v>24</v>
      </c>
      <c r="M57" s="38"/>
      <c r="N57" s="39" t="s">
        <v>459</v>
      </c>
      <c r="O57" s="39"/>
      <c r="P57" s="29"/>
      <c r="Q57" s="75"/>
      <c r="R57" s="72"/>
    </row>
    <row r="58" spans="1:18" s="31" customFormat="1" ht="28.8" x14ac:dyDescent="0.3">
      <c r="A58" s="465"/>
      <c r="B58" s="442"/>
      <c r="C58" s="33" t="s">
        <v>277</v>
      </c>
      <c r="D58" s="43" t="s">
        <v>298</v>
      </c>
      <c r="E58" s="62"/>
      <c r="F58" s="458"/>
      <c r="G58" s="35" t="s">
        <v>2</v>
      </c>
      <c r="H58" s="35"/>
      <c r="I58" s="35" t="s">
        <v>7</v>
      </c>
      <c r="J58" s="38">
        <v>43567</v>
      </c>
      <c r="K58" s="62"/>
      <c r="L58" s="26" t="s">
        <v>24</v>
      </c>
      <c r="M58" s="38"/>
      <c r="N58" s="39" t="s">
        <v>459</v>
      </c>
      <c r="O58" s="39"/>
      <c r="P58" s="29"/>
      <c r="Q58" s="75"/>
      <c r="R58" s="72"/>
    </row>
    <row r="59" spans="1:18" s="31" customFormat="1" ht="28.8" x14ac:dyDescent="0.3">
      <c r="A59" s="465"/>
      <c r="B59" s="442"/>
      <c r="C59" s="33" t="s">
        <v>278</v>
      </c>
      <c r="D59" s="43" t="s">
        <v>299</v>
      </c>
      <c r="E59" s="62"/>
      <c r="F59" s="458"/>
      <c r="G59" s="35" t="s">
        <v>2</v>
      </c>
      <c r="H59" s="35"/>
      <c r="I59" s="35" t="s">
        <v>7</v>
      </c>
      <c r="J59" s="38">
        <v>43567</v>
      </c>
      <c r="K59" s="62"/>
      <c r="L59" s="26" t="s">
        <v>24</v>
      </c>
      <c r="M59" s="38"/>
      <c r="N59" s="39" t="s">
        <v>459</v>
      </c>
      <c r="O59" s="39"/>
      <c r="P59" s="29"/>
      <c r="Q59" s="75"/>
      <c r="R59" s="72"/>
    </row>
    <row r="60" spans="1:18" s="31" customFormat="1" ht="28.8" x14ac:dyDescent="0.3">
      <c r="A60" s="465"/>
      <c r="B60" s="442"/>
      <c r="C60" s="33" t="s">
        <v>279</v>
      </c>
      <c r="D60" s="43" t="s">
        <v>300</v>
      </c>
      <c r="E60" s="62"/>
      <c r="F60" s="458"/>
      <c r="G60" s="35" t="s">
        <v>2</v>
      </c>
      <c r="H60" s="35"/>
      <c r="I60" s="35" t="s">
        <v>7</v>
      </c>
      <c r="J60" s="38">
        <v>43567</v>
      </c>
      <c r="K60" s="62"/>
      <c r="L60" s="26" t="s">
        <v>24</v>
      </c>
      <c r="M60" s="38"/>
      <c r="N60" s="39" t="s">
        <v>459</v>
      </c>
      <c r="O60" s="39"/>
      <c r="P60" s="29"/>
      <c r="Q60" s="75"/>
      <c r="R60" s="72"/>
    </row>
    <row r="61" spans="1:18" s="31" customFormat="1" ht="28.8" x14ac:dyDescent="0.3">
      <c r="A61" s="465"/>
      <c r="B61" s="442"/>
      <c r="C61" s="33" t="s">
        <v>280</v>
      </c>
      <c r="D61" s="43" t="s">
        <v>301</v>
      </c>
      <c r="E61" s="62"/>
      <c r="F61" s="458"/>
      <c r="G61" s="35" t="s">
        <v>2</v>
      </c>
      <c r="H61" s="35"/>
      <c r="I61" s="35" t="s">
        <v>7</v>
      </c>
      <c r="J61" s="38">
        <v>43567</v>
      </c>
      <c r="K61" s="62"/>
      <c r="L61" s="26" t="s">
        <v>24</v>
      </c>
      <c r="M61" s="38"/>
      <c r="N61" s="39" t="s">
        <v>459</v>
      </c>
      <c r="O61" s="39"/>
      <c r="P61" s="29"/>
      <c r="Q61" s="75"/>
      <c r="R61" s="72"/>
    </row>
    <row r="62" spans="1:18" s="31" customFormat="1" ht="28.8" x14ac:dyDescent="0.3">
      <c r="A62" s="465"/>
      <c r="B62" s="442"/>
      <c r="C62" s="33" t="s">
        <v>281</v>
      </c>
      <c r="D62" s="43" t="s">
        <v>302</v>
      </c>
      <c r="E62" s="62"/>
      <c r="F62" s="458"/>
      <c r="G62" s="35" t="s">
        <v>2</v>
      </c>
      <c r="H62" s="35"/>
      <c r="I62" s="35" t="s">
        <v>7</v>
      </c>
      <c r="J62" s="38">
        <v>43567</v>
      </c>
      <c r="K62" s="62"/>
      <c r="L62" s="26" t="s">
        <v>24</v>
      </c>
      <c r="M62" s="38"/>
      <c r="N62" s="39" t="s">
        <v>459</v>
      </c>
      <c r="O62" s="39"/>
      <c r="P62" s="29"/>
      <c r="Q62" s="75"/>
      <c r="R62" s="72"/>
    </row>
    <row r="63" spans="1:18" s="31" customFormat="1" ht="28.8" x14ac:dyDescent="0.3">
      <c r="A63" s="465"/>
      <c r="B63" s="442"/>
      <c r="C63" s="33" t="s">
        <v>282</v>
      </c>
      <c r="D63" s="43" t="s">
        <v>303</v>
      </c>
      <c r="E63" s="62"/>
      <c r="F63" s="458"/>
      <c r="G63" s="35" t="s">
        <v>2</v>
      </c>
      <c r="H63" s="35"/>
      <c r="I63" s="35" t="s">
        <v>7</v>
      </c>
      <c r="J63" s="38">
        <v>43567</v>
      </c>
      <c r="K63" s="62"/>
      <c r="L63" s="26" t="s">
        <v>24</v>
      </c>
      <c r="M63" s="38"/>
      <c r="N63" s="39" t="s">
        <v>459</v>
      </c>
      <c r="O63" s="39"/>
      <c r="P63" s="29"/>
      <c r="Q63" s="75"/>
      <c r="R63" s="72"/>
    </row>
    <row r="64" spans="1:18" s="31" customFormat="1" ht="28.8" x14ac:dyDescent="0.3">
      <c r="A64" s="465"/>
      <c r="B64" s="442"/>
      <c r="C64" s="33" t="s">
        <v>283</v>
      </c>
      <c r="D64" s="43" t="s">
        <v>304</v>
      </c>
      <c r="E64" s="62"/>
      <c r="F64" s="458"/>
      <c r="G64" s="35" t="s">
        <v>2</v>
      </c>
      <c r="H64" s="35"/>
      <c r="I64" s="35" t="s">
        <v>7</v>
      </c>
      <c r="J64" s="38">
        <v>43567</v>
      </c>
      <c r="K64" s="62"/>
      <c r="L64" s="26" t="s">
        <v>24</v>
      </c>
      <c r="M64" s="38"/>
      <c r="N64" s="39" t="s">
        <v>459</v>
      </c>
      <c r="O64" s="39"/>
      <c r="P64" s="29"/>
      <c r="Q64" s="75"/>
      <c r="R64" s="72"/>
    </row>
    <row r="65" spans="1:18" s="31" customFormat="1" ht="28.8" x14ac:dyDescent="0.3">
      <c r="A65" s="465"/>
      <c r="B65" s="442"/>
      <c r="C65" s="33" t="s">
        <v>284</v>
      </c>
      <c r="D65" s="43" t="s">
        <v>305</v>
      </c>
      <c r="E65" s="62"/>
      <c r="F65" s="458"/>
      <c r="G65" s="35" t="s">
        <v>2</v>
      </c>
      <c r="H65" s="35"/>
      <c r="I65" s="35" t="s">
        <v>7</v>
      </c>
      <c r="J65" s="38">
        <v>43567</v>
      </c>
      <c r="K65" s="62"/>
      <c r="L65" s="26" t="s">
        <v>24</v>
      </c>
      <c r="M65" s="38"/>
      <c r="N65" s="39" t="s">
        <v>459</v>
      </c>
      <c r="O65" s="39"/>
      <c r="P65" s="29"/>
      <c r="Q65" s="75"/>
      <c r="R65" s="72"/>
    </row>
    <row r="66" spans="1:18" s="31" customFormat="1" ht="28.8" x14ac:dyDescent="0.3">
      <c r="A66" s="465"/>
      <c r="B66" s="442"/>
      <c r="C66" s="33" t="s">
        <v>285</v>
      </c>
      <c r="D66" s="43" t="s">
        <v>311</v>
      </c>
      <c r="E66" s="62"/>
      <c r="F66" s="458"/>
      <c r="G66" s="35" t="s">
        <v>2</v>
      </c>
      <c r="H66" s="35"/>
      <c r="I66" s="35" t="s">
        <v>7</v>
      </c>
      <c r="J66" s="38">
        <v>43567</v>
      </c>
      <c r="K66" s="62"/>
      <c r="L66" s="26" t="s">
        <v>24</v>
      </c>
      <c r="M66" s="38"/>
      <c r="N66" s="39" t="s">
        <v>459</v>
      </c>
      <c r="O66" s="39"/>
      <c r="P66" s="29"/>
      <c r="Q66" s="75"/>
      <c r="R66" s="72"/>
    </row>
    <row r="67" spans="1:18" s="31" customFormat="1" ht="28.8" x14ac:dyDescent="0.3">
      <c r="A67" s="465"/>
      <c r="B67" s="442"/>
      <c r="C67" s="33" t="s">
        <v>286</v>
      </c>
      <c r="D67" s="43" t="s">
        <v>312</v>
      </c>
      <c r="E67" s="62"/>
      <c r="F67" s="458"/>
      <c r="G67" s="35" t="s">
        <v>2</v>
      </c>
      <c r="H67" s="35"/>
      <c r="I67" s="35" t="s">
        <v>7</v>
      </c>
      <c r="J67" s="38">
        <v>43567</v>
      </c>
      <c r="K67" s="62"/>
      <c r="L67" s="26" t="s">
        <v>24</v>
      </c>
      <c r="M67" s="38"/>
      <c r="N67" s="39" t="s">
        <v>459</v>
      </c>
      <c r="O67" s="39"/>
      <c r="P67" s="29"/>
      <c r="Q67" s="75"/>
      <c r="R67" s="72"/>
    </row>
    <row r="68" spans="1:18" s="31" customFormat="1" ht="28.8" x14ac:dyDescent="0.3">
      <c r="A68" s="465"/>
      <c r="B68" s="442"/>
      <c r="C68" s="33" t="s">
        <v>287</v>
      </c>
      <c r="D68" s="43" t="s">
        <v>313</v>
      </c>
      <c r="E68" s="62"/>
      <c r="F68" s="458"/>
      <c r="G68" s="35" t="s">
        <v>2</v>
      </c>
      <c r="H68" s="35"/>
      <c r="I68" s="35" t="s">
        <v>7</v>
      </c>
      <c r="J68" s="38">
        <v>43567</v>
      </c>
      <c r="K68" s="62"/>
      <c r="L68" s="26" t="s">
        <v>24</v>
      </c>
      <c r="M68" s="38"/>
      <c r="N68" s="39" t="s">
        <v>459</v>
      </c>
      <c r="O68" s="39"/>
      <c r="P68" s="29"/>
      <c r="Q68" s="75"/>
      <c r="R68" s="72"/>
    </row>
    <row r="69" spans="1:18" s="31" customFormat="1" ht="28.8" x14ac:dyDescent="0.3">
      <c r="A69" s="465"/>
      <c r="B69" s="442"/>
      <c r="C69" s="33" t="s">
        <v>288</v>
      </c>
      <c r="D69" s="43" t="s">
        <v>314</v>
      </c>
      <c r="E69" s="62"/>
      <c r="F69" s="458"/>
      <c r="G69" s="35" t="s">
        <v>2</v>
      </c>
      <c r="H69" s="35"/>
      <c r="I69" s="35" t="s">
        <v>7</v>
      </c>
      <c r="J69" s="38">
        <v>43567</v>
      </c>
      <c r="K69" s="62"/>
      <c r="L69" s="26" t="s">
        <v>24</v>
      </c>
      <c r="M69" s="38"/>
      <c r="N69" s="39" t="s">
        <v>459</v>
      </c>
      <c r="O69" s="39"/>
      <c r="P69" s="29"/>
      <c r="Q69" s="75"/>
      <c r="R69" s="72"/>
    </row>
    <row r="70" spans="1:18" s="31" customFormat="1" ht="28.8" x14ac:dyDescent="0.3">
      <c r="A70" s="465"/>
      <c r="B70" s="442"/>
      <c r="C70" s="33" t="s">
        <v>289</v>
      </c>
      <c r="D70" s="43" t="s">
        <v>315</v>
      </c>
      <c r="E70" s="62"/>
      <c r="F70" s="458"/>
      <c r="G70" s="35" t="s">
        <v>2</v>
      </c>
      <c r="H70" s="35"/>
      <c r="I70" s="35" t="s">
        <v>7</v>
      </c>
      <c r="J70" s="38">
        <v>43567</v>
      </c>
      <c r="K70" s="62"/>
      <c r="L70" s="26" t="s">
        <v>24</v>
      </c>
      <c r="M70" s="38"/>
      <c r="N70" s="39" t="s">
        <v>459</v>
      </c>
      <c r="O70" s="39"/>
      <c r="P70" s="29"/>
      <c r="Q70" s="75"/>
      <c r="R70" s="72"/>
    </row>
    <row r="71" spans="1:18" s="31" customFormat="1" ht="28.8" x14ac:dyDescent="0.3">
      <c r="A71" s="465"/>
      <c r="B71" s="442"/>
      <c r="C71" s="33" t="s">
        <v>306</v>
      </c>
      <c r="D71" s="43" t="s">
        <v>316</v>
      </c>
      <c r="E71" s="62"/>
      <c r="F71" s="458"/>
      <c r="G71" s="35" t="s">
        <v>2</v>
      </c>
      <c r="H71" s="35"/>
      <c r="I71" s="35" t="s">
        <v>7</v>
      </c>
      <c r="J71" s="38">
        <v>43567</v>
      </c>
      <c r="K71" s="62"/>
      <c r="L71" s="26" t="s">
        <v>24</v>
      </c>
      <c r="M71" s="38"/>
      <c r="N71" s="39" t="s">
        <v>459</v>
      </c>
      <c r="O71" s="39"/>
      <c r="P71" s="29"/>
      <c r="Q71" s="75"/>
      <c r="R71" s="72"/>
    </row>
    <row r="72" spans="1:18" s="31" customFormat="1" ht="28.8" x14ac:dyDescent="0.3">
      <c r="A72" s="465"/>
      <c r="B72" s="442"/>
      <c r="C72" s="33" t="s">
        <v>307</v>
      </c>
      <c r="D72" s="43" t="s">
        <v>317</v>
      </c>
      <c r="E72" s="62"/>
      <c r="F72" s="458"/>
      <c r="G72" s="35" t="s">
        <v>2</v>
      </c>
      <c r="H72" s="35"/>
      <c r="I72" s="35" t="s">
        <v>7</v>
      </c>
      <c r="J72" s="38">
        <v>43567</v>
      </c>
      <c r="K72" s="62"/>
      <c r="L72" s="26" t="s">
        <v>24</v>
      </c>
      <c r="M72" s="38"/>
      <c r="N72" s="39" t="s">
        <v>459</v>
      </c>
      <c r="O72" s="39"/>
      <c r="P72" s="29"/>
      <c r="Q72" s="75"/>
      <c r="R72" s="72"/>
    </row>
    <row r="73" spans="1:18" s="31" customFormat="1" ht="28.8" x14ac:dyDescent="0.3">
      <c r="A73" s="465"/>
      <c r="B73" s="442"/>
      <c r="C73" s="33" t="s">
        <v>308</v>
      </c>
      <c r="D73" s="43" t="s">
        <v>318</v>
      </c>
      <c r="E73" s="62"/>
      <c r="F73" s="458"/>
      <c r="G73" s="35" t="s">
        <v>2</v>
      </c>
      <c r="H73" s="35"/>
      <c r="I73" s="35" t="s">
        <v>7</v>
      </c>
      <c r="J73" s="38">
        <v>43567</v>
      </c>
      <c r="K73" s="62"/>
      <c r="L73" s="26" t="s">
        <v>24</v>
      </c>
      <c r="M73" s="38"/>
      <c r="N73" s="39" t="s">
        <v>459</v>
      </c>
      <c r="O73" s="39"/>
      <c r="P73" s="29"/>
      <c r="Q73" s="75"/>
      <c r="R73" s="72"/>
    </row>
    <row r="74" spans="1:18" s="31" customFormat="1" ht="28.8" x14ac:dyDescent="0.3">
      <c r="A74" s="465"/>
      <c r="B74" s="442"/>
      <c r="C74" s="33" t="s">
        <v>309</v>
      </c>
      <c r="D74" s="43" t="s">
        <v>319</v>
      </c>
      <c r="E74" s="62"/>
      <c r="F74" s="458"/>
      <c r="G74" s="35" t="s">
        <v>2</v>
      </c>
      <c r="H74" s="35"/>
      <c r="I74" s="35" t="s">
        <v>7</v>
      </c>
      <c r="J74" s="38">
        <v>43567</v>
      </c>
      <c r="K74" s="62"/>
      <c r="L74" s="26" t="s">
        <v>24</v>
      </c>
      <c r="M74" s="38"/>
      <c r="N74" s="39" t="s">
        <v>459</v>
      </c>
      <c r="O74" s="39"/>
      <c r="P74" s="29"/>
      <c r="Q74" s="75"/>
      <c r="R74" s="72"/>
    </row>
    <row r="75" spans="1:18" s="31" customFormat="1" ht="28.8" x14ac:dyDescent="0.3">
      <c r="A75" s="465"/>
      <c r="B75" s="442"/>
      <c r="C75" s="33" t="s">
        <v>310</v>
      </c>
      <c r="D75" s="43" t="s">
        <v>320</v>
      </c>
      <c r="E75" s="62"/>
      <c r="F75" s="458"/>
      <c r="G75" s="35" t="s">
        <v>2</v>
      </c>
      <c r="H75" s="35"/>
      <c r="I75" s="35" t="s">
        <v>7</v>
      </c>
      <c r="J75" s="38">
        <v>43567</v>
      </c>
      <c r="K75" s="62"/>
      <c r="L75" s="26" t="s">
        <v>24</v>
      </c>
      <c r="M75" s="38"/>
      <c r="N75" s="39" t="s">
        <v>459</v>
      </c>
      <c r="O75" s="39"/>
      <c r="P75" s="29"/>
      <c r="Q75" s="75"/>
      <c r="R75" s="72"/>
    </row>
    <row r="76" spans="1:18" s="31" customFormat="1" x14ac:dyDescent="0.3">
      <c r="A76" s="33" t="s">
        <v>18</v>
      </c>
      <c r="B76" s="33" t="s">
        <v>76</v>
      </c>
      <c r="C76" s="34"/>
      <c r="D76" s="34"/>
      <c r="E76" s="70"/>
      <c r="F76" s="35" t="s">
        <v>25</v>
      </c>
      <c r="G76" s="464"/>
      <c r="H76" s="437"/>
      <c r="I76" s="437"/>
      <c r="J76" s="437"/>
      <c r="K76" s="437"/>
      <c r="L76" s="437"/>
      <c r="M76" s="437"/>
      <c r="N76" s="437"/>
      <c r="O76" s="437"/>
      <c r="P76" s="438"/>
      <c r="Q76" s="71"/>
      <c r="R76" s="72"/>
    </row>
    <row r="77" spans="1:18" s="31" customFormat="1" x14ac:dyDescent="0.3">
      <c r="A77" s="449"/>
      <c r="B77" s="440"/>
      <c r="C77" s="33" t="s">
        <v>102</v>
      </c>
      <c r="D77" s="43" t="s">
        <v>376</v>
      </c>
      <c r="E77" s="62"/>
      <c r="F77" s="457"/>
      <c r="G77" s="35" t="s">
        <v>2</v>
      </c>
      <c r="H77" s="35"/>
      <c r="I77" s="35" t="s">
        <v>7</v>
      </c>
      <c r="J77" s="27">
        <v>43559</v>
      </c>
      <c r="K77" s="62"/>
      <c r="L77" s="26" t="s">
        <v>24</v>
      </c>
      <c r="M77" s="38"/>
      <c r="N77" s="39"/>
      <c r="O77" s="39"/>
      <c r="P77" s="76"/>
      <c r="Q77" s="75"/>
      <c r="R77" s="72"/>
    </row>
    <row r="78" spans="1:18" s="31" customFormat="1" x14ac:dyDescent="0.3">
      <c r="A78" s="465"/>
      <c r="B78" s="442"/>
      <c r="C78" s="33" t="s">
        <v>103</v>
      </c>
      <c r="D78" s="43" t="s">
        <v>377</v>
      </c>
      <c r="E78" s="62"/>
      <c r="F78" s="458"/>
      <c r="G78" s="35" t="s">
        <v>2</v>
      </c>
      <c r="H78" s="35"/>
      <c r="I78" s="35" t="s">
        <v>7</v>
      </c>
      <c r="J78" s="27">
        <v>43627</v>
      </c>
      <c r="K78" s="62"/>
      <c r="L78" s="26" t="s">
        <v>24</v>
      </c>
      <c r="M78" s="38"/>
      <c r="N78" s="39"/>
      <c r="O78" s="39"/>
      <c r="P78" s="76"/>
      <c r="Q78" s="75"/>
      <c r="R78" s="72"/>
    </row>
    <row r="79" spans="1:18" s="31" customFormat="1" x14ac:dyDescent="0.3">
      <c r="A79" s="465"/>
      <c r="B79" s="442"/>
      <c r="C79" s="33" t="s">
        <v>104</v>
      </c>
      <c r="D79" s="43" t="s">
        <v>436</v>
      </c>
      <c r="E79" s="62"/>
      <c r="F79" s="458"/>
      <c r="G79" s="35" t="s">
        <v>2</v>
      </c>
      <c r="H79" s="35"/>
      <c r="I79" s="35" t="s">
        <v>7</v>
      </c>
      <c r="J79" s="27">
        <v>43627</v>
      </c>
      <c r="K79" s="62"/>
      <c r="L79" s="26" t="s">
        <v>24</v>
      </c>
      <c r="M79" s="38"/>
      <c r="N79" s="39"/>
      <c r="O79" s="39"/>
      <c r="P79" s="76"/>
      <c r="Q79" s="75"/>
      <c r="R79" s="72"/>
    </row>
    <row r="80" spans="1:18" s="31" customFormat="1" x14ac:dyDescent="0.3">
      <c r="A80" s="465"/>
      <c r="B80" s="442"/>
      <c r="C80" s="33" t="s">
        <v>105</v>
      </c>
      <c r="D80" s="43" t="s">
        <v>32</v>
      </c>
      <c r="E80" s="62"/>
      <c r="F80" s="458"/>
      <c r="G80" s="35" t="s">
        <v>2</v>
      </c>
      <c r="H80" s="35"/>
      <c r="I80" s="35" t="s">
        <v>7</v>
      </c>
      <c r="J80" s="27">
        <v>43734</v>
      </c>
      <c r="K80" s="62"/>
      <c r="L80" s="26" t="s">
        <v>24</v>
      </c>
      <c r="M80" s="38"/>
      <c r="N80" s="39"/>
      <c r="O80" s="39"/>
      <c r="P80" s="76"/>
      <c r="Q80" s="75"/>
      <c r="R80" s="72"/>
    </row>
    <row r="81" spans="1:18" s="31" customFormat="1" x14ac:dyDescent="0.3">
      <c r="A81" s="465"/>
      <c r="B81" s="442"/>
      <c r="C81" s="33" t="s">
        <v>106</v>
      </c>
      <c r="D81" s="43" t="s">
        <v>495</v>
      </c>
      <c r="E81" s="62"/>
      <c r="F81" s="458"/>
      <c r="G81" s="35" t="s">
        <v>2</v>
      </c>
      <c r="H81" s="35"/>
      <c r="I81" s="35" t="s">
        <v>6</v>
      </c>
      <c r="J81" s="27">
        <v>44008</v>
      </c>
      <c r="K81" s="62"/>
      <c r="L81" s="26" t="s">
        <v>24</v>
      </c>
      <c r="M81" s="38"/>
      <c r="N81" s="39"/>
      <c r="O81" s="39"/>
      <c r="P81" s="76"/>
      <c r="Q81" s="75"/>
      <c r="R81" s="72"/>
    </row>
    <row r="82" spans="1:18" s="31" customFormat="1" x14ac:dyDescent="0.3">
      <c r="A82" s="465"/>
      <c r="B82" s="442"/>
      <c r="C82" s="33" t="s">
        <v>193</v>
      </c>
      <c r="D82" s="43" t="s">
        <v>496</v>
      </c>
      <c r="E82" s="62"/>
      <c r="F82" s="458"/>
      <c r="G82" s="35" t="s">
        <v>2</v>
      </c>
      <c r="H82" s="35"/>
      <c r="I82" s="35" t="s">
        <v>6</v>
      </c>
      <c r="J82" s="27">
        <v>44008</v>
      </c>
      <c r="K82" s="62"/>
      <c r="L82" s="26" t="s">
        <v>24</v>
      </c>
      <c r="M82" s="38"/>
      <c r="N82" s="39"/>
      <c r="O82" s="39"/>
      <c r="P82" s="76"/>
      <c r="Q82" s="75"/>
      <c r="R82" s="72"/>
    </row>
    <row r="83" spans="1:18" s="31" customFormat="1" x14ac:dyDescent="0.3">
      <c r="A83" s="465"/>
      <c r="B83" s="442"/>
      <c r="C83" s="33" t="s">
        <v>194</v>
      </c>
      <c r="D83" s="43" t="s">
        <v>33</v>
      </c>
      <c r="E83" s="62"/>
      <c r="F83" s="458"/>
      <c r="G83" s="35" t="s">
        <v>2</v>
      </c>
      <c r="H83" s="35"/>
      <c r="I83" s="35" t="s">
        <v>7</v>
      </c>
      <c r="J83" s="27">
        <v>43734</v>
      </c>
      <c r="K83" s="62"/>
      <c r="L83" s="26" t="s">
        <v>24</v>
      </c>
      <c r="M83" s="38"/>
      <c r="N83" s="39"/>
      <c r="O83" s="39"/>
      <c r="P83" s="76"/>
      <c r="Q83" s="75"/>
      <c r="R83" s="72"/>
    </row>
    <row r="84" spans="1:18" s="31" customFormat="1" x14ac:dyDescent="0.3">
      <c r="A84" s="465"/>
      <c r="B84" s="442"/>
      <c r="C84" s="33" t="s">
        <v>195</v>
      </c>
      <c r="D84" s="43" t="s">
        <v>34</v>
      </c>
      <c r="E84" s="62"/>
      <c r="F84" s="458"/>
      <c r="G84" s="35" t="s">
        <v>2</v>
      </c>
      <c r="H84" s="35"/>
      <c r="I84" s="35" t="s">
        <v>6</v>
      </c>
      <c r="J84" s="27">
        <v>44008</v>
      </c>
      <c r="K84" s="62"/>
      <c r="L84" s="26" t="s">
        <v>24</v>
      </c>
      <c r="M84" s="38"/>
      <c r="N84" s="39"/>
      <c r="O84" s="39"/>
      <c r="P84" s="76"/>
      <c r="Q84" s="75"/>
      <c r="R84" s="72"/>
    </row>
    <row r="85" spans="1:18" s="31" customFormat="1" x14ac:dyDescent="0.3">
      <c r="A85" s="471"/>
      <c r="B85" s="472"/>
      <c r="C85" s="33" t="s">
        <v>196</v>
      </c>
      <c r="D85" s="43" t="s">
        <v>35</v>
      </c>
      <c r="E85" s="62"/>
      <c r="F85" s="459"/>
      <c r="G85" s="35" t="s">
        <v>2</v>
      </c>
      <c r="H85" s="35"/>
      <c r="I85" s="35" t="s">
        <v>6</v>
      </c>
      <c r="J85" s="27">
        <v>44008</v>
      </c>
      <c r="K85" s="62"/>
      <c r="L85" s="26" t="s">
        <v>24</v>
      </c>
      <c r="M85" s="38"/>
      <c r="N85" s="39"/>
      <c r="O85" s="39"/>
      <c r="P85" s="76"/>
      <c r="Q85" s="102"/>
      <c r="R85" s="72"/>
    </row>
    <row r="86" spans="1:18" s="31" customFormat="1" x14ac:dyDescent="0.3">
      <c r="A86" s="33" t="s">
        <v>55</v>
      </c>
      <c r="B86" s="33" t="s">
        <v>77</v>
      </c>
      <c r="C86" s="34"/>
      <c r="D86" s="34"/>
      <c r="E86" s="70"/>
      <c r="F86" s="35" t="s">
        <v>2</v>
      </c>
      <c r="G86" s="464"/>
      <c r="H86" s="437"/>
      <c r="I86" s="437"/>
      <c r="J86" s="437"/>
      <c r="K86" s="437"/>
      <c r="L86" s="437"/>
      <c r="M86" s="437"/>
      <c r="N86" s="437"/>
      <c r="O86" s="437"/>
      <c r="P86" s="438"/>
      <c r="Q86" s="71"/>
      <c r="R86" s="72"/>
    </row>
    <row r="87" spans="1:18" s="31" customFormat="1" ht="15" customHeight="1" x14ac:dyDescent="0.3">
      <c r="A87" s="473" t="s">
        <v>430</v>
      </c>
      <c r="B87" s="474"/>
      <c r="C87" s="33" t="s">
        <v>114</v>
      </c>
      <c r="D87" s="43" t="s">
        <v>64</v>
      </c>
      <c r="E87" s="62"/>
      <c r="F87" s="460"/>
      <c r="G87" s="35" t="s">
        <v>2</v>
      </c>
      <c r="H87" s="35"/>
      <c r="I87" s="35" t="s">
        <v>7</v>
      </c>
      <c r="J87" s="27">
        <v>43600</v>
      </c>
      <c r="K87" s="62"/>
      <c r="L87" s="26" t="s">
        <v>24</v>
      </c>
      <c r="M87" s="38"/>
      <c r="N87" s="39"/>
      <c r="O87" s="39"/>
      <c r="P87" s="29"/>
      <c r="Q87" s="460"/>
      <c r="R87" s="72"/>
    </row>
    <row r="88" spans="1:18" s="31" customFormat="1" x14ac:dyDescent="0.3">
      <c r="A88" s="475"/>
      <c r="B88" s="476"/>
      <c r="C88" s="33" t="s">
        <v>137</v>
      </c>
      <c r="D88" s="43" t="s">
        <v>65</v>
      </c>
      <c r="E88" s="62"/>
      <c r="F88" s="461"/>
      <c r="G88" s="35" t="s">
        <v>2</v>
      </c>
      <c r="H88" s="35"/>
      <c r="I88" s="35" t="s">
        <v>7</v>
      </c>
      <c r="J88" s="27">
        <v>43600</v>
      </c>
      <c r="K88" s="62"/>
      <c r="L88" s="26" t="s">
        <v>24</v>
      </c>
      <c r="M88" s="38"/>
      <c r="N88" s="39"/>
      <c r="O88" s="39"/>
      <c r="P88" s="29"/>
      <c r="Q88" s="461"/>
      <c r="R88" s="72"/>
    </row>
    <row r="89" spans="1:18" s="31" customFormat="1" ht="28.8" x14ac:dyDescent="0.3">
      <c r="A89" s="475"/>
      <c r="B89" s="476"/>
      <c r="C89" s="33" t="s">
        <v>138</v>
      </c>
      <c r="D89" s="43" t="s">
        <v>66</v>
      </c>
      <c r="E89" s="62"/>
      <c r="F89" s="461"/>
      <c r="G89" s="35" t="s">
        <v>2</v>
      </c>
      <c r="H89" s="35"/>
      <c r="I89" s="35" t="s">
        <v>7</v>
      </c>
      <c r="J89" s="27">
        <v>43600</v>
      </c>
      <c r="K89" s="62"/>
      <c r="L89" s="26" t="s">
        <v>24</v>
      </c>
      <c r="M89" s="38"/>
      <c r="N89" s="39"/>
      <c r="O89" s="39"/>
      <c r="P89" s="29"/>
      <c r="Q89" s="461"/>
      <c r="R89" s="72"/>
    </row>
    <row r="90" spans="1:18" s="31" customFormat="1" x14ac:dyDescent="0.3">
      <c r="A90" s="475"/>
      <c r="B90" s="476"/>
      <c r="C90" s="33" t="s">
        <v>139</v>
      </c>
      <c r="D90" s="43" t="s">
        <v>67</v>
      </c>
      <c r="E90" s="62"/>
      <c r="F90" s="461"/>
      <c r="G90" s="35" t="s">
        <v>2</v>
      </c>
      <c r="H90" s="35"/>
      <c r="I90" s="35" t="s">
        <v>7</v>
      </c>
      <c r="J90" s="27">
        <v>43600</v>
      </c>
      <c r="K90" s="62"/>
      <c r="L90" s="26" t="s">
        <v>24</v>
      </c>
      <c r="M90" s="38"/>
      <c r="N90" s="39"/>
      <c r="O90" s="39"/>
      <c r="P90" s="29"/>
      <c r="Q90" s="461"/>
      <c r="R90" s="72"/>
    </row>
    <row r="91" spans="1:18" s="31" customFormat="1" ht="28.8" x14ac:dyDescent="0.3">
      <c r="A91" s="475"/>
      <c r="B91" s="476"/>
      <c r="C91" s="33" t="s">
        <v>140</v>
      </c>
      <c r="D91" s="43" t="s">
        <v>68</v>
      </c>
      <c r="E91" s="62"/>
      <c r="F91" s="461"/>
      <c r="G91" s="35" t="s">
        <v>2</v>
      </c>
      <c r="H91" s="35"/>
      <c r="I91" s="35" t="s">
        <v>7</v>
      </c>
      <c r="J91" s="27">
        <v>43601</v>
      </c>
      <c r="K91" s="62"/>
      <c r="L91" s="26" t="s">
        <v>24</v>
      </c>
      <c r="M91" s="38"/>
      <c r="N91" s="39"/>
      <c r="O91" s="39"/>
      <c r="P91" s="29"/>
      <c r="Q91" s="461"/>
      <c r="R91" s="72"/>
    </row>
    <row r="92" spans="1:18" s="31" customFormat="1" x14ac:dyDescent="0.3">
      <c r="A92" s="475"/>
      <c r="B92" s="476"/>
      <c r="C92" s="33" t="s">
        <v>428</v>
      </c>
      <c r="D92" s="43" t="s">
        <v>429</v>
      </c>
      <c r="E92" s="62"/>
      <c r="F92" s="461"/>
      <c r="G92" s="35" t="s">
        <v>2</v>
      </c>
      <c r="H92" s="35"/>
      <c r="I92" s="35" t="s">
        <v>7</v>
      </c>
      <c r="J92" s="27">
        <v>43601</v>
      </c>
      <c r="K92" s="62"/>
      <c r="L92" s="26" t="s">
        <v>24</v>
      </c>
      <c r="M92" s="38"/>
      <c r="N92" s="39"/>
      <c r="O92" s="39"/>
      <c r="P92" s="29"/>
      <c r="Q92" s="461"/>
      <c r="R92" s="72"/>
    </row>
    <row r="93" spans="1:18" s="31" customFormat="1" x14ac:dyDescent="0.3">
      <c r="A93" s="33" t="s">
        <v>17</v>
      </c>
      <c r="B93" s="33" t="s">
        <v>78</v>
      </c>
      <c r="C93" s="34"/>
      <c r="D93" s="34"/>
      <c r="E93" s="70"/>
      <c r="F93" s="35" t="s">
        <v>2</v>
      </c>
      <c r="G93" s="464"/>
      <c r="H93" s="437"/>
      <c r="I93" s="437"/>
      <c r="J93" s="437"/>
      <c r="K93" s="437"/>
      <c r="L93" s="437"/>
      <c r="M93" s="437"/>
      <c r="N93" s="437"/>
      <c r="O93" s="437"/>
      <c r="P93" s="438"/>
      <c r="Q93" s="71"/>
      <c r="R93" s="72"/>
    </row>
    <row r="94" spans="1:18" s="31" customFormat="1" x14ac:dyDescent="0.3">
      <c r="A94" s="449"/>
      <c r="B94" s="440"/>
      <c r="C94" s="33" t="s">
        <v>107</v>
      </c>
      <c r="D94" s="43" t="s">
        <v>141</v>
      </c>
      <c r="E94" s="62"/>
      <c r="F94" s="457"/>
      <c r="G94" s="35" t="s">
        <v>2</v>
      </c>
      <c r="H94" s="35"/>
      <c r="I94" s="35" t="s">
        <v>7</v>
      </c>
      <c r="J94" s="27">
        <v>43734</v>
      </c>
      <c r="K94" s="62"/>
      <c r="L94" s="26" t="s">
        <v>4</v>
      </c>
      <c r="M94" s="38">
        <v>44025</v>
      </c>
      <c r="N94" s="39" t="s">
        <v>459</v>
      </c>
      <c r="O94" s="39" t="s">
        <v>462</v>
      </c>
      <c r="P94" s="29"/>
      <c r="Q94" s="75"/>
      <c r="R94" s="72"/>
    </row>
    <row r="95" spans="1:18" s="31" customFormat="1" x14ac:dyDescent="0.3">
      <c r="A95" s="465"/>
      <c r="B95" s="442"/>
      <c r="C95" s="33" t="s">
        <v>108</v>
      </c>
      <c r="D95" s="43" t="s">
        <v>142</v>
      </c>
      <c r="E95" s="62"/>
      <c r="F95" s="458"/>
      <c r="G95" s="35" t="s">
        <v>2</v>
      </c>
      <c r="H95" s="35"/>
      <c r="I95" s="35" t="s">
        <v>7</v>
      </c>
      <c r="J95" s="27">
        <v>43738</v>
      </c>
      <c r="K95" s="62"/>
      <c r="L95" s="26" t="s">
        <v>24</v>
      </c>
      <c r="M95" s="38"/>
      <c r="N95" s="39" t="s">
        <v>459</v>
      </c>
      <c r="O95" s="39"/>
      <c r="P95" s="29"/>
      <c r="Q95" s="75"/>
      <c r="R95" s="72"/>
    </row>
    <row r="96" spans="1:18" s="31" customFormat="1" x14ac:dyDescent="0.3">
      <c r="A96" s="465"/>
      <c r="B96" s="442"/>
      <c r="C96" s="33" t="s">
        <v>109</v>
      </c>
      <c r="D96" s="43" t="s">
        <v>144</v>
      </c>
      <c r="E96" s="62"/>
      <c r="F96" s="458"/>
      <c r="G96" s="35" t="s">
        <v>2</v>
      </c>
      <c r="H96" s="35"/>
      <c r="I96" s="35" t="s">
        <v>7</v>
      </c>
      <c r="J96" s="27">
        <v>43735</v>
      </c>
      <c r="K96" s="62"/>
      <c r="L96" s="26" t="s">
        <v>24</v>
      </c>
      <c r="M96" s="38"/>
      <c r="N96" s="39" t="s">
        <v>459</v>
      </c>
      <c r="O96" s="39"/>
      <c r="P96" s="29"/>
      <c r="Q96" s="75"/>
      <c r="R96" s="72"/>
    </row>
    <row r="97" spans="1:18" s="31" customFormat="1" x14ac:dyDescent="0.3">
      <c r="A97" s="465"/>
      <c r="B97" s="442"/>
      <c r="C97" s="33" t="s">
        <v>110</v>
      </c>
      <c r="D97" s="43" t="s">
        <v>143</v>
      </c>
      <c r="E97" s="62"/>
      <c r="F97" s="458"/>
      <c r="G97" s="35" t="s">
        <v>2</v>
      </c>
      <c r="H97" s="35"/>
      <c r="I97" s="35" t="s">
        <v>7</v>
      </c>
      <c r="J97" s="27">
        <v>43735</v>
      </c>
      <c r="K97" s="62"/>
      <c r="L97" s="26" t="s">
        <v>24</v>
      </c>
      <c r="M97" s="38"/>
      <c r="N97" s="39" t="s">
        <v>459</v>
      </c>
      <c r="O97" s="39"/>
      <c r="P97" s="29"/>
      <c r="Q97" s="75"/>
      <c r="R97" s="72"/>
    </row>
    <row r="98" spans="1:18" s="31" customFormat="1" x14ac:dyDescent="0.3">
      <c r="A98" s="465"/>
      <c r="B98" s="442"/>
      <c r="C98" s="33" t="s">
        <v>111</v>
      </c>
      <c r="D98" s="43" t="s">
        <v>450</v>
      </c>
      <c r="E98" s="62"/>
      <c r="F98" s="458"/>
      <c r="G98" s="35" t="s">
        <v>2</v>
      </c>
      <c r="H98" s="35"/>
      <c r="I98" s="35" t="s">
        <v>7</v>
      </c>
      <c r="J98" s="27">
        <v>43735</v>
      </c>
      <c r="K98" s="62"/>
      <c r="L98" s="26" t="s">
        <v>24</v>
      </c>
      <c r="M98" s="38"/>
      <c r="N98" s="39" t="s">
        <v>459</v>
      </c>
      <c r="O98" s="39"/>
      <c r="P98" s="29"/>
      <c r="Q98" s="75"/>
      <c r="R98" s="72"/>
    </row>
    <row r="99" spans="1:18" s="31" customFormat="1" x14ac:dyDescent="0.3">
      <c r="A99" s="465"/>
      <c r="B99" s="442"/>
      <c r="C99" s="33" t="s">
        <v>112</v>
      </c>
      <c r="D99" s="43" t="s">
        <v>372</v>
      </c>
      <c r="E99" s="62"/>
      <c r="F99" s="458"/>
      <c r="G99" s="35" t="s">
        <v>2</v>
      </c>
      <c r="H99" s="35"/>
      <c r="I99" s="35" t="s">
        <v>7</v>
      </c>
      <c r="J99" s="27">
        <v>43735</v>
      </c>
      <c r="K99" s="62"/>
      <c r="L99" s="26" t="s">
        <v>24</v>
      </c>
      <c r="M99" s="38"/>
      <c r="N99" s="39" t="s">
        <v>459</v>
      </c>
      <c r="O99" s="39"/>
      <c r="P99" s="29"/>
      <c r="Q99" s="75"/>
      <c r="R99" s="72"/>
    </row>
    <row r="100" spans="1:18" s="31" customFormat="1" x14ac:dyDescent="0.3">
      <c r="A100" s="471"/>
      <c r="B100" s="472"/>
      <c r="C100" s="33" t="s">
        <v>113</v>
      </c>
      <c r="D100" s="41" t="s">
        <v>145</v>
      </c>
      <c r="E100" s="74"/>
      <c r="F100" s="459"/>
      <c r="G100" s="35" t="s">
        <v>2</v>
      </c>
      <c r="H100" s="35"/>
      <c r="I100" s="35" t="s">
        <v>7</v>
      </c>
      <c r="J100" s="27">
        <v>43735</v>
      </c>
      <c r="K100" s="74"/>
      <c r="L100" s="26" t="s">
        <v>24</v>
      </c>
      <c r="M100" s="38"/>
      <c r="N100" s="39" t="s">
        <v>459</v>
      </c>
      <c r="O100" s="83"/>
      <c r="P100" s="46"/>
      <c r="Q100" s="75"/>
      <c r="R100" s="72"/>
    </row>
    <row r="101" spans="1:18" s="31" customFormat="1" x14ac:dyDescent="0.3">
      <c r="A101" s="33" t="s">
        <v>56</v>
      </c>
      <c r="B101" s="33" t="s">
        <v>79</v>
      </c>
      <c r="C101" s="34"/>
      <c r="D101" s="34"/>
      <c r="E101" s="70"/>
      <c r="F101" s="35" t="s">
        <v>2</v>
      </c>
      <c r="G101" s="464"/>
      <c r="H101" s="437"/>
      <c r="I101" s="437"/>
      <c r="J101" s="437"/>
      <c r="K101" s="437"/>
      <c r="L101" s="437"/>
      <c r="M101" s="437"/>
      <c r="N101" s="437"/>
      <c r="O101" s="437"/>
      <c r="P101" s="438"/>
      <c r="Q101" s="71"/>
      <c r="R101" s="72"/>
    </row>
    <row r="102" spans="1:18" s="31" customFormat="1" x14ac:dyDescent="0.3">
      <c r="A102" s="449"/>
      <c r="B102" s="440"/>
      <c r="C102" s="33" t="s">
        <v>115</v>
      </c>
      <c r="D102" s="77" t="s">
        <v>57</v>
      </c>
      <c r="E102" s="74"/>
      <c r="F102" s="457"/>
      <c r="G102" s="35" t="s">
        <v>2</v>
      </c>
      <c r="H102" s="35"/>
      <c r="I102" s="35" t="s">
        <v>7</v>
      </c>
      <c r="J102" s="27">
        <v>43711</v>
      </c>
      <c r="K102" s="62"/>
      <c r="L102" s="26" t="s">
        <v>24</v>
      </c>
      <c r="M102" s="38"/>
      <c r="N102" s="39"/>
      <c r="O102" s="39"/>
      <c r="P102" s="29"/>
      <c r="Q102" s="75"/>
      <c r="R102" s="72"/>
    </row>
    <row r="103" spans="1:18" s="31" customFormat="1" x14ac:dyDescent="0.3">
      <c r="A103" s="465"/>
      <c r="B103" s="442"/>
      <c r="C103" s="33" t="s">
        <v>151</v>
      </c>
      <c r="D103" s="77" t="s">
        <v>58</v>
      </c>
      <c r="E103" s="74"/>
      <c r="F103" s="458"/>
      <c r="G103" s="35" t="s">
        <v>2</v>
      </c>
      <c r="H103" s="35"/>
      <c r="I103" s="35" t="s">
        <v>7</v>
      </c>
      <c r="J103" s="27">
        <v>43711</v>
      </c>
      <c r="K103" s="62"/>
      <c r="L103" s="26" t="s">
        <v>24</v>
      </c>
      <c r="M103" s="38"/>
      <c r="N103" s="39"/>
      <c r="O103" s="39"/>
      <c r="P103" s="29"/>
      <c r="Q103" s="75"/>
      <c r="R103" s="72"/>
    </row>
    <row r="104" spans="1:18" s="31" customFormat="1" x14ac:dyDescent="0.3">
      <c r="A104" s="465"/>
      <c r="B104" s="442"/>
      <c r="C104" s="33" t="s">
        <v>152</v>
      </c>
      <c r="D104" s="77" t="s">
        <v>59</v>
      </c>
      <c r="E104" s="74"/>
      <c r="F104" s="458"/>
      <c r="G104" s="35" t="s">
        <v>2</v>
      </c>
      <c r="H104" s="35"/>
      <c r="I104" s="35" t="s">
        <v>7</v>
      </c>
      <c r="J104" s="27">
        <v>43712</v>
      </c>
      <c r="K104" s="62"/>
      <c r="L104" s="26" t="s">
        <v>24</v>
      </c>
      <c r="M104" s="38"/>
      <c r="N104" s="39"/>
      <c r="O104" s="39"/>
      <c r="P104" s="29"/>
      <c r="Q104" s="75"/>
      <c r="R104" s="72"/>
    </row>
    <row r="105" spans="1:18" s="31" customFormat="1" x14ac:dyDescent="0.3">
      <c r="A105" s="465"/>
      <c r="B105" s="442"/>
      <c r="C105" s="33" t="s">
        <v>153</v>
      </c>
      <c r="D105" s="78" t="s">
        <v>60</v>
      </c>
      <c r="E105" s="74"/>
      <c r="F105" s="458"/>
      <c r="G105" s="35" t="s">
        <v>2</v>
      </c>
      <c r="H105" s="35"/>
      <c r="I105" s="35" t="s">
        <v>7</v>
      </c>
      <c r="J105" s="27">
        <v>43712</v>
      </c>
      <c r="K105" s="62"/>
      <c r="L105" s="26" t="s">
        <v>24</v>
      </c>
      <c r="M105" s="38"/>
      <c r="N105" s="39"/>
      <c r="O105" s="39"/>
      <c r="P105" s="29"/>
      <c r="Q105" s="75"/>
      <c r="R105" s="72"/>
    </row>
    <row r="106" spans="1:18" s="31" customFormat="1" x14ac:dyDescent="0.3">
      <c r="A106" s="465"/>
      <c r="B106" s="442"/>
      <c r="C106" s="33" t="s">
        <v>154</v>
      </c>
      <c r="D106" s="77" t="s">
        <v>61</v>
      </c>
      <c r="E106" s="74"/>
      <c r="F106" s="458"/>
      <c r="G106" s="35" t="s">
        <v>2</v>
      </c>
      <c r="H106" s="35"/>
      <c r="I106" s="35" t="s">
        <v>7</v>
      </c>
      <c r="J106" s="27">
        <v>43718</v>
      </c>
      <c r="K106" s="62"/>
      <c r="L106" s="26" t="s">
        <v>24</v>
      </c>
      <c r="M106" s="38"/>
      <c r="N106" s="39"/>
      <c r="O106" s="39"/>
      <c r="P106" s="29"/>
      <c r="Q106" s="75"/>
      <c r="R106" s="72"/>
    </row>
    <row r="107" spans="1:18" s="31" customFormat="1" x14ac:dyDescent="0.3">
      <c r="A107" s="465"/>
      <c r="B107" s="442"/>
      <c r="C107" s="33" t="s">
        <v>155</v>
      </c>
      <c r="D107" s="77" t="s">
        <v>63</v>
      </c>
      <c r="E107" s="74"/>
      <c r="F107" s="458"/>
      <c r="G107" s="35" t="s">
        <v>2</v>
      </c>
      <c r="H107" s="35"/>
      <c r="I107" s="35" t="s">
        <v>7</v>
      </c>
      <c r="J107" s="27">
        <v>43714</v>
      </c>
      <c r="K107" s="62"/>
      <c r="L107" s="26" t="s">
        <v>24</v>
      </c>
      <c r="M107" s="38"/>
      <c r="N107" s="39"/>
      <c r="O107" s="39"/>
      <c r="P107" s="29"/>
      <c r="Q107" s="75"/>
      <c r="R107" s="72"/>
    </row>
    <row r="108" spans="1:18" s="31" customFormat="1" x14ac:dyDescent="0.3">
      <c r="A108" s="465"/>
      <c r="B108" s="442"/>
      <c r="C108" s="33" t="s">
        <v>159</v>
      </c>
      <c r="D108" s="77" t="s">
        <v>62</v>
      </c>
      <c r="E108" s="74"/>
      <c r="F108" s="458"/>
      <c r="G108" s="35" t="s">
        <v>2</v>
      </c>
      <c r="H108" s="35"/>
      <c r="I108" s="35" t="s">
        <v>7</v>
      </c>
      <c r="J108" s="27">
        <v>43724</v>
      </c>
      <c r="K108" s="62"/>
      <c r="L108" s="26" t="s">
        <v>24</v>
      </c>
      <c r="M108" s="38"/>
      <c r="N108" s="39"/>
      <c r="O108" s="39"/>
      <c r="P108" s="29"/>
      <c r="Q108" s="75"/>
      <c r="R108" s="72"/>
    </row>
    <row r="109" spans="1:18" s="31" customFormat="1" x14ac:dyDescent="0.3">
      <c r="A109" s="465"/>
      <c r="B109" s="442"/>
      <c r="C109" s="33" t="s">
        <v>197</v>
      </c>
      <c r="D109" s="78" t="s">
        <v>166</v>
      </c>
      <c r="E109" s="74"/>
      <c r="F109" s="458"/>
      <c r="G109" s="35" t="s">
        <v>2</v>
      </c>
      <c r="H109" s="35"/>
      <c r="I109" s="35" t="s">
        <v>7</v>
      </c>
      <c r="J109" s="27">
        <v>43879</v>
      </c>
      <c r="K109" s="62"/>
      <c r="L109" s="26" t="s">
        <v>24</v>
      </c>
      <c r="M109" s="38"/>
      <c r="N109" s="39"/>
      <c r="O109" s="39"/>
      <c r="P109" s="29"/>
      <c r="Q109" s="75"/>
      <c r="R109" s="72"/>
    </row>
    <row r="110" spans="1:18" s="31" customFormat="1" x14ac:dyDescent="0.3">
      <c r="A110" s="465"/>
      <c r="B110" s="442"/>
      <c r="C110" s="33" t="s">
        <v>198</v>
      </c>
      <c r="D110" s="78" t="s">
        <v>167</v>
      </c>
      <c r="E110" s="74"/>
      <c r="F110" s="458"/>
      <c r="G110" s="47" t="s">
        <v>2</v>
      </c>
      <c r="H110" s="47"/>
      <c r="I110" s="47" t="s">
        <v>7</v>
      </c>
      <c r="J110" s="49">
        <v>43724</v>
      </c>
      <c r="K110" s="62"/>
      <c r="L110" s="26" t="s">
        <v>24</v>
      </c>
      <c r="M110" s="50"/>
      <c r="N110" s="39"/>
      <c r="O110" s="51"/>
      <c r="P110" s="52"/>
      <c r="Q110" s="75"/>
      <c r="R110" s="72"/>
    </row>
    <row r="111" spans="1:18" s="31" customFormat="1" x14ac:dyDescent="0.3">
      <c r="A111" s="99"/>
      <c r="B111" s="100"/>
      <c r="C111" s="33" t="s">
        <v>199</v>
      </c>
      <c r="D111" s="78" t="s">
        <v>168</v>
      </c>
      <c r="E111" s="74"/>
      <c r="F111" s="458"/>
      <c r="G111" s="33" t="s">
        <v>2</v>
      </c>
      <c r="H111" s="33"/>
      <c r="I111" s="33" t="s">
        <v>7</v>
      </c>
      <c r="J111" s="27">
        <v>43879</v>
      </c>
      <c r="K111" s="74"/>
      <c r="L111" s="26" t="s">
        <v>24</v>
      </c>
      <c r="M111" s="53"/>
      <c r="N111" s="39"/>
      <c r="O111" s="54"/>
      <c r="P111" s="29"/>
      <c r="Q111" s="75"/>
      <c r="R111" s="72"/>
    </row>
    <row r="112" spans="1:18" s="31" customFormat="1" x14ac:dyDescent="0.3">
      <c r="A112" s="99"/>
      <c r="B112" s="100"/>
      <c r="C112" s="33" t="s">
        <v>200</v>
      </c>
      <c r="D112" s="78" t="s">
        <v>169</v>
      </c>
      <c r="E112" s="74"/>
      <c r="F112" s="459"/>
      <c r="G112" s="35" t="s">
        <v>2</v>
      </c>
      <c r="H112" s="35"/>
      <c r="I112" s="35" t="s">
        <v>7</v>
      </c>
      <c r="J112" s="27">
        <v>43879</v>
      </c>
      <c r="K112" s="72"/>
      <c r="L112" s="26" t="s">
        <v>24</v>
      </c>
      <c r="M112" s="38"/>
      <c r="N112" s="39"/>
      <c r="O112" s="39"/>
      <c r="P112" s="29"/>
      <c r="Q112" s="75"/>
      <c r="R112" s="72"/>
    </row>
    <row r="113" spans="1:18" s="31" customFormat="1" x14ac:dyDescent="0.3">
      <c r="A113" s="33" t="s">
        <v>69</v>
      </c>
      <c r="B113" s="33" t="s">
        <v>80</v>
      </c>
      <c r="C113" s="34"/>
      <c r="D113" s="34"/>
      <c r="E113" s="79"/>
      <c r="F113" s="36" t="s">
        <v>2</v>
      </c>
      <c r="G113" s="477"/>
      <c r="H113" s="435"/>
      <c r="I113" s="435"/>
      <c r="J113" s="435"/>
      <c r="K113" s="435"/>
      <c r="L113" s="435"/>
      <c r="M113" s="435"/>
      <c r="N113" s="435"/>
      <c r="O113" s="435"/>
      <c r="P113" s="436"/>
      <c r="Q113" s="71"/>
      <c r="R113" s="72"/>
    </row>
    <row r="114" spans="1:18" s="31" customFormat="1" ht="21.75" customHeight="1" x14ac:dyDescent="0.3">
      <c r="A114" s="449"/>
      <c r="B114" s="440"/>
      <c r="C114" s="33" t="s">
        <v>116</v>
      </c>
      <c r="D114" s="77" t="s">
        <v>453</v>
      </c>
      <c r="E114" s="74"/>
      <c r="F114" s="457"/>
      <c r="G114" s="33" t="s">
        <v>2</v>
      </c>
      <c r="H114" s="33"/>
      <c r="I114" s="33" t="s">
        <v>7</v>
      </c>
      <c r="J114" s="27">
        <v>43880</v>
      </c>
      <c r="K114" s="74"/>
      <c r="L114" s="26" t="s">
        <v>24</v>
      </c>
      <c r="M114" s="53"/>
      <c r="N114" s="54"/>
      <c r="O114" s="54"/>
      <c r="P114" s="29"/>
      <c r="Q114" s="75"/>
      <c r="R114" s="72"/>
    </row>
    <row r="115" spans="1:18" s="31" customFormat="1" x14ac:dyDescent="0.3">
      <c r="A115" s="465"/>
      <c r="B115" s="442"/>
      <c r="C115" s="33" t="s">
        <v>201</v>
      </c>
      <c r="D115" s="37" t="s">
        <v>454</v>
      </c>
      <c r="E115" s="62"/>
      <c r="F115" s="458"/>
      <c r="G115" s="35" t="s">
        <v>2</v>
      </c>
      <c r="H115" s="35"/>
      <c r="I115" s="35" t="s">
        <v>7</v>
      </c>
      <c r="J115" s="27">
        <v>43880</v>
      </c>
      <c r="K115" s="62"/>
      <c r="L115" s="26" t="s">
        <v>24</v>
      </c>
      <c r="M115" s="38"/>
      <c r="N115" s="39"/>
      <c r="O115" s="39"/>
      <c r="P115" s="29"/>
      <c r="Q115" s="75"/>
      <c r="R115" s="72"/>
    </row>
    <row r="116" spans="1:18" s="31" customFormat="1" x14ac:dyDescent="0.3">
      <c r="A116" s="465"/>
      <c r="B116" s="442"/>
      <c r="C116" s="33" t="s">
        <v>202</v>
      </c>
      <c r="D116" s="31" t="s">
        <v>455</v>
      </c>
      <c r="E116" s="74"/>
      <c r="F116" s="458"/>
      <c r="G116" s="33" t="s">
        <v>2</v>
      </c>
      <c r="H116" s="33"/>
      <c r="I116" s="33" t="s">
        <v>7</v>
      </c>
      <c r="J116" s="27">
        <v>43880</v>
      </c>
      <c r="K116" s="74"/>
      <c r="L116" s="26" t="s">
        <v>24</v>
      </c>
      <c r="M116" s="53"/>
      <c r="N116" s="54"/>
      <c r="O116" s="54"/>
      <c r="P116" s="29"/>
      <c r="Q116" s="75"/>
      <c r="R116" s="72"/>
    </row>
    <row r="117" spans="1:18" s="31" customFormat="1" x14ac:dyDescent="0.3">
      <c r="A117" s="465"/>
      <c r="B117" s="442"/>
      <c r="C117" s="33" t="s">
        <v>203</v>
      </c>
      <c r="D117" s="77" t="s">
        <v>150</v>
      </c>
      <c r="E117" s="74"/>
      <c r="F117" s="458"/>
      <c r="G117" s="33" t="s">
        <v>2</v>
      </c>
      <c r="H117" s="33"/>
      <c r="I117" s="33" t="s">
        <v>6</v>
      </c>
      <c r="J117" s="27">
        <v>43992</v>
      </c>
      <c r="K117" s="74"/>
      <c r="L117" s="26" t="s">
        <v>24</v>
      </c>
      <c r="M117" s="53"/>
      <c r="N117" s="54"/>
      <c r="O117" s="54"/>
      <c r="P117" s="29"/>
      <c r="Q117" s="75"/>
      <c r="R117" s="72"/>
    </row>
    <row r="118" spans="1:18" s="31" customFormat="1" ht="28.8" x14ac:dyDescent="0.3">
      <c r="A118" s="465"/>
      <c r="B118" s="442"/>
      <c r="C118" s="33" t="s">
        <v>204</v>
      </c>
      <c r="D118" s="78" t="s">
        <v>156</v>
      </c>
      <c r="E118" s="62"/>
      <c r="F118" s="458"/>
      <c r="G118" s="35" t="s">
        <v>2</v>
      </c>
      <c r="H118" s="35"/>
      <c r="I118" s="35" t="s">
        <v>6</v>
      </c>
      <c r="J118" s="27">
        <v>43993</v>
      </c>
      <c r="K118" s="62"/>
      <c r="L118" s="26" t="s">
        <v>24</v>
      </c>
      <c r="M118" s="38"/>
      <c r="N118" s="39"/>
      <c r="O118" s="39"/>
      <c r="P118" s="29"/>
      <c r="Q118" s="75"/>
      <c r="R118" s="72"/>
    </row>
    <row r="119" spans="1:18" s="31" customFormat="1" ht="28.8" x14ac:dyDescent="0.3">
      <c r="A119" s="465"/>
      <c r="B119" s="442"/>
      <c r="C119" s="33" t="s">
        <v>205</v>
      </c>
      <c r="D119" s="78" t="s">
        <v>157</v>
      </c>
      <c r="E119" s="62"/>
      <c r="F119" s="458"/>
      <c r="G119" s="35" t="s">
        <v>2</v>
      </c>
      <c r="H119" s="35"/>
      <c r="I119" s="35" t="s">
        <v>6</v>
      </c>
      <c r="J119" s="27">
        <v>43993</v>
      </c>
      <c r="K119" s="62"/>
      <c r="L119" s="26" t="s">
        <v>24</v>
      </c>
      <c r="M119" s="38"/>
      <c r="N119" s="39"/>
      <c r="O119" s="39"/>
      <c r="P119" s="29"/>
      <c r="Q119" s="75"/>
      <c r="R119" s="72"/>
    </row>
    <row r="120" spans="1:18" s="31" customFormat="1" x14ac:dyDescent="0.3">
      <c r="A120" s="465"/>
      <c r="B120" s="442"/>
      <c r="C120" s="33" t="s">
        <v>206</v>
      </c>
      <c r="D120" s="77" t="s">
        <v>158</v>
      </c>
      <c r="E120" s="62"/>
      <c r="F120" s="458"/>
      <c r="G120" s="35" t="s">
        <v>2</v>
      </c>
      <c r="H120" s="35"/>
      <c r="I120" s="35" t="s">
        <v>6</v>
      </c>
      <c r="J120" s="27">
        <v>43993</v>
      </c>
      <c r="K120" s="62"/>
      <c r="L120" s="26" t="s">
        <v>24</v>
      </c>
      <c r="M120" s="38"/>
      <c r="N120" s="39"/>
      <c r="O120" s="39"/>
      <c r="P120" s="29"/>
      <c r="Q120" s="75"/>
      <c r="R120" s="72"/>
    </row>
    <row r="121" spans="1:18" s="31" customFormat="1" x14ac:dyDescent="0.3">
      <c r="A121" s="465"/>
      <c r="B121" s="442"/>
      <c r="C121" s="33" t="s">
        <v>456</v>
      </c>
      <c r="D121" s="77" t="s">
        <v>481</v>
      </c>
      <c r="E121" s="62"/>
      <c r="F121" s="458"/>
      <c r="G121" s="35" t="s">
        <v>2</v>
      </c>
      <c r="H121" s="35"/>
      <c r="I121" s="35" t="s">
        <v>6</v>
      </c>
      <c r="J121" s="27">
        <v>43993</v>
      </c>
      <c r="K121" s="62"/>
      <c r="L121" s="26" t="s">
        <v>24</v>
      </c>
      <c r="M121" s="38"/>
      <c r="N121" s="39"/>
      <c r="O121" s="39"/>
      <c r="P121" s="29"/>
      <c r="Q121" s="75"/>
      <c r="R121" s="72"/>
    </row>
    <row r="122" spans="1:18" s="31" customFormat="1" x14ac:dyDescent="0.3">
      <c r="A122" s="99"/>
      <c r="B122" s="100"/>
      <c r="C122" s="33" t="s">
        <v>482</v>
      </c>
      <c r="D122" s="77" t="s">
        <v>484</v>
      </c>
      <c r="E122" s="62"/>
      <c r="F122" s="101"/>
      <c r="G122" s="35" t="s">
        <v>2</v>
      </c>
      <c r="H122" s="35"/>
      <c r="I122" s="35" t="s">
        <v>6</v>
      </c>
      <c r="J122" s="27">
        <v>43993</v>
      </c>
      <c r="K122" s="62"/>
      <c r="L122" s="26" t="s">
        <v>24</v>
      </c>
      <c r="M122" s="38"/>
      <c r="N122" s="39"/>
      <c r="O122" s="39"/>
      <c r="P122" s="29"/>
      <c r="Q122" s="75"/>
      <c r="R122" s="72"/>
    </row>
    <row r="123" spans="1:18" s="31" customFormat="1" x14ac:dyDescent="0.3">
      <c r="A123" s="99"/>
      <c r="B123" s="100"/>
      <c r="C123" s="33" t="s">
        <v>483</v>
      </c>
      <c r="D123" s="77" t="s">
        <v>486</v>
      </c>
      <c r="E123" s="62"/>
      <c r="F123" s="101"/>
      <c r="G123" s="35" t="s">
        <v>2</v>
      </c>
      <c r="H123" s="35"/>
      <c r="I123" s="35" t="s">
        <v>6</v>
      </c>
      <c r="J123" s="27">
        <v>43993</v>
      </c>
      <c r="K123" s="62"/>
      <c r="L123" s="26" t="s">
        <v>24</v>
      </c>
      <c r="M123" s="38"/>
      <c r="N123" s="39"/>
      <c r="O123" s="39"/>
      <c r="P123" s="29"/>
      <c r="Q123" s="75"/>
      <c r="R123" s="72"/>
    </row>
    <row r="124" spans="1:18" s="31" customFormat="1" ht="28.8" x14ac:dyDescent="0.3">
      <c r="A124" s="99"/>
      <c r="B124" s="100"/>
      <c r="C124" s="33" t="s">
        <v>485</v>
      </c>
      <c r="D124" s="78" t="s">
        <v>487</v>
      </c>
      <c r="E124" s="62"/>
      <c r="F124" s="101"/>
      <c r="G124" s="35" t="s">
        <v>2</v>
      </c>
      <c r="H124" s="35"/>
      <c r="I124" s="35" t="s">
        <v>6</v>
      </c>
      <c r="J124" s="27">
        <v>43993</v>
      </c>
      <c r="K124" s="62"/>
      <c r="L124" s="26" t="s">
        <v>24</v>
      </c>
      <c r="M124" s="38"/>
      <c r="N124" s="39"/>
      <c r="O124" s="39"/>
      <c r="P124" s="29"/>
      <c r="Q124" s="75"/>
      <c r="R124" s="72"/>
    </row>
    <row r="125" spans="1:18" s="31" customFormat="1" x14ac:dyDescent="0.3">
      <c r="A125" s="99"/>
      <c r="B125" s="100"/>
      <c r="C125" s="33" t="s">
        <v>488</v>
      </c>
      <c r="D125" s="78" t="s">
        <v>489</v>
      </c>
      <c r="E125" s="62"/>
      <c r="F125" s="101"/>
      <c r="G125" s="35" t="s">
        <v>2</v>
      </c>
      <c r="H125" s="35"/>
      <c r="I125" s="35" t="s">
        <v>6</v>
      </c>
      <c r="J125" s="27">
        <v>43993</v>
      </c>
      <c r="K125" s="62"/>
      <c r="L125" s="26" t="s">
        <v>24</v>
      </c>
      <c r="M125" s="38"/>
      <c r="N125" s="39"/>
      <c r="O125" s="39"/>
      <c r="P125" s="29"/>
      <c r="Q125" s="75"/>
      <c r="R125" s="72"/>
    </row>
    <row r="126" spans="1:18" s="31" customFormat="1" x14ac:dyDescent="0.3">
      <c r="A126" s="33" t="s">
        <v>70</v>
      </c>
      <c r="B126" s="33" t="s">
        <v>133</v>
      </c>
      <c r="C126" s="34"/>
      <c r="D126" s="34"/>
      <c r="E126" s="70"/>
      <c r="F126" s="35" t="s">
        <v>2</v>
      </c>
      <c r="G126" s="464"/>
      <c r="H126" s="437"/>
      <c r="I126" s="437"/>
      <c r="J126" s="437"/>
      <c r="K126" s="437"/>
      <c r="L126" s="437"/>
      <c r="M126" s="437"/>
      <c r="N126" s="437"/>
      <c r="O126" s="437"/>
      <c r="P126" s="438"/>
      <c r="Q126" s="71"/>
      <c r="R126" s="72"/>
    </row>
    <row r="127" spans="1:18" s="31" customFormat="1" x14ac:dyDescent="0.3">
      <c r="A127" s="449"/>
      <c r="B127" s="440"/>
      <c r="C127" s="33" t="s">
        <v>207</v>
      </c>
      <c r="D127" s="43" t="s">
        <v>440</v>
      </c>
      <c r="E127" s="62"/>
      <c r="F127" s="25"/>
      <c r="G127" s="35" t="s">
        <v>2</v>
      </c>
      <c r="H127" s="35"/>
      <c r="I127" s="35" t="s">
        <v>6</v>
      </c>
      <c r="J127" s="27">
        <v>43993</v>
      </c>
      <c r="K127" s="62"/>
      <c r="L127" s="26" t="s">
        <v>24</v>
      </c>
      <c r="M127" s="27"/>
      <c r="N127" s="28"/>
      <c r="O127" s="28"/>
      <c r="P127" s="29"/>
      <c r="Q127" s="468"/>
      <c r="R127" s="72"/>
    </row>
    <row r="128" spans="1:18" s="31" customFormat="1" x14ac:dyDescent="0.3">
      <c r="A128" s="465"/>
      <c r="B128" s="442"/>
      <c r="C128" s="33" t="s">
        <v>442</v>
      </c>
      <c r="D128" s="43" t="s">
        <v>441</v>
      </c>
      <c r="E128" s="62"/>
      <c r="F128" s="25"/>
      <c r="G128" s="35" t="s">
        <v>2</v>
      </c>
      <c r="H128" s="35"/>
      <c r="I128" s="35" t="s">
        <v>7</v>
      </c>
      <c r="J128" s="27">
        <v>43665</v>
      </c>
      <c r="K128" s="62"/>
      <c r="L128" s="26" t="s">
        <v>24</v>
      </c>
      <c r="M128" s="27"/>
      <c r="N128" s="28"/>
      <c r="O128" s="28"/>
      <c r="P128" s="29"/>
      <c r="Q128" s="469"/>
      <c r="R128" s="72"/>
    </row>
    <row r="129" spans="1:18" s="31" customFormat="1" x14ac:dyDescent="0.3">
      <c r="A129" s="73" t="s">
        <v>132</v>
      </c>
      <c r="B129" s="33" t="s">
        <v>170</v>
      </c>
      <c r="C129" s="34"/>
      <c r="D129" s="34"/>
      <c r="E129" s="70"/>
      <c r="F129" s="35" t="s">
        <v>2</v>
      </c>
      <c r="G129" s="464"/>
      <c r="H129" s="437"/>
      <c r="I129" s="437"/>
      <c r="J129" s="437"/>
      <c r="K129" s="437"/>
      <c r="L129" s="437"/>
      <c r="M129" s="437"/>
      <c r="N129" s="437"/>
      <c r="O129" s="437"/>
      <c r="P129" s="438"/>
      <c r="Q129" s="71"/>
      <c r="R129" s="72"/>
    </row>
    <row r="130" spans="1:18" s="31" customFormat="1" x14ac:dyDescent="0.3">
      <c r="A130" s="450"/>
      <c r="B130" s="451"/>
      <c r="C130" s="33" t="s">
        <v>476</v>
      </c>
      <c r="D130" s="73" t="s">
        <v>134</v>
      </c>
      <c r="E130" s="62"/>
      <c r="F130" s="25"/>
      <c r="G130" s="35" t="s">
        <v>2</v>
      </c>
      <c r="H130" s="35"/>
      <c r="I130" s="26" t="s">
        <v>7</v>
      </c>
      <c r="J130" s="27">
        <v>43671</v>
      </c>
      <c r="K130" s="62"/>
      <c r="L130" s="26" t="s">
        <v>4</v>
      </c>
      <c r="M130" s="27">
        <v>44020</v>
      </c>
      <c r="N130" s="39" t="s">
        <v>459</v>
      </c>
      <c r="O130" s="28" t="s">
        <v>462</v>
      </c>
      <c r="P130" s="29"/>
      <c r="Q130" s="468"/>
      <c r="R130" s="72"/>
    </row>
    <row r="131" spans="1:18" s="31" customFormat="1" x14ac:dyDescent="0.3">
      <c r="A131" s="452"/>
      <c r="B131" s="453"/>
      <c r="C131" s="33" t="s">
        <v>477</v>
      </c>
      <c r="D131" s="73" t="s">
        <v>135</v>
      </c>
      <c r="E131" s="62"/>
      <c r="F131" s="25"/>
      <c r="G131" s="35" t="s">
        <v>2</v>
      </c>
      <c r="H131" s="35"/>
      <c r="I131" s="26" t="s">
        <v>7</v>
      </c>
      <c r="J131" s="27">
        <v>43671</v>
      </c>
      <c r="K131" s="62"/>
      <c r="L131" s="26" t="s">
        <v>4</v>
      </c>
      <c r="M131" s="27">
        <v>44020</v>
      </c>
      <c r="N131" s="39" t="s">
        <v>459</v>
      </c>
      <c r="O131" s="28" t="s">
        <v>462</v>
      </c>
      <c r="P131" s="29"/>
      <c r="Q131" s="469"/>
      <c r="R131" s="72"/>
    </row>
    <row r="132" spans="1:18" s="30" customFormat="1" x14ac:dyDescent="0.3">
      <c r="A132" s="452"/>
      <c r="B132" s="453"/>
      <c r="C132" s="33" t="s">
        <v>478</v>
      </c>
      <c r="D132" s="73" t="s">
        <v>136</v>
      </c>
      <c r="E132" s="62"/>
      <c r="F132" s="25"/>
      <c r="G132" s="35" t="s">
        <v>2</v>
      </c>
      <c r="H132" s="35"/>
      <c r="I132" s="26" t="s">
        <v>7</v>
      </c>
      <c r="J132" s="27">
        <v>43671</v>
      </c>
      <c r="K132" s="62"/>
      <c r="L132" s="26" t="s">
        <v>4</v>
      </c>
      <c r="M132" s="27">
        <v>44020</v>
      </c>
      <c r="N132" s="39" t="s">
        <v>459</v>
      </c>
      <c r="O132" s="28" t="s">
        <v>462</v>
      </c>
      <c r="P132" s="29"/>
      <c r="Q132" s="469"/>
      <c r="R132" s="72"/>
    </row>
    <row r="133" spans="1:18" s="30" customFormat="1" x14ac:dyDescent="0.3">
      <c r="A133" s="452"/>
      <c r="B133" s="453"/>
      <c r="C133" s="33" t="s">
        <v>479</v>
      </c>
      <c r="D133" s="30" t="s">
        <v>449</v>
      </c>
      <c r="E133" s="62"/>
      <c r="F133" s="25"/>
      <c r="G133" s="35" t="s">
        <v>2</v>
      </c>
      <c r="H133" s="35"/>
      <c r="I133" s="26" t="s">
        <v>7</v>
      </c>
      <c r="J133" s="27">
        <v>43671</v>
      </c>
      <c r="K133" s="62"/>
      <c r="L133" s="26" t="s">
        <v>4</v>
      </c>
      <c r="M133" s="27">
        <v>44020</v>
      </c>
      <c r="N133" s="39" t="s">
        <v>459</v>
      </c>
      <c r="O133" s="28" t="s">
        <v>462</v>
      </c>
      <c r="P133" s="29"/>
      <c r="Q133" s="469"/>
      <c r="R133" s="72"/>
    </row>
    <row r="134" spans="1:18" s="30" customFormat="1" x14ac:dyDescent="0.3">
      <c r="A134" s="466"/>
      <c r="B134" s="467"/>
      <c r="C134" s="33" t="s">
        <v>480</v>
      </c>
      <c r="D134" s="73" t="s">
        <v>448</v>
      </c>
      <c r="E134" s="62"/>
      <c r="F134" s="25"/>
      <c r="G134" s="35" t="s">
        <v>2</v>
      </c>
      <c r="H134" s="35"/>
      <c r="I134" s="26" t="s">
        <v>7</v>
      </c>
      <c r="J134" s="27">
        <v>43671</v>
      </c>
      <c r="K134" s="62"/>
      <c r="L134" s="26" t="s">
        <v>4</v>
      </c>
      <c r="M134" s="27">
        <v>44021</v>
      </c>
      <c r="N134" s="39" t="s">
        <v>459</v>
      </c>
      <c r="O134" s="28" t="s">
        <v>462</v>
      </c>
      <c r="P134" s="29"/>
      <c r="Q134" s="470"/>
      <c r="R134" s="72"/>
    </row>
    <row r="135" spans="1:18" s="31" customFormat="1" x14ac:dyDescent="0.3">
      <c r="A135" s="73" t="s">
        <v>165</v>
      </c>
      <c r="B135" s="33" t="s">
        <v>177</v>
      </c>
      <c r="C135" s="34"/>
      <c r="D135" s="34"/>
      <c r="E135" s="70"/>
      <c r="F135" s="35" t="s">
        <v>2</v>
      </c>
      <c r="G135" s="464"/>
      <c r="H135" s="437"/>
      <c r="I135" s="437"/>
      <c r="J135" s="437"/>
      <c r="K135" s="437"/>
      <c r="L135" s="437"/>
      <c r="M135" s="437"/>
      <c r="N135" s="437"/>
      <c r="O135" s="437"/>
      <c r="P135" s="438"/>
      <c r="Q135" s="71"/>
      <c r="R135" s="72"/>
    </row>
    <row r="136" spans="1:18" s="31" customFormat="1" x14ac:dyDescent="0.3">
      <c r="A136" s="450"/>
      <c r="B136" s="451"/>
      <c r="C136" s="33" t="s">
        <v>178</v>
      </c>
      <c r="D136" s="73" t="s">
        <v>171</v>
      </c>
      <c r="E136" s="62"/>
      <c r="F136" s="25"/>
      <c r="G136" s="35" t="s">
        <v>2</v>
      </c>
      <c r="H136" s="35"/>
      <c r="I136" s="26" t="s">
        <v>7</v>
      </c>
      <c r="J136" s="27">
        <v>43601</v>
      </c>
      <c r="K136" s="62"/>
      <c r="L136" s="26" t="s">
        <v>24</v>
      </c>
      <c r="M136" s="27"/>
      <c r="N136" s="39" t="s">
        <v>459</v>
      </c>
      <c r="O136" s="28"/>
      <c r="P136" s="29"/>
      <c r="Q136" s="468"/>
      <c r="R136" s="72"/>
    </row>
    <row r="137" spans="1:18" s="31" customFormat="1" x14ac:dyDescent="0.3">
      <c r="A137" s="452"/>
      <c r="B137" s="453"/>
      <c r="C137" s="33" t="s">
        <v>179</v>
      </c>
      <c r="D137" s="73" t="s">
        <v>172</v>
      </c>
      <c r="E137" s="62"/>
      <c r="F137" s="25"/>
      <c r="G137" s="35" t="s">
        <v>2</v>
      </c>
      <c r="H137" s="35"/>
      <c r="I137" s="26" t="s">
        <v>7</v>
      </c>
      <c r="J137" s="27">
        <v>43601</v>
      </c>
      <c r="K137" s="62"/>
      <c r="L137" s="26" t="s">
        <v>24</v>
      </c>
      <c r="M137" s="27"/>
      <c r="N137" s="39" t="s">
        <v>459</v>
      </c>
      <c r="O137" s="28"/>
      <c r="P137" s="29"/>
      <c r="Q137" s="469"/>
      <c r="R137" s="72"/>
    </row>
    <row r="138" spans="1:18" s="30" customFormat="1" x14ac:dyDescent="0.3">
      <c r="A138" s="452"/>
      <c r="B138" s="453"/>
      <c r="C138" s="33" t="s">
        <v>180</v>
      </c>
      <c r="D138" s="73" t="s">
        <v>173</v>
      </c>
      <c r="E138" s="62"/>
      <c r="F138" s="25"/>
      <c r="G138" s="35" t="s">
        <v>2</v>
      </c>
      <c r="H138" s="35"/>
      <c r="I138" s="26" t="s">
        <v>7</v>
      </c>
      <c r="J138" s="27">
        <v>43602</v>
      </c>
      <c r="K138" s="62"/>
      <c r="L138" s="26" t="s">
        <v>24</v>
      </c>
      <c r="M138" s="27"/>
      <c r="N138" s="39" t="s">
        <v>459</v>
      </c>
      <c r="O138" s="28"/>
      <c r="P138" s="29"/>
      <c r="Q138" s="469"/>
      <c r="R138" s="72"/>
    </row>
    <row r="139" spans="1:18" s="30" customFormat="1" x14ac:dyDescent="0.3">
      <c r="A139" s="452"/>
      <c r="B139" s="453"/>
      <c r="C139" s="33" t="s">
        <v>181</v>
      </c>
      <c r="D139" s="73" t="s">
        <v>431</v>
      </c>
      <c r="E139" s="62"/>
      <c r="F139" s="25"/>
      <c r="G139" s="35" t="s">
        <v>2</v>
      </c>
      <c r="H139" s="35"/>
      <c r="I139" s="26" t="s">
        <v>7</v>
      </c>
      <c r="J139" s="27">
        <v>43602</v>
      </c>
      <c r="K139" s="62"/>
      <c r="L139" s="26" t="s">
        <v>24</v>
      </c>
      <c r="M139" s="27"/>
      <c r="N139" s="39" t="s">
        <v>459</v>
      </c>
      <c r="O139" s="28"/>
      <c r="P139" s="29"/>
      <c r="Q139" s="469"/>
      <c r="R139" s="72"/>
    </row>
    <row r="140" spans="1:18" s="30" customFormat="1" x14ac:dyDescent="0.3">
      <c r="A140" s="452"/>
      <c r="B140" s="453"/>
      <c r="C140" s="33" t="s">
        <v>208</v>
      </c>
      <c r="D140" s="73" t="s">
        <v>432</v>
      </c>
      <c r="E140" s="62"/>
      <c r="F140" s="25"/>
      <c r="G140" s="35" t="s">
        <v>2</v>
      </c>
      <c r="H140" s="35"/>
      <c r="I140" s="26" t="s">
        <v>7</v>
      </c>
      <c r="J140" s="27">
        <v>43602</v>
      </c>
      <c r="K140" s="62"/>
      <c r="L140" s="26" t="s">
        <v>24</v>
      </c>
      <c r="M140" s="27"/>
      <c r="N140" s="39" t="s">
        <v>459</v>
      </c>
      <c r="O140" s="28"/>
      <c r="P140" s="29"/>
      <c r="Q140" s="469"/>
      <c r="R140" s="72"/>
    </row>
    <row r="141" spans="1:18" s="30" customFormat="1" x14ac:dyDescent="0.3">
      <c r="A141" s="452"/>
      <c r="B141" s="453"/>
      <c r="C141" s="33" t="s">
        <v>209</v>
      </c>
      <c r="D141" s="73" t="s">
        <v>174</v>
      </c>
      <c r="E141" s="62"/>
      <c r="F141" s="25"/>
      <c r="G141" s="35" t="s">
        <v>2</v>
      </c>
      <c r="H141" s="35"/>
      <c r="I141" s="26" t="s">
        <v>7</v>
      </c>
      <c r="J141" s="27">
        <v>43602</v>
      </c>
      <c r="K141" s="62"/>
      <c r="L141" s="26" t="s">
        <v>24</v>
      </c>
      <c r="M141" s="27"/>
      <c r="N141" s="39" t="s">
        <v>459</v>
      </c>
      <c r="O141" s="28"/>
      <c r="P141" s="29"/>
      <c r="Q141" s="469"/>
      <c r="R141" s="72"/>
    </row>
    <row r="142" spans="1:18" s="30" customFormat="1" x14ac:dyDescent="0.3">
      <c r="A142" s="452"/>
      <c r="B142" s="453"/>
      <c r="C142" s="33" t="s">
        <v>210</v>
      </c>
      <c r="D142" s="73" t="s">
        <v>184</v>
      </c>
      <c r="E142" s="62"/>
      <c r="F142" s="25"/>
      <c r="G142" s="35" t="s">
        <v>2</v>
      </c>
      <c r="H142" s="35"/>
      <c r="I142" s="26" t="s">
        <v>7</v>
      </c>
      <c r="J142" s="27">
        <v>43602</v>
      </c>
      <c r="K142" s="62"/>
      <c r="L142" s="26" t="s">
        <v>24</v>
      </c>
      <c r="M142" s="27"/>
      <c r="N142" s="39" t="s">
        <v>459</v>
      </c>
      <c r="O142" s="28"/>
      <c r="P142" s="29"/>
      <c r="Q142" s="469"/>
      <c r="R142" s="72"/>
    </row>
    <row r="143" spans="1:18" s="30" customFormat="1" x14ac:dyDescent="0.3">
      <c r="A143" s="452"/>
      <c r="B143" s="453"/>
      <c r="C143" s="33" t="s">
        <v>211</v>
      </c>
      <c r="D143" s="73" t="s">
        <v>176</v>
      </c>
      <c r="E143" s="62"/>
      <c r="F143" s="25"/>
      <c r="G143" s="35" t="s">
        <v>2</v>
      </c>
      <c r="H143" s="35"/>
      <c r="I143" s="26" t="s">
        <v>7</v>
      </c>
      <c r="J143" s="27">
        <v>43607</v>
      </c>
      <c r="K143" s="62"/>
      <c r="L143" s="26" t="s">
        <v>24</v>
      </c>
      <c r="M143" s="27"/>
      <c r="N143" s="39" t="s">
        <v>459</v>
      </c>
      <c r="O143" s="28"/>
      <c r="P143" s="29"/>
      <c r="Q143" s="469"/>
      <c r="R143" s="72"/>
    </row>
    <row r="144" spans="1:18" s="30" customFormat="1" x14ac:dyDescent="0.3">
      <c r="A144" s="466"/>
      <c r="B144" s="467"/>
      <c r="C144" s="33" t="s">
        <v>212</v>
      </c>
      <c r="D144" s="73" t="s">
        <v>321</v>
      </c>
      <c r="E144" s="62"/>
      <c r="F144" s="25"/>
      <c r="G144" s="35" t="s">
        <v>2</v>
      </c>
      <c r="H144" s="35"/>
      <c r="I144" s="26" t="s">
        <v>7</v>
      </c>
      <c r="J144" s="27">
        <v>43607</v>
      </c>
      <c r="K144" s="62"/>
      <c r="L144" s="26" t="s">
        <v>24</v>
      </c>
      <c r="M144" s="27"/>
      <c r="N144" s="39" t="s">
        <v>459</v>
      </c>
      <c r="O144" s="28"/>
      <c r="P144" s="29"/>
      <c r="Q144" s="470"/>
      <c r="R144" s="72"/>
    </row>
    <row r="145" spans="1:18" s="31" customFormat="1" x14ac:dyDescent="0.3">
      <c r="A145" s="73" t="s">
        <v>164</v>
      </c>
      <c r="B145" s="33" t="s">
        <v>185</v>
      </c>
      <c r="C145" s="34"/>
      <c r="D145" s="34"/>
      <c r="E145" s="70"/>
      <c r="F145" s="35" t="s">
        <v>2</v>
      </c>
      <c r="G145" s="464"/>
      <c r="H145" s="437"/>
      <c r="I145" s="437"/>
      <c r="J145" s="437"/>
      <c r="K145" s="437"/>
      <c r="L145" s="437"/>
      <c r="M145" s="437"/>
      <c r="N145" s="437"/>
      <c r="O145" s="437"/>
      <c r="P145" s="438"/>
      <c r="Q145" s="71"/>
      <c r="R145" s="72"/>
    </row>
    <row r="146" spans="1:18" s="31" customFormat="1" x14ac:dyDescent="0.3">
      <c r="A146" s="450"/>
      <c r="B146" s="451"/>
      <c r="C146" s="33" t="s">
        <v>186</v>
      </c>
      <c r="D146" s="73" t="s">
        <v>182</v>
      </c>
      <c r="E146" s="62"/>
      <c r="F146" s="25"/>
      <c r="G146" s="35" t="s">
        <v>2</v>
      </c>
      <c r="H146" s="35"/>
      <c r="I146" s="26" t="s">
        <v>7</v>
      </c>
      <c r="J146" s="27">
        <v>43608</v>
      </c>
      <c r="K146" s="62"/>
      <c r="L146" s="26" t="s">
        <v>4</v>
      </c>
      <c r="M146" s="27">
        <v>44019</v>
      </c>
      <c r="N146" s="39" t="s">
        <v>459</v>
      </c>
      <c r="O146" s="28" t="s">
        <v>462</v>
      </c>
      <c r="P146" s="29"/>
      <c r="Q146" s="468"/>
      <c r="R146" s="72"/>
    </row>
    <row r="147" spans="1:18" s="31" customFormat="1" x14ac:dyDescent="0.3">
      <c r="A147" s="452"/>
      <c r="B147" s="453"/>
      <c r="C147" s="33" t="s">
        <v>213</v>
      </c>
      <c r="D147" s="73" t="s">
        <v>433</v>
      </c>
      <c r="E147" s="62"/>
      <c r="F147" s="25"/>
      <c r="G147" s="35" t="s">
        <v>2</v>
      </c>
      <c r="H147" s="35"/>
      <c r="I147" s="26" t="s">
        <v>7</v>
      </c>
      <c r="J147" s="27">
        <v>43609</v>
      </c>
      <c r="K147" s="62"/>
      <c r="L147" s="26" t="s">
        <v>4</v>
      </c>
      <c r="M147" s="27">
        <v>44019</v>
      </c>
      <c r="N147" s="39" t="s">
        <v>459</v>
      </c>
      <c r="O147" s="28" t="s">
        <v>462</v>
      </c>
      <c r="P147" s="29"/>
      <c r="Q147" s="469"/>
      <c r="R147" s="72"/>
    </row>
    <row r="148" spans="1:18" s="30" customFormat="1" x14ac:dyDescent="0.3">
      <c r="A148" s="452"/>
      <c r="B148" s="453"/>
      <c r="C148" s="33" t="s">
        <v>214</v>
      </c>
      <c r="D148" s="73" t="s">
        <v>434</v>
      </c>
      <c r="E148" s="62"/>
      <c r="F148" s="25"/>
      <c r="G148" s="35" t="s">
        <v>2</v>
      </c>
      <c r="H148" s="35"/>
      <c r="I148" s="26" t="s">
        <v>7</v>
      </c>
      <c r="J148" s="27">
        <v>43609</v>
      </c>
      <c r="K148" s="62"/>
      <c r="L148" s="26" t="s">
        <v>4</v>
      </c>
      <c r="M148" s="27">
        <v>44019</v>
      </c>
      <c r="N148" s="39" t="s">
        <v>459</v>
      </c>
      <c r="O148" s="28" t="s">
        <v>462</v>
      </c>
      <c r="P148" s="29"/>
      <c r="Q148" s="469"/>
      <c r="R148" s="72"/>
    </row>
    <row r="149" spans="1:18" s="30" customFormat="1" x14ac:dyDescent="0.3">
      <c r="A149" s="452"/>
      <c r="B149" s="453"/>
      <c r="C149" s="33" t="s">
        <v>215</v>
      </c>
      <c r="D149" s="73" t="s">
        <v>183</v>
      </c>
      <c r="E149" s="62"/>
      <c r="F149" s="25"/>
      <c r="G149" s="35" t="s">
        <v>2</v>
      </c>
      <c r="H149" s="35"/>
      <c r="I149" s="26" t="s">
        <v>7</v>
      </c>
      <c r="J149" s="27">
        <v>43609</v>
      </c>
      <c r="K149" s="62"/>
      <c r="L149" s="26" t="s">
        <v>4</v>
      </c>
      <c r="M149" s="27">
        <v>44019</v>
      </c>
      <c r="N149" s="39" t="s">
        <v>459</v>
      </c>
      <c r="O149" s="28" t="s">
        <v>462</v>
      </c>
      <c r="P149" s="29"/>
      <c r="Q149" s="469"/>
      <c r="R149" s="72"/>
    </row>
    <row r="150" spans="1:18" s="31" customFormat="1" x14ac:dyDescent="0.3">
      <c r="A150" s="73" t="s">
        <v>439</v>
      </c>
      <c r="B150" s="33" t="s">
        <v>227</v>
      </c>
      <c r="C150" s="34"/>
      <c r="D150" s="34"/>
      <c r="E150" s="70"/>
      <c r="F150" s="35" t="s">
        <v>2</v>
      </c>
      <c r="G150" s="464"/>
      <c r="H150" s="437"/>
      <c r="I150" s="437"/>
      <c r="J150" s="437"/>
      <c r="K150" s="437"/>
      <c r="L150" s="437"/>
      <c r="M150" s="437"/>
      <c r="N150" s="437"/>
      <c r="O150" s="437"/>
      <c r="P150" s="438"/>
      <c r="Q150" s="71"/>
      <c r="R150" s="72"/>
    </row>
    <row r="151" spans="1:18" s="31" customFormat="1" x14ac:dyDescent="0.3">
      <c r="A151" s="450"/>
      <c r="B151" s="451"/>
      <c r="C151" s="33" t="s">
        <v>228</v>
      </c>
      <c r="D151" s="73" t="s">
        <v>491</v>
      </c>
      <c r="E151" s="62"/>
      <c r="F151" s="25"/>
      <c r="G151" s="35" t="s">
        <v>2</v>
      </c>
      <c r="H151" s="35"/>
      <c r="I151" s="26" t="s">
        <v>6</v>
      </c>
      <c r="J151" s="27">
        <v>43994</v>
      </c>
      <c r="K151" s="62"/>
      <c r="L151" s="26" t="s">
        <v>24</v>
      </c>
      <c r="M151" s="27"/>
      <c r="N151" s="28"/>
      <c r="O151" s="28"/>
      <c r="P151" s="29"/>
      <c r="Q151" s="468"/>
      <c r="R151" s="72"/>
    </row>
    <row r="152" spans="1:18" s="31" customFormat="1" x14ac:dyDescent="0.3">
      <c r="A152" s="452"/>
      <c r="B152" s="453"/>
      <c r="C152" s="33" t="s">
        <v>443</v>
      </c>
      <c r="D152" s="73" t="s">
        <v>490</v>
      </c>
      <c r="E152" s="62"/>
      <c r="F152" s="25"/>
      <c r="G152" s="35" t="s">
        <v>2</v>
      </c>
      <c r="H152" s="35"/>
      <c r="I152" s="26" t="s">
        <v>6</v>
      </c>
      <c r="J152" s="27">
        <v>43994</v>
      </c>
      <c r="K152" s="62"/>
      <c r="L152" s="26" t="s">
        <v>24</v>
      </c>
      <c r="M152" s="27"/>
      <c r="N152" s="28"/>
      <c r="O152" s="28"/>
      <c r="P152" s="29"/>
      <c r="Q152" s="469"/>
      <c r="R152" s="72"/>
    </row>
    <row r="153" spans="1:18" s="30" customFormat="1" x14ac:dyDescent="0.3">
      <c r="A153" s="452"/>
      <c r="B153" s="453"/>
      <c r="C153" s="33" t="s">
        <v>444</v>
      </c>
      <c r="D153" s="73" t="s">
        <v>446</v>
      </c>
      <c r="E153" s="62"/>
      <c r="F153" s="25"/>
      <c r="G153" s="35" t="s">
        <v>2</v>
      </c>
      <c r="H153" s="35"/>
      <c r="I153" s="26" t="s">
        <v>6</v>
      </c>
      <c r="J153" s="27">
        <v>43994</v>
      </c>
      <c r="K153" s="62"/>
      <c r="L153" s="26" t="s">
        <v>24</v>
      </c>
      <c r="M153" s="27"/>
      <c r="N153" s="28"/>
      <c r="O153" s="28"/>
      <c r="P153" s="29"/>
      <c r="Q153" s="469"/>
      <c r="R153" s="72"/>
    </row>
    <row r="154" spans="1:18" s="30" customFormat="1" x14ac:dyDescent="0.3">
      <c r="A154" s="452"/>
      <c r="B154" s="453"/>
      <c r="C154" s="33" t="s">
        <v>445</v>
      </c>
      <c r="D154" s="73" t="s">
        <v>447</v>
      </c>
      <c r="E154" s="62"/>
      <c r="F154" s="25"/>
      <c r="G154" s="35" t="s">
        <v>2</v>
      </c>
      <c r="H154" s="35"/>
      <c r="I154" s="26" t="s">
        <v>6</v>
      </c>
      <c r="J154" s="27">
        <v>43994</v>
      </c>
      <c r="K154" s="62"/>
      <c r="L154" s="26" t="s">
        <v>24</v>
      </c>
      <c r="M154" s="27"/>
      <c r="N154" s="28"/>
      <c r="O154" s="28"/>
      <c r="P154" s="29"/>
      <c r="Q154" s="469"/>
      <c r="R154" s="72"/>
    </row>
    <row r="155" spans="1:18" s="31" customFormat="1" x14ac:dyDescent="0.3">
      <c r="A155" s="73" t="s">
        <v>322</v>
      </c>
      <c r="B155" s="33" t="s">
        <v>229</v>
      </c>
      <c r="C155" s="34"/>
      <c r="D155" s="34"/>
      <c r="E155" s="70"/>
      <c r="F155" s="35" t="s">
        <v>2</v>
      </c>
      <c r="G155" s="464"/>
      <c r="H155" s="437"/>
      <c r="I155" s="437"/>
      <c r="J155" s="437"/>
      <c r="K155" s="437"/>
      <c r="L155" s="437"/>
      <c r="M155" s="437"/>
      <c r="N155" s="437"/>
      <c r="O155" s="437"/>
      <c r="P155" s="438"/>
      <c r="Q155" s="71"/>
      <c r="R155" s="72"/>
    </row>
    <row r="156" spans="1:18" s="31" customFormat="1" x14ac:dyDescent="0.3">
      <c r="A156" s="450"/>
      <c r="B156" s="451"/>
      <c r="C156" s="33" t="s">
        <v>230</v>
      </c>
      <c r="D156" s="73" t="s">
        <v>323</v>
      </c>
      <c r="E156" s="62"/>
      <c r="F156" s="25"/>
      <c r="G156" s="35" t="s">
        <v>2</v>
      </c>
      <c r="H156" s="35"/>
      <c r="I156" s="26" t="s">
        <v>6</v>
      </c>
      <c r="J156" s="27">
        <v>43994</v>
      </c>
      <c r="K156" s="62"/>
      <c r="L156" s="26" t="s">
        <v>24</v>
      </c>
      <c r="M156" s="27"/>
      <c r="N156" s="28"/>
      <c r="O156" s="28"/>
      <c r="P156" s="29"/>
      <c r="Q156" s="468"/>
      <c r="R156" s="72"/>
    </row>
    <row r="157" spans="1:18" s="31" customFormat="1" x14ac:dyDescent="0.3">
      <c r="A157" s="452"/>
      <c r="B157" s="453"/>
      <c r="C157" s="33" t="s">
        <v>241</v>
      </c>
      <c r="D157" s="73" t="s">
        <v>324</v>
      </c>
      <c r="E157" s="62"/>
      <c r="F157" s="25"/>
      <c r="G157" s="35" t="s">
        <v>2</v>
      </c>
      <c r="H157" s="35"/>
      <c r="I157" s="26" t="s">
        <v>7</v>
      </c>
      <c r="J157" s="27">
        <v>43633</v>
      </c>
      <c r="K157" s="62"/>
      <c r="L157" s="26" t="s">
        <v>4</v>
      </c>
      <c r="M157" s="27">
        <v>44019</v>
      </c>
      <c r="N157" s="39" t="s">
        <v>459</v>
      </c>
      <c r="O157" s="28" t="s">
        <v>462</v>
      </c>
      <c r="P157" s="29"/>
      <c r="Q157" s="469"/>
      <c r="R157" s="72"/>
    </row>
    <row r="158" spans="1:18" s="31" customFormat="1" x14ac:dyDescent="0.3">
      <c r="A158" s="452"/>
      <c r="B158" s="453"/>
      <c r="C158" s="33" t="s">
        <v>242</v>
      </c>
      <c r="D158" s="73" t="s">
        <v>338</v>
      </c>
      <c r="E158" s="62"/>
      <c r="F158" s="25"/>
      <c r="G158" s="35" t="s">
        <v>2</v>
      </c>
      <c r="H158" s="35"/>
      <c r="I158" s="26" t="s">
        <v>7</v>
      </c>
      <c r="J158" s="27">
        <v>43633</v>
      </c>
      <c r="K158" s="62"/>
      <c r="L158" s="26" t="s">
        <v>4</v>
      </c>
      <c r="M158" s="27">
        <v>44019</v>
      </c>
      <c r="N158" s="39" t="s">
        <v>459</v>
      </c>
      <c r="O158" s="28" t="s">
        <v>462</v>
      </c>
      <c r="P158" s="29"/>
      <c r="Q158" s="469"/>
      <c r="R158" s="72"/>
    </row>
    <row r="159" spans="1:18" s="30" customFormat="1" x14ac:dyDescent="0.3">
      <c r="A159" s="452"/>
      <c r="B159" s="453"/>
      <c r="C159" s="33" t="s">
        <v>243</v>
      </c>
      <c r="D159" s="73" t="s">
        <v>325</v>
      </c>
      <c r="E159" s="62"/>
      <c r="F159" s="25"/>
      <c r="G159" s="35" t="s">
        <v>2</v>
      </c>
      <c r="H159" s="35"/>
      <c r="I159" s="26" t="s">
        <v>7</v>
      </c>
      <c r="J159" s="27">
        <v>43633</v>
      </c>
      <c r="K159" s="62"/>
      <c r="L159" s="26" t="s">
        <v>4</v>
      </c>
      <c r="M159" s="27">
        <v>44019</v>
      </c>
      <c r="N159" s="39" t="s">
        <v>459</v>
      </c>
      <c r="O159" s="28" t="s">
        <v>462</v>
      </c>
      <c r="P159" s="29"/>
      <c r="Q159" s="469"/>
      <c r="R159" s="72"/>
    </row>
    <row r="160" spans="1:18" s="30" customFormat="1" x14ac:dyDescent="0.3">
      <c r="A160" s="452"/>
      <c r="B160" s="453"/>
      <c r="C160" s="33" t="s">
        <v>245</v>
      </c>
      <c r="D160" s="73" t="s">
        <v>333</v>
      </c>
      <c r="E160" s="62"/>
      <c r="F160" s="25"/>
      <c r="G160" s="35" t="s">
        <v>2</v>
      </c>
      <c r="H160" s="35"/>
      <c r="I160" s="26" t="s">
        <v>7</v>
      </c>
      <c r="J160" s="27">
        <v>43633</v>
      </c>
      <c r="K160" s="62"/>
      <c r="L160" s="26" t="s">
        <v>4</v>
      </c>
      <c r="M160" s="27">
        <v>44019</v>
      </c>
      <c r="N160" s="39" t="s">
        <v>459</v>
      </c>
      <c r="O160" s="28" t="s">
        <v>462</v>
      </c>
      <c r="P160" s="29"/>
      <c r="Q160" s="469"/>
      <c r="R160" s="72"/>
    </row>
    <row r="161" spans="1:18" s="30" customFormat="1" x14ac:dyDescent="0.3">
      <c r="A161" s="452"/>
      <c r="B161" s="453"/>
      <c r="C161" s="33" t="s">
        <v>246</v>
      </c>
      <c r="D161" s="73" t="s">
        <v>326</v>
      </c>
      <c r="E161" s="62"/>
      <c r="F161" s="25"/>
      <c r="G161" s="35" t="s">
        <v>2</v>
      </c>
      <c r="H161" s="35"/>
      <c r="I161" s="26" t="s">
        <v>7</v>
      </c>
      <c r="J161" s="27">
        <v>43678</v>
      </c>
      <c r="K161" s="62"/>
      <c r="L161" s="26" t="s">
        <v>4</v>
      </c>
      <c r="M161" s="27">
        <v>44019</v>
      </c>
      <c r="N161" s="39" t="s">
        <v>459</v>
      </c>
      <c r="O161" s="28" t="s">
        <v>462</v>
      </c>
      <c r="P161" s="29"/>
      <c r="Q161" s="469"/>
      <c r="R161" s="72"/>
    </row>
    <row r="162" spans="1:18" s="30" customFormat="1" x14ac:dyDescent="0.3">
      <c r="A162" s="452"/>
      <c r="B162" s="453"/>
      <c r="C162" s="33" t="s">
        <v>247</v>
      </c>
      <c r="D162" s="73" t="s">
        <v>329</v>
      </c>
      <c r="E162" s="62"/>
      <c r="F162" s="25"/>
      <c r="G162" s="35" t="s">
        <v>2</v>
      </c>
      <c r="H162" s="35"/>
      <c r="I162" s="26" t="s">
        <v>7</v>
      </c>
      <c r="J162" s="27">
        <v>43685</v>
      </c>
      <c r="K162" s="62"/>
      <c r="L162" s="26" t="s">
        <v>4</v>
      </c>
      <c r="M162" s="27">
        <v>44019</v>
      </c>
      <c r="N162" s="39" t="s">
        <v>459</v>
      </c>
      <c r="O162" s="28" t="s">
        <v>462</v>
      </c>
      <c r="P162" s="29"/>
      <c r="Q162" s="469"/>
      <c r="R162" s="72"/>
    </row>
    <row r="163" spans="1:18" s="30" customFormat="1" x14ac:dyDescent="0.3">
      <c r="A163" s="452"/>
      <c r="B163" s="453"/>
      <c r="C163" s="33" t="s">
        <v>248</v>
      </c>
      <c r="D163" s="30" t="s">
        <v>330</v>
      </c>
      <c r="E163" s="62"/>
      <c r="F163" s="25"/>
      <c r="G163" s="35" t="s">
        <v>2</v>
      </c>
      <c r="H163" s="35"/>
      <c r="I163" s="26" t="s">
        <v>7</v>
      </c>
      <c r="J163" s="27">
        <v>43685</v>
      </c>
      <c r="K163" s="62"/>
      <c r="L163" s="26" t="s">
        <v>4</v>
      </c>
      <c r="M163" s="27">
        <v>44019</v>
      </c>
      <c r="N163" s="39" t="s">
        <v>459</v>
      </c>
      <c r="O163" s="28" t="s">
        <v>462</v>
      </c>
      <c r="P163" s="29"/>
      <c r="Q163" s="469"/>
      <c r="R163" s="72"/>
    </row>
    <row r="164" spans="1:18" s="30" customFormat="1" x14ac:dyDescent="0.3">
      <c r="A164" s="452"/>
      <c r="B164" s="453"/>
      <c r="C164" s="33" t="s">
        <v>339</v>
      </c>
      <c r="D164" s="73" t="s">
        <v>327</v>
      </c>
      <c r="E164" s="62"/>
      <c r="F164" s="25"/>
      <c r="G164" s="35" t="s">
        <v>2</v>
      </c>
      <c r="H164" s="35"/>
      <c r="I164" s="26" t="s">
        <v>7</v>
      </c>
      <c r="J164" s="27">
        <v>43683</v>
      </c>
      <c r="K164" s="62"/>
      <c r="L164" s="26" t="s">
        <v>4</v>
      </c>
      <c r="M164" s="27">
        <v>44019</v>
      </c>
      <c r="N164" s="39" t="s">
        <v>459</v>
      </c>
      <c r="O164" s="28" t="s">
        <v>462</v>
      </c>
      <c r="P164" s="29"/>
      <c r="Q164" s="469"/>
      <c r="R164" s="72"/>
    </row>
    <row r="165" spans="1:18" s="30" customFormat="1" x14ac:dyDescent="0.3">
      <c r="A165" s="452"/>
      <c r="B165" s="453"/>
      <c r="C165" s="33" t="s">
        <v>340</v>
      </c>
      <c r="D165" s="73" t="s">
        <v>328</v>
      </c>
      <c r="E165" s="62"/>
      <c r="F165" s="25"/>
      <c r="G165" s="35" t="s">
        <v>2</v>
      </c>
      <c r="H165" s="35"/>
      <c r="I165" s="26" t="s">
        <v>7</v>
      </c>
      <c r="J165" s="27">
        <v>43679</v>
      </c>
      <c r="K165" s="62"/>
      <c r="L165" s="26" t="s">
        <v>24</v>
      </c>
      <c r="M165" s="27"/>
      <c r="N165" s="28"/>
      <c r="O165" s="28"/>
      <c r="P165" s="29"/>
      <c r="Q165" s="469"/>
      <c r="R165" s="72"/>
    </row>
    <row r="166" spans="1:18" s="30" customFormat="1" x14ac:dyDescent="0.3">
      <c r="A166" s="452"/>
      <c r="B166" s="453"/>
      <c r="C166" s="33" t="s">
        <v>341</v>
      </c>
      <c r="D166" s="73" t="s">
        <v>331</v>
      </c>
      <c r="E166" s="62"/>
      <c r="F166" s="25"/>
      <c r="G166" s="35" t="s">
        <v>2</v>
      </c>
      <c r="H166" s="35"/>
      <c r="I166" s="26" t="s">
        <v>7</v>
      </c>
      <c r="J166" s="27">
        <v>43679</v>
      </c>
      <c r="K166" s="62"/>
      <c r="L166" s="26" t="s">
        <v>24</v>
      </c>
      <c r="M166" s="27"/>
      <c r="N166" s="28"/>
      <c r="O166" s="28"/>
      <c r="P166" s="29"/>
      <c r="Q166" s="469"/>
      <c r="R166" s="72"/>
    </row>
    <row r="167" spans="1:18" s="30" customFormat="1" x14ac:dyDescent="0.3">
      <c r="A167" s="452"/>
      <c r="B167" s="453"/>
      <c r="C167" s="33" t="s">
        <v>384</v>
      </c>
      <c r="D167" s="73" t="s">
        <v>332</v>
      </c>
      <c r="E167" s="62"/>
      <c r="F167" s="25"/>
      <c r="G167" s="35" t="s">
        <v>2</v>
      </c>
      <c r="H167" s="35"/>
      <c r="I167" s="26" t="s">
        <v>7</v>
      </c>
      <c r="J167" s="27">
        <v>43679</v>
      </c>
      <c r="K167" s="62"/>
      <c r="L167" s="26" t="s">
        <v>24</v>
      </c>
      <c r="M167" s="27"/>
      <c r="N167" s="28"/>
      <c r="O167" s="28"/>
      <c r="P167" s="29"/>
      <c r="Q167" s="469"/>
      <c r="R167" s="72"/>
    </row>
    <row r="168" spans="1:18" s="30" customFormat="1" ht="28.8" x14ac:dyDescent="0.3">
      <c r="A168" s="452"/>
      <c r="B168" s="453"/>
      <c r="C168" s="33" t="s">
        <v>385</v>
      </c>
      <c r="D168" s="73" t="s">
        <v>366</v>
      </c>
      <c r="E168" s="62"/>
      <c r="F168" s="25"/>
      <c r="G168" s="35" t="s">
        <v>2</v>
      </c>
      <c r="H168" s="35"/>
      <c r="I168" s="26" t="s">
        <v>7</v>
      </c>
      <c r="J168" s="27">
        <v>43707</v>
      </c>
      <c r="K168" s="62"/>
      <c r="L168" s="26" t="s">
        <v>24</v>
      </c>
      <c r="M168" s="27"/>
      <c r="N168" s="28"/>
      <c r="O168" s="28"/>
      <c r="P168" s="29"/>
      <c r="Q168" s="469"/>
      <c r="R168" s="72"/>
    </row>
    <row r="169" spans="1:18" s="30" customFormat="1" x14ac:dyDescent="0.3">
      <c r="A169" s="452"/>
      <c r="B169" s="453"/>
      <c r="C169" s="33" t="s">
        <v>386</v>
      </c>
      <c r="D169" s="73" t="s">
        <v>334</v>
      </c>
      <c r="E169" s="62"/>
      <c r="F169" s="25"/>
      <c r="G169" s="35" t="s">
        <v>2</v>
      </c>
      <c r="H169" s="35"/>
      <c r="I169" s="26" t="s">
        <v>7</v>
      </c>
      <c r="J169" s="27">
        <v>43707</v>
      </c>
      <c r="K169" s="62"/>
      <c r="L169" s="26" t="s">
        <v>24</v>
      </c>
      <c r="M169" s="27"/>
      <c r="N169" s="28"/>
      <c r="O169" s="28"/>
      <c r="P169" s="29"/>
      <c r="Q169" s="469"/>
      <c r="R169" s="72"/>
    </row>
    <row r="170" spans="1:18" s="30" customFormat="1" x14ac:dyDescent="0.3">
      <c r="A170" s="452"/>
      <c r="B170" s="453"/>
      <c r="C170" s="33" t="s">
        <v>387</v>
      </c>
      <c r="D170" s="73" t="s">
        <v>335</v>
      </c>
      <c r="E170" s="62"/>
      <c r="F170" s="25"/>
      <c r="G170" s="35" t="s">
        <v>2</v>
      </c>
      <c r="H170" s="35"/>
      <c r="I170" s="26" t="s">
        <v>7</v>
      </c>
      <c r="J170" s="27">
        <v>43679</v>
      </c>
      <c r="K170" s="62"/>
      <c r="L170" s="26" t="s">
        <v>24</v>
      </c>
      <c r="M170" s="27"/>
      <c r="N170" s="28"/>
      <c r="O170" s="28"/>
      <c r="P170" s="29"/>
      <c r="Q170" s="469"/>
      <c r="R170" s="72"/>
    </row>
    <row r="171" spans="1:18" s="30" customFormat="1" x14ac:dyDescent="0.3">
      <c r="A171" s="452"/>
      <c r="B171" s="453"/>
      <c r="C171" s="33" t="s">
        <v>388</v>
      </c>
      <c r="D171" s="73" t="s">
        <v>336</v>
      </c>
      <c r="E171" s="62"/>
      <c r="F171" s="25"/>
      <c r="G171" s="35" t="s">
        <v>2</v>
      </c>
      <c r="H171" s="35"/>
      <c r="I171" s="26" t="s">
        <v>6</v>
      </c>
      <c r="J171" s="27">
        <v>43994</v>
      </c>
      <c r="K171" s="62"/>
      <c r="L171" s="26" t="s">
        <v>24</v>
      </c>
      <c r="M171" s="27"/>
      <c r="N171" s="28"/>
      <c r="O171" s="28"/>
      <c r="P171" s="29"/>
      <c r="Q171" s="469"/>
      <c r="R171" s="72"/>
    </row>
    <row r="172" spans="1:18" s="30" customFormat="1" x14ac:dyDescent="0.3">
      <c r="A172" s="452"/>
      <c r="B172" s="453"/>
      <c r="C172" s="33" t="s">
        <v>389</v>
      </c>
      <c r="D172" s="73" t="s">
        <v>493</v>
      </c>
      <c r="E172" s="62"/>
      <c r="F172" s="25"/>
      <c r="G172" s="35" t="s">
        <v>2</v>
      </c>
      <c r="H172" s="35"/>
      <c r="I172" s="26" t="s">
        <v>6</v>
      </c>
      <c r="J172" s="27">
        <v>43994</v>
      </c>
      <c r="K172" s="62"/>
      <c r="L172" s="26" t="s">
        <v>24</v>
      </c>
      <c r="M172" s="27"/>
      <c r="N172" s="28"/>
      <c r="O172" s="28"/>
      <c r="P172" s="29"/>
      <c r="Q172" s="469"/>
      <c r="R172" s="72"/>
    </row>
    <row r="173" spans="1:18" s="30" customFormat="1" x14ac:dyDescent="0.3">
      <c r="A173" s="452"/>
      <c r="B173" s="453"/>
      <c r="C173" s="33" t="s">
        <v>390</v>
      </c>
      <c r="D173" s="73" t="s">
        <v>337</v>
      </c>
      <c r="E173" s="62"/>
      <c r="F173" s="25"/>
      <c r="G173" s="35" t="s">
        <v>2</v>
      </c>
      <c r="H173" s="35"/>
      <c r="I173" s="26" t="s">
        <v>6</v>
      </c>
      <c r="J173" s="27">
        <v>43994</v>
      </c>
      <c r="K173" s="62"/>
      <c r="L173" s="26" t="s">
        <v>24</v>
      </c>
      <c r="M173" s="27"/>
      <c r="N173" s="28"/>
      <c r="O173" s="28"/>
      <c r="P173" s="29"/>
      <c r="Q173" s="469"/>
      <c r="R173" s="72"/>
    </row>
    <row r="174" spans="1:18" s="30" customFormat="1" x14ac:dyDescent="0.3">
      <c r="A174" s="452"/>
      <c r="B174" s="453"/>
      <c r="C174" s="33" t="s">
        <v>391</v>
      </c>
      <c r="D174" s="73" t="s">
        <v>349</v>
      </c>
      <c r="E174" s="62"/>
      <c r="F174" s="25"/>
      <c r="G174" s="35" t="s">
        <v>2</v>
      </c>
      <c r="H174" s="35"/>
      <c r="I174" s="26" t="s">
        <v>6</v>
      </c>
      <c r="J174" s="27">
        <v>43994</v>
      </c>
      <c r="K174" s="62"/>
      <c r="L174" s="26" t="s">
        <v>24</v>
      </c>
      <c r="M174" s="27"/>
      <c r="N174" s="28"/>
      <c r="O174" s="28"/>
      <c r="P174" s="29"/>
      <c r="Q174" s="469"/>
      <c r="R174" s="72"/>
    </row>
    <row r="175" spans="1:18" s="30" customFormat="1" x14ac:dyDescent="0.3">
      <c r="A175" s="452"/>
      <c r="B175" s="453"/>
      <c r="C175" s="33" t="s">
        <v>392</v>
      </c>
      <c r="D175" s="73" t="s">
        <v>350</v>
      </c>
      <c r="E175" s="62"/>
      <c r="F175" s="25"/>
      <c r="G175" s="35" t="s">
        <v>2</v>
      </c>
      <c r="H175" s="35"/>
      <c r="I175" s="26" t="s">
        <v>6</v>
      </c>
      <c r="J175" s="27">
        <v>44007</v>
      </c>
      <c r="K175" s="62"/>
      <c r="L175" s="26" t="s">
        <v>24</v>
      </c>
      <c r="M175" s="27"/>
      <c r="N175" s="28"/>
      <c r="O175" s="28"/>
      <c r="P175" s="29"/>
      <c r="Q175" s="469"/>
      <c r="R175" s="72"/>
    </row>
    <row r="176" spans="1:18" s="30" customFormat="1" x14ac:dyDescent="0.3">
      <c r="A176" s="452"/>
      <c r="B176" s="453"/>
      <c r="C176" s="33" t="s">
        <v>393</v>
      </c>
      <c r="D176" s="73" t="s">
        <v>494</v>
      </c>
      <c r="E176" s="62"/>
      <c r="F176" s="25"/>
      <c r="G176" s="35" t="s">
        <v>2</v>
      </c>
      <c r="H176" s="35"/>
      <c r="I176" s="26" t="s">
        <v>6</v>
      </c>
      <c r="J176" s="27">
        <v>43994</v>
      </c>
      <c r="K176" s="62"/>
      <c r="L176" s="26" t="s">
        <v>24</v>
      </c>
      <c r="M176" s="27"/>
      <c r="N176" s="28"/>
      <c r="O176" s="28"/>
      <c r="P176" s="29"/>
      <c r="Q176" s="469"/>
      <c r="R176" s="72"/>
    </row>
    <row r="177" spans="1:18" s="30" customFormat="1" x14ac:dyDescent="0.3">
      <c r="A177" s="452"/>
      <c r="B177" s="453"/>
      <c r="C177" s="33" t="s">
        <v>394</v>
      </c>
      <c r="D177" s="73" t="s">
        <v>364</v>
      </c>
      <c r="E177" s="62"/>
      <c r="F177" s="25"/>
      <c r="G177" s="35" t="s">
        <v>2</v>
      </c>
      <c r="H177" s="35"/>
      <c r="I177" s="26" t="s">
        <v>6</v>
      </c>
      <c r="J177" s="27">
        <v>44008</v>
      </c>
      <c r="K177" s="62"/>
      <c r="L177" s="26" t="s">
        <v>24</v>
      </c>
      <c r="M177" s="27"/>
      <c r="N177" s="28"/>
      <c r="O177" s="28"/>
      <c r="P177" s="29"/>
      <c r="Q177" s="469"/>
      <c r="R177" s="72"/>
    </row>
    <row r="178" spans="1:18" s="30" customFormat="1" x14ac:dyDescent="0.3">
      <c r="A178" s="452"/>
      <c r="B178" s="453"/>
      <c r="C178" s="33" t="s">
        <v>395</v>
      </c>
      <c r="D178" s="73" t="s">
        <v>365</v>
      </c>
      <c r="E178" s="62"/>
      <c r="F178" s="25"/>
      <c r="G178" s="35" t="s">
        <v>2</v>
      </c>
      <c r="H178" s="35"/>
      <c r="I178" s="26" t="s">
        <v>6</v>
      </c>
      <c r="J178" s="27">
        <v>44008</v>
      </c>
      <c r="K178" s="62"/>
      <c r="L178" s="26" t="s">
        <v>24</v>
      </c>
      <c r="M178" s="27"/>
      <c r="N178" s="28"/>
      <c r="O178" s="28"/>
      <c r="P178" s="29"/>
      <c r="Q178" s="469"/>
      <c r="R178" s="72"/>
    </row>
    <row r="179" spans="1:18" s="30" customFormat="1" x14ac:dyDescent="0.3">
      <c r="A179" s="452"/>
      <c r="B179" s="453"/>
      <c r="C179" s="33" t="s">
        <v>396</v>
      </c>
      <c r="D179" s="73" t="s">
        <v>367</v>
      </c>
      <c r="E179" s="62"/>
      <c r="F179" s="25"/>
      <c r="G179" s="35" t="s">
        <v>2</v>
      </c>
      <c r="H179" s="35"/>
      <c r="I179" s="26" t="s">
        <v>6</v>
      </c>
      <c r="J179" s="27">
        <v>44008</v>
      </c>
      <c r="K179" s="62"/>
      <c r="L179" s="26" t="s">
        <v>24</v>
      </c>
      <c r="M179" s="27"/>
      <c r="N179" s="28"/>
      <c r="O179" s="28"/>
      <c r="P179" s="29"/>
      <c r="Q179" s="469"/>
      <c r="R179" s="72"/>
    </row>
    <row r="180" spans="1:18" s="30" customFormat="1" x14ac:dyDescent="0.3">
      <c r="A180" s="452"/>
      <c r="B180" s="453"/>
      <c r="C180" s="33" t="s">
        <v>397</v>
      </c>
      <c r="D180" s="73" t="s">
        <v>369</v>
      </c>
      <c r="E180" s="62"/>
      <c r="F180" s="25"/>
      <c r="G180" s="35" t="s">
        <v>2</v>
      </c>
      <c r="H180" s="35"/>
      <c r="I180" s="26" t="s">
        <v>6</v>
      </c>
      <c r="J180" s="27">
        <v>44011</v>
      </c>
      <c r="K180" s="62"/>
      <c r="L180" s="26" t="s">
        <v>24</v>
      </c>
      <c r="M180" s="27"/>
      <c r="N180" s="28"/>
      <c r="O180" s="28"/>
      <c r="P180" s="29"/>
      <c r="Q180" s="469"/>
      <c r="R180" s="72"/>
    </row>
    <row r="181" spans="1:18" s="30" customFormat="1" x14ac:dyDescent="0.3">
      <c r="A181" s="452"/>
      <c r="B181" s="453"/>
      <c r="C181" s="33" t="s">
        <v>398</v>
      </c>
      <c r="D181" s="73" t="s">
        <v>370</v>
      </c>
      <c r="E181" s="62"/>
      <c r="F181" s="25"/>
      <c r="G181" s="35" t="s">
        <v>2</v>
      </c>
      <c r="H181" s="35"/>
      <c r="I181" s="26" t="s">
        <v>6</v>
      </c>
      <c r="J181" s="27">
        <v>44011</v>
      </c>
      <c r="K181" s="62"/>
      <c r="L181" s="26" t="s">
        <v>24</v>
      </c>
      <c r="M181" s="27"/>
      <c r="N181" s="28"/>
      <c r="O181" s="28"/>
      <c r="P181" s="29"/>
      <c r="Q181" s="469"/>
      <c r="R181" s="72"/>
    </row>
    <row r="182" spans="1:18" s="30" customFormat="1" x14ac:dyDescent="0.3">
      <c r="A182" s="452"/>
      <c r="B182" s="453"/>
      <c r="C182" s="33" t="s">
        <v>399</v>
      </c>
      <c r="D182" s="73" t="s">
        <v>373</v>
      </c>
      <c r="E182" s="62"/>
      <c r="F182" s="25"/>
      <c r="G182" s="35" t="s">
        <v>2</v>
      </c>
      <c r="H182" s="35"/>
      <c r="I182" s="26" t="s">
        <v>6</v>
      </c>
      <c r="J182" s="27">
        <v>44011</v>
      </c>
      <c r="K182" s="62"/>
      <c r="L182" s="26" t="s">
        <v>24</v>
      </c>
      <c r="M182" s="27"/>
      <c r="N182" s="28"/>
      <c r="O182" s="28"/>
      <c r="P182" s="29"/>
      <c r="Q182" s="469"/>
      <c r="R182" s="72"/>
    </row>
    <row r="183" spans="1:18" s="30" customFormat="1" x14ac:dyDescent="0.3">
      <c r="A183" s="452"/>
      <c r="B183" s="453"/>
      <c r="C183" s="33" t="s">
        <v>400</v>
      </c>
      <c r="D183" s="73" t="s">
        <v>497</v>
      </c>
      <c r="E183" s="62"/>
      <c r="F183" s="25"/>
      <c r="G183" s="35" t="s">
        <v>2</v>
      </c>
      <c r="H183" s="35"/>
      <c r="I183" s="26" t="s">
        <v>6</v>
      </c>
      <c r="J183" s="27">
        <v>44011</v>
      </c>
      <c r="K183" s="62"/>
      <c r="L183" s="26" t="s">
        <v>24</v>
      </c>
      <c r="M183" s="27"/>
      <c r="N183" s="28"/>
      <c r="O183" s="28"/>
      <c r="P183" s="29"/>
      <c r="Q183" s="469"/>
      <c r="R183" s="72"/>
    </row>
    <row r="184" spans="1:18" s="30" customFormat="1" x14ac:dyDescent="0.3">
      <c r="A184" s="452"/>
      <c r="B184" s="453"/>
      <c r="C184" s="33" t="s">
        <v>401</v>
      </c>
      <c r="D184" s="73" t="s">
        <v>371</v>
      </c>
      <c r="E184" s="62"/>
      <c r="F184" s="25"/>
      <c r="G184" s="35" t="s">
        <v>2</v>
      </c>
      <c r="H184" s="35"/>
      <c r="I184" s="26" t="s">
        <v>6</v>
      </c>
      <c r="J184" s="27">
        <v>44027</v>
      </c>
      <c r="K184" s="62"/>
      <c r="L184" s="26" t="s">
        <v>24</v>
      </c>
      <c r="M184" s="27"/>
      <c r="N184" s="28"/>
      <c r="O184" s="28"/>
      <c r="P184" s="29"/>
      <c r="Q184" s="469"/>
      <c r="R184" s="72"/>
    </row>
    <row r="185" spans="1:18" s="31" customFormat="1" x14ac:dyDescent="0.3">
      <c r="A185" s="73" t="s">
        <v>188</v>
      </c>
      <c r="B185" s="33" t="s">
        <v>231</v>
      </c>
      <c r="C185" s="34"/>
      <c r="D185" s="34"/>
      <c r="E185" s="70"/>
      <c r="F185" s="35" t="s">
        <v>2</v>
      </c>
      <c r="G185" s="464"/>
      <c r="H185" s="437"/>
      <c r="I185" s="437"/>
      <c r="J185" s="437"/>
      <c r="K185" s="437"/>
      <c r="L185" s="437"/>
      <c r="M185" s="437"/>
      <c r="N185" s="437"/>
      <c r="O185" s="437"/>
      <c r="P185" s="438"/>
      <c r="Q185" s="71"/>
      <c r="R185" s="72"/>
    </row>
    <row r="186" spans="1:18" s="31" customFormat="1" x14ac:dyDescent="0.3">
      <c r="A186" s="450"/>
      <c r="B186" s="451"/>
      <c r="C186" s="33" t="s">
        <v>232</v>
      </c>
      <c r="D186" s="73" t="s">
        <v>238</v>
      </c>
      <c r="E186" s="62"/>
      <c r="F186" s="25"/>
      <c r="G186" s="35" t="s">
        <v>2</v>
      </c>
      <c r="H186" s="35"/>
      <c r="I186" s="26" t="s">
        <v>7</v>
      </c>
      <c r="J186" s="27">
        <v>43609</v>
      </c>
      <c r="K186" s="62"/>
      <c r="L186" s="26" t="s">
        <v>4</v>
      </c>
      <c r="M186" s="27">
        <v>44020</v>
      </c>
      <c r="N186" s="39" t="s">
        <v>459</v>
      </c>
      <c r="O186" s="28" t="s">
        <v>462</v>
      </c>
      <c r="P186" s="29"/>
      <c r="Q186" s="468"/>
      <c r="R186" s="72"/>
    </row>
    <row r="187" spans="1:18" s="31" customFormat="1" x14ac:dyDescent="0.3">
      <c r="A187" s="452"/>
      <c r="B187" s="453"/>
      <c r="C187" s="33" t="s">
        <v>402</v>
      </c>
      <c r="D187" s="73" t="s">
        <v>342</v>
      </c>
      <c r="E187" s="62"/>
      <c r="F187" s="25"/>
      <c r="G187" s="35" t="s">
        <v>2</v>
      </c>
      <c r="H187" s="35"/>
      <c r="I187" s="26" t="s">
        <v>7</v>
      </c>
      <c r="J187" s="27">
        <v>43609</v>
      </c>
      <c r="K187" s="62"/>
      <c r="L187" s="26" t="s">
        <v>4</v>
      </c>
      <c r="M187" s="27">
        <v>44020</v>
      </c>
      <c r="N187" s="39" t="s">
        <v>459</v>
      </c>
      <c r="O187" s="28" t="s">
        <v>462</v>
      </c>
      <c r="P187" s="29"/>
      <c r="Q187" s="469"/>
      <c r="R187" s="72"/>
    </row>
    <row r="188" spans="1:18" s="31" customFormat="1" x14ac:dyDescent="0.3">
      <c r="A188" s="452"/>
      <c r="B188" s="453"/>
      <c r="C188" s="33" t="s">
        <v>403</v>
      </c>
      <c r="D188" s="73" t="s">
        <v>343</v>
      </c>
      <c r="E188" s="62"/>
      <c r="F188" s="25"/>
      <c r="G188" s="35" t="s">
        <v>2</v>
      </c>
      <c r="H188" s="35"/>
      <c r="I188" s="26" t="s">
        <v>7</v>
      </c>
      <c r="J188" s="27">
        <v>43609</v>
      </c>
      <c r="K188" s="62"/>
      <c r="L188" s="26" t="s">
        <v>4</v>
      </c>
      <c r="M188" s="27">
        <v>44020</v>
      </c>
      <c r="N188" s="39" t="s">
        <v>459</v>
      </c>
      <c r="O188" s="28" t="s">
        <v>462</v>
      </c>
      <c r="P188" s="29"/>
      <c r="Q188" s="469"/>
      <c r="R188" s="72"/>
    </row>
    <row r="189" spans="1:18" s="31" customFormat="1" x14ac:dyDescent="0.3">
      <c r="A189" s="452"/>
      <c r="B189" s="453"/>
      <c r="C189" s="33" t="s">
        <v>404</v>
      </c>
      <c r="D189" s="73" t="s">
        <v>344</v>
      </c>
      <c r="E189" s="62"/>
      <c r="F189" s="25"/>
      <c r="G189" s="35" t="s">
        <v>2</v>
      </c>
      <c r="H189" s="35"/>
      <c r="I189" s="26" t="s">
        <v>7</v>
      </c>
      <c r="J189" s="27">
        <v>43609</v>
      </c>
      <c r="K189" s="62"/>
      <c r="L189" s="26" t="s">
        <v>4</v>
      </c>
      <c r="M189" s="27">
        <v>44020</v>
      </c>
      <c r="N189" s="39" t="s">
        <v>459</v>
      </c>
      <c r="O189" s="28" t="s">
        <v>462</v>
      </c>
      <c r="P189" s="29"/>
      <c r="Q189" s="469"/>
      <c r="R189" s="72"/>
    </row>
    <row r="190" spans="1:18" s="31" customFormat="1" x14ac:dyDescent="0.3">
      <c r="A190" s="452"/>
      <c r="B190" s="453"/>
      <c r="C190" s="33" t="s">
        <v>405</v>
      </c>
      <c r="D190" s="73" t="s">
        <v>239</v>
      </c>
      <c r="E190" s="62"/>
      <c r="F190" s="25"/>
      <c r="G190" s="35" t="s">
        <v>2</v>
      </c>
      <c r="H190" s="35"/>
      <c r="I190" s="26" t="s">
        <v>7</v>
      </c>
      <c r="J190" s="27">
        <v>43609</v>
      </c>
      <c r="K190" s="62"/>
      <c r="L190" s="26" t="s">
        <v>4</v>
      </c>
      <c r="M190" s="27">
        <v>44020</v>
      </c>
      <c r="N190" s="39" t="s">
        <v>459</v>
      </c>
      <c r="O190" s="28" t="s">
        <v>462</v>
      </c>
      <c r="P190" s="29"/>
      <c r="Q190" s="469"/>
      <c r="R190" s="72"/>
    </row>
    <row r="191" spans="1:18" s="30" customFormat="1" x14ac:dyDescent="0.3">
      <c r="A191" s="452"/>
      <c r="B191" s="453"/>
      <c r="C191" s="33" t="s">
        <v>406</v>
      </c>
      <c r="D191" s="73" t="s">
        <v>240</v>
      </c>
      <c r="E191" s="62"/>
      <c r="F191" s="25"/>
      <c r="G191" s="35" t="s">
        <v>2</v>
      </c>
      <c r="H191" s="35"/>
      <c r="I191" s="26" t="s">
        <v>7</v>
      </c>
      <c r="J191" s="27">
        <v>43609</v>
      </c>
      <c r="K191" s="62"/>
      <c r="L191" s="26" t="s">
        <v>4</v>
      </c>
      <c r="M191" s="27">
        <v>44020</v>
      </c>
      <c r="N191" s="39" t="s">
        <v>459</v>
      </c>
      <c r="O191" s="28" t="s">
        <v>462</v>
      </c>
      <c r="P191" s="29"/>
      <c r="Q191" s="469"/>
      <c r="R191" s="72"/>
    </row>
    <row r="192" spans="1:18" s="30" customFormat="1" x14ac:dyDescent="0.3">
      <c r="A192" s="452"/>
      <c r="B192" s="453"/>
      <c r="C192" s="33" t="s">
        <v>407</v>
      </c>
      <c r="D192" s="73" t="s">
        <v>244</v>
      </c>
      <c r="E192" s="62"/>
      <c r="F192" s="25"/>
      <c r="G192" s="35" t="s">
        <v>2</v>
      </c>
      <c r="H192" s="35"/>
      <c r="I192" s="26" t="s">
        <v>7</v>
      </c>
      <c r="J192" s="27">
        <v>43609</v>
      </c>
      <c r="K192" s="62"/>
      <c r="L192" s="26" t="s">
        <v>4</v>
      </c>
      <c r="M192" s="27">
        <v>44020</v>
      </c>
      <c r="N192" s="39" t="s">
        <v>459</v>
      </c>
      <c r="O192" s="28" t="s">
        <v>462</v>
      </c>
      <c r="P192" s="29"/>
      <c r="Q192" s="469"/>
      <c r="R192" s="72"/>
    </row>
    <row r="193" spans="1:18" s="30" customFormat="1" x14ac:dyDescent="0.3">
      <c r="A193" s="452"/>
      <c r="B193" s="453"/>
      <c r="C193" s="33" t="s">
        <v>408</v>
      </c>
      <c r="D193" s="73" t="s">
        <v>249</v>
      </c>
      <c r="E193" s="62"/>
      <c r="F193" s="25"/>
      <c r="G193" s="35" t="s">
        <v>2</v>
      </c>
      <c r="H193" s="35"/>
      <c r="I193" s="26" t="s">
        <v>7</v>
      </c>
      <c r="J193" s="27">
        <v>43609</v>
      </c>
      <c r="K193" s="62"/>
      <c r="L193" s="26" t="s">
        <v>4</v>
      </c>
      <c r="M193" s="27">
        <v>44020</v>
      </c>
      <c r="N193" s="39" t="s">
        <v>459</v>
      </c>
      <c r="O193" s="28" t="s">
        <v>462</v>
      </c>
      <c r="P193" s="29"/>
      <c r="Q193" s="469"/>
      <c r="R193" s="72"/>
    </row>
    <row r="194" spans="1:18" s="30" customFormat="1" x14ac:dyDescent="0.3">
      <c r="A194" s="452"/>
      <c r="B194" s="453"/>
      <c r="C194" s="33" t="s">
        <v>409</v>
      </c>
      <c r="D194" s="73" t="s">
        <v>250</v>
      </c>
      <c r="E194" s="62"/>
      <c r="F194" s="25"/>
      <c r="G194" s="35" t="s">
        <v>2</v>
      </c>
      <c r="H194" s="35"/>
      <c r="I194" s="26" t="s">
        <v>7</v>
      </c>
      <c r="J194" s="27">
        <v>43626</v>
      </c>
      <c r="K194" s="62"/>
      <c r="L194" s="26" t="s">
        <v>4</v>
      </c>
      <c r="M194" s="27">
        <v>44020</v>
      </c>
      <c r="N194" s="39" t="s">
        <v>459</v>
      </c>
      <c r="O194" s="28" t="s">
        <v>462</v>
      </c>
      <c r="P194" s="29"/>
      <c r="Q194" s="469"/>
      <c r="R194" s="72"/>
    </row>
    <row r="195" spans="1:18" s="30" customFormat="1" x14ac:dyDescent="0.3">
      <c r="A195" s="452"/>
      <c r="B195" s="453"/>
      <c r="C195" s="33" t="s">
        <v>410</v>
      </c>
      <c r="D195" s="73" t="s">
        <v>252</v>
      </c>
      <c r="E195" s="62"/>
      <c r="F195" s="25"/>
      <c r="G195" s="35" t="s">
        <v>2</v>
      </c>
      <c r="H195" s="35"/>
      <c r="I195" s="26" t="s">
        <v>7</v>
      </c>
      <c r="J195" s="27">
        <v>43626</v>
      </c>
      <c r="K195" s="62"/>
      <c r="L195" s="26" t="s">
        <v>4</v>
      </c>
      <c r="M195" s="27">
        <v>44020</v>
      </c>
      <c r="N195" s="39" t="s">
        <v>459</v>
      </c>
      <c r="O195" s="28" t="s">
        <v>462</v>
      </c>
      <c r="P195" s="29"/>
      <c r="Q195" s="469"/>
      <c r="R195" s="72"/>
    </row>
    <row r="196" spans="1:18" s="30" customFormat="1" x14ac:dyDescent="0.3">
      <c r="A196" s="466"/>
      <c r="B196" s="467"/>
      <c r="C196" s="33" t="s">
        <v>411</v>
      </c>
      <c r="D196" s="73" t="s">
        <v>251</v>
      </c>
      <c r="E196" s="62"/>
      <c r="F196" s="25"/>
      <c r="G196" s="35" t="s">
        <v>2</v>
      </c>
      <c r="H196" s="35"/>
      <c r="I196" s="26" t="s">
        <v>7</v>
      </c>
      <c r="J196" s="27">
        <v>43626</v>
      </c>
      <c r="K196" s="62"/>
      <c r="L196" s="26" t="s">
        <v>4</v>
      </c>
      <c r="M196" s="27">
        <v>44020</v>
      </c>
      <c r="N196" s="39" t="s">
        <v>459</v>
      </c>
      <c r="O196" s="28" t="s">
        <v>462</v>
      </c>
      <c r="P196" s="29"/>
      <c r="Q196" s="470"/>
      <c r="R196" s="72"/>
    </row>
    <row r="197" spans="1:18" s="31" customFormat="1" x14ac:dyDescent="0.3">
      <c r="A197" s="73" t="s">
        <v>190</v>
      </c>
      <c r="B197" s="33" t="s">
        <v>233</v>
      </c>
      <c r="C197" s="34"/>
      <c r="D197" s="34"/>
      <c r="E197" s="70"/>
      <c r="F197" s="35" t="s">
        <v>2</v>
      </c>
      <c r="G197" s="464"/>
      <c r="H197" s="437"/>
      <c r="I197" s="437"/>
      <c r="J197" s="437"/>
      <c r="K197" s="437"/>
      <c r="L197" s="437"/>
      <c r="M197" s="437"/>
      <c r="N197" s="437"/>
      <c r="O197" s="437"/>
      <c r="P197" s="438"/>
      <c r="Q197" s="71"/>
      <c r="R197" s="72"/>
    </row>
    <row r="198" spans="1:18" s="31" customFormat="1" x14ac:dyDescent="0.3">
      <c r="A198" s="94"/>
      <c r="B198" s="95"/>
      <c r="C198" s="73" t="s">
        <v>234</v>
      </c>
      <c r="D198" s="73" t="s">
        <v>467</v>
      </c>
      <c r="E198" s="62"/>
      <c r="F198" s="25"/>
      <c r="G198" s="35" t="s">
        <v>2</v>
      </c>
      <c r="H198" s="35"/>
      <c r="I198" s="26" t="s">
        <v>7</v>
      </c>
      <c r="J198" s="27">
        <v>43881</v>
      </c>
      <c r="K198" s="62"/>
      <c r="L198" s="26" t="s">
        <v>24</v>
      </c>
      <c r="M198" s="27"/>
      <c r="N198" s="28"/>
      <c r="O198" s="28"/>
      <c r="P198" s="29"/>
      <c r="Q198" s="98"/>
      <c r="R198" s="72"/>
    </row>
    <row r="199" spans="1:18" s="31" customFormat="1" x14ac:dyDescent="0.3">
      <c r="A199" s="96"/>
      <c r="B199" s="97"/>
      <c r="C199" s="73" t="s">
        <v>457</v>
      </c>
      <c r="D199" s="73" t="s">
        <v>475</v>
      </c>
      <c r="E199" s="62"/>
      <c r="F199" s="25"/>
      <c r="G199" s="35" t="s">
        <v>2</v>
      </c>
      <c r="H199" s="35"/>
      <c r="I199" s="35" t="s">
        <v>7</v>
      </c>
      <c r="J199" s="82">
        <v>43881</v>
      </c>
      <c r="K199" s="62"/>
      <c r="L199" s="26" t="s">
        <v>24</v>
      </c>
      <c r="M199" s="27"/>
      <c r="N199" s="28"/>
      <c r="O199" s="28"/>
      <c r="P199" s="29"/>
      <c r="Q199" s="98"/>
      <c r="R199" s="72"/>
    </row>
    <row r="200" spans="1:18" s="31" customFormat="1" x14ac:dyDescent="0.3">
      <c r="A200" s="73" t="s">
        <v>189</v>
      </c>
      <c r="B200" s="33" t="s">
        <v>236</v>
      </c>
      <c r="C200" s="34"/>
      <c r="D200" s="34"/>
      <c r="E200" s="70"/>
      <c r="F200" s="35" t="s">
        <v>2</v>
      </c>
      <c r="G200" s="464"/>
      <c r="H200" s="437"/>
      <c r="I200" s="437"/>
      <c r="J200" s="437"/>
      <c r="K200" s="437"/>
      <c r="L200" s="437"/>
      <c r="M200" s="437"/>
      <c r="N200" s="437"/>
      <c r="O200" s="437"/>
      <c r="P200" s="438"/>
      <c r="Q200" s="71"/>
      <c r="R200" s="72"/>
    </row>
    <row r="201" spans="1:18" s="31" customFormat="1" x14ac:dyDescent="0.3">
      <c r="A201" s="450"/>
      <c r="B201" s="451"/>
      <c r="C201" s="33" t="s">
        <v>237</v>
      </c>
      <c r="D201" s="73" t="s">
        <v>368</v>
      </c>
      <c r="E201" s="62"/>
      <c r="F201" s="25"/>
      <c r="G201" s="35" t="s">
        <v>2</v>
      </c>
      <c r="H201" s="35"/>
      <c r="I201" s="26" t="s">
        <v>7</v>
      </c>
      <c r="J201" s="27">
        <v>43665</v>
      </c>
      <c r="K201" s="62"/>
      <c r="L201" s="26" t="s">
        <v>24</v>
      </c>
      <c r="M201" s="27"/>
      <c r="N201" s="28"/>
      <c r="O201" s="28"/>
      <c r="P201" s="29"/>
      <c r="Q201" s="468"/>
      <c r="R201" s="72"/>
    </row>
    <row r="202" spans="1:18" s="31" customFormat="1" x14ac:dyDescent="0.3">
      <c r="A202" s="452"/>
      <c r="B202" s="453"/>
      <c r="C202" s="33" t="s">
        <v>254</v>
      </c>
      <c r="D202" s="73" t="s">
        <v>451</v>
      </c>
      <c r="E202" s="62"/>
      <c r="F202" s="25"/>
      <c r="G202" s="35" t="s">
        <v>2</v>
      </c>
      <c r="H202" s="35"/>
      <c r="I202" s="26" t="s">
        <v>7</v>
      </c>
      <c r="J202" s="27">
        <v>43879</v>
      </c>
      <c r="K202" s="62"/>
      <c r="L202" s="26" t="s">
        <v>24</v>
      </c>
      <c r="M202" s="27"/>
      <c r="N202" s="28"/>
      <c r="O202" s="28"/>
      <c r="P202" s="29"/>
      <c r="Q202" s="469"/>
      <c r="R202" s="72"/>
    </row>
    <row r="203" spans="1:18" s="31" customFormat="1" x14ac:dyDescent="0.3">
      <c r="A203" s="73" t="s">
        <v>235</v>
      </c>
      <c r="B203" s="33" t="s">
        <v>346</v>
      </c>
      <c r="C203" s="34"/>
      <c r="D203" s="34"/>
      <c r="E203" s="70"/>
      <c r="F203" s="35" t="s">
        <v>2</v>
      </c>
      <c r="G203" s="464"/>
      <c r="H203" s="437"/>
      <c r="I203" s="437"/>
      <c r="J203" s="437"/>
      <c r="K203" s="437"/>
      <c r="L203" s="437"/>
      <c r="M203" s="437"/>
      <c r="N203" s="437"/>
      <c r="O203" s="437"/>
      <c r="P203" s="438"/>
      <c r="Q203" s="71"/>
      <c r="R203" s="72"/>
    </row>
    <row r="204" spans="1:18" s="31" customFormat="1" x14ac:dyDescent="0.3">
      <c r="A204" s="450"/>
      <c r="B204" s="451"/>
      <c r="C204" s="33" t="s">
        <v>347</v>
      </c>
      <c r="D204" s="73" t="s">
        <v>253</v>
      </c>
      <c r="E204" s="62"/>
      <c r="F204" s="25"/>
      <c r="G204" s="35" t="s">
        <v>2</v>
      </c>
      <c r="H204" s="35"/>
      <c r="I204" s="26" t="s">
        <v>7</v>
      </c>
      <c r="J204" s="27">
        <v>43707</v>
      </c>
      <c r="K204" s="62"/>
      <c r="L204" s="26" t="s">
        <v>24</v>
      </c>
      <c r="M204" s="27"/>
      <c r="N204" s="28"/>
      <c r="O204" s="28"/>
      <c r="P204" s="29"/>
      <c r="Q204" s="468"/>
      <c r="R204" s="72"/>
    </row>
    <row r="205" spans="1:18" s="31" customFormat="1" x14ac:dyDescent="0.3">
      <c r="A205" s="452"/>
      <c r="B205" s="453"/>
      <c r="C205" s="33" t="s">
        <v>351</v>
      </c>
      <c r="D205" s="73" t="s">
        <v>255</v>
      </c>
      <c r="E205" s="62"/>
      <c r="F205" s="25"/>
      <c r="G205" s="35" t="s">
        <v>2</v>
      </c>
      <c r="H205" s="35"/>
      <c r="I205" s="26" t="s">
        <v>7</v>
      </c>
      <c r="J205" s="27">
        <v>43707</v>
      </c>
      <c r="K205" s="62"/>
      <c r="L205" s="26" t="s">
        <v>24</v>
      </c>
      <c r="M205" s="27"/>
      <c r="N205" s="28"/>
      <c r="O205" s="28"/>
      <c r="P205" s="29"/>
      <c r="Q205" s="469"/>
      <c r="R205" s="72"/>
    </row>
    <row r="206" spans="1:18" s="30" customFormat="1" x14ac:dyDescent="0.3">
      <c r="A206" s="452"/>
      <c r="B206" s="453"/>
      <c r="C206" s="33" t="s">
        <v>355</v>
      </c>
      <c r="D206" s="73" t="s">
        <v>256</v>
      </c>
      <c r="E206" s="62"/>
      <c r="F206" s="25"/>
      <c r="G206" s="35" t="s">
        <v>2</v>
      </c>
      <c r="H206" s="35"/>
      <c r="I206" s="26" t="s">
        <v>7</v>
      </c>
      <c r="J206" s="27">
        <v>43711</v>
      </c>
      <c r="K206" s="62"/>
      <c r="L206" s="26" t="s">
        <v>24</v>
      </c>
      <c r="M206" s="27"/>
      <c r="N206" s="28"/>
      <c r="O206" s="28"/>
      <c r="P206" s="29"/>
      <c r="Q206" s="469"/>
      <c r="R206" s="72"/>
    </row>
    <row r="207" spans="1:18" s="30" customFormat="1" x14ac:dyDescent="0.3">
      <c r="A207" s="452"/>
      <c r="B207" s="453"/>
      <c r="C207" s="33" t="s">
        <v>356</v>
      </c>
      <c r="D207" s="73" t="s">
        <v>257</v>
      </c>
      <c r="E207" s="62"/>
      <c r="F207" s="25"/>
      <c r="G207" s="35" t="s">
        <v>2</v>
      </c>
      <c r="H207" s="35"/>
      <c r="I207" s="26" t="s">
        <v>6</v>
      </c>
      <c r="J207" s="27">
        <v>44026</v>
      </c>
      <c r="K207" s="62"/>
      <c r="L207" s="26" t="s">
        <v>24</v>
      </c>
      <c r="M207" s="27"/>
      <c r="N207" s="28"/>
      <c r="O207" s="28"/>
      <c r="P207" s="29"/>
      <c r="Q207" s="469"/>
      <c r="R207" s="72"/>
    </row>
    <row r="208" spans="1:18" s="30" customFormat="1" x14ac:dyDescent="0.3">
      <c r="A208" s="452"/>
      <c r="B208" s="453"/>
      <c r="C208" s="33" t="s">
        <v>357</v>
      </c>
      <c r="D208" s="73" t="s">
        <v>258</v>
      </c>
      <c r="E208" s="62"/>
      <c r="F208" s="25"/>
      <c r="G208" s="35" t="s">
        <v>2</v>
      </c>
      <c r="H208" s="35"/>
      <c r="I208" s="26" t="s">
        <v>6</v>
      </c>
      <c r="J208" s="27">
        <v>44012</v>
      </c>
      <c r="K208" s="62"/>
      <c r="L208" s="26" t="s">
        <v>24</v>
      </c>
      <c r="M208" s="27"/>
      <c r="N208" s="28"/>
      <c r="O208" s="28"/>
      <c r="P208" s="29"/>
      <c r="Q208" s="469"/>
      <c r="R208" s="72"/>
    </row>
    <row r="209" spans="1:18" s="30" customFormat="1" x14ac:dyDescent="0.3">
      <c r="A209" s="452"/>
      <c r="B209" s="453"/>
      <c r="C209" s="33" t="s">
        <v>361</v>
      </c>
      <c r="D209" s="73" t="s">
        <v>260</v>
      </c>
      <c r="E209" s="62"/>
      <c r="F209" s="25"/>
      <c r="G209" s="35" t="s">
        <v>2</v>
      </c>
      <c r="H209" s="35"/>
      <c r="I209" s="26" t="s">
        <v>6</v>
      </c>
      <c r="J209" s="27">
        <v>44012</v>
      </c>
      <c r="K209" s="62"/>
      <c r="L209" s="26" t="s">
        <v>24</v>
      </c>
      <c r="M209" s="27"/>
      <c r="N209" s="28"/>
      <c r="O209" s="28"/>
      <c r="P209" s="29"/>
      <c r="Q209" s="469"/>
      <c r="R209" s="72"/>
    </row>
    <row r="210" spans="1:18" s="30" customFormat="1" x14ac:dyDescent="0.3">
      <c r="A210" s="452"/>
      <c r="B210" s="453"/>
      <c r="C210" s="33" t="s">
        <v>362</v>
      </c>
      <c r="D210" s="73" t="s">
        <v>437</v>
      </c>
      <c r="E210" s="62"/>
      <c r="F210" s="25"/>
      <c r="G210" s="35" t="s">
        <v>2</v>
      </c>
      <c r="H210" s="35"/>
      <c r="I210" s="26" t="s">
        <v>6</v>
      </c>
      <c r="J210" s="27">
        <v>44026</v>
      </c>
      <c r="K210" s="62"/>
      <c r="L210" s="26" t="s">
        <v>24</v>
      </c>
      <c r="M210" s="27"/>
      <c r="N210" s="28"/>
      <c r="O210" s="28"/>
      <c r="P210" s="29"/>
      <c r="Q210" s="469"/>
      <c r="R210" s="72"/>
    </row>
    <row r="211" spans="1:18" s="30" customFormat="1" x14ac:dyDescent="0.3">
      <c r="A211" s="452"/>
      <c r="B211" s="453"/>
      <c r="C211" s="33" t="s">
        <v>363</v>
      </c>
      <c r="D211" s="73" t="s">
        <v>261</v>
      </c>
      <c r="E211" s="62"/>
      <c r="F211" s="25"/>
      <c r="G211" s="35" t="s">
        <v>2</v>
      </c>
      <c r="H211" s="35"/>
      <c r="I211" s="26" t="s">
        <v>6</v>
      </c>
      <c r="J211" s="27">
        <v>44026</v>
      </c>
      <c r="K211" s="62"/>
      <c r="L211" s="26" t="s">
        <v>24</v>
      </c>
      <c r="M211" s="27"/>
      <c r="N211" s="28"/>
      <c r="O211" s="28"/>
      <c r="P211" s="29"/>
      <c r="Q211" s="469"/>
      <c r="R211" s="72"/>
    </row>
    <row r="212" spans="1:18" s="30" customFormat="1" x14ac:dyDescent="0.3">
      <c r="A212" s="452"/>
      <c r="B212" s="453"/>
      <c r="C212" s="33" t="s">
        <v>412</v>
      </c>
      <c r="D212" s="73" t="s">
        <v>262</v>
      </c>
      <c r="E212" s="62"/>
      <c r="F212" s="25"/>
      <c r="G212" s="35" t="s">
        <v>2</v>
      </c>
      <c r="H212" s="35"/>
      <c r="I212" s="26" t="s">
        <v>6</v>
      </c>
      <c r="J212" s="27">
        <v>44025</v>
      </c>
      <c r="K212" s="62"/>
      <c r="L212" s="26" t="s">
        <v>24</v>
      </c>
      <c r="M212" s="27"/>
      <c r="N212" s="28"/>
      <c r="O212" s="28"/>
      <c r="P212" s="29"/>
      <c r="Q212" s="469"/>
      <c r="R212" s="72"/>
    </row>
    <row r="213" spans="1:18" s="30" customFormat="1" x14ac:dyDescent="0.3">
      <c r="A213" s="452"/>
      <c r="B213" s="453"/>
      <c r="C213" s="33" t="s">
        <v>413</v>
      </c>
      <c r="D213" s="73" t="s">
        <v>259</v>
      </c>
      <c r="E213" s="62"/>
      <c r="F213" s="25"/>
      <c r="G213" s="35" t="s">
        <v>2</v>
      </c>
      <c r="H213" s="35"/>
      <c r="I213" s="26" t="s">
        <v>6</v>
      </c>
      <c r="J213" s="27">
        <v>44025</v>
      </c>
      <c r="K213" s="62"/>
      <c r="L213" s="26" t="s">
        <v>24</v>
      </c>
      <c r="M213" s="27"/>
      <c r="N213" s="28"/>
      <c r="O213" s="28"/>
      <c r="P213" s="29"/>
      <c r="Q213" s="469"/>
      <c r="R213" s="72"/>
    </row>
    <row r="214" spans="1:18" s="31" customFormat="1" x14ac:dyDescent="0.3">
      <c r="A214" s="73" t="s">
        <v>345</v>
      </c>
      <c r="B214" s="33" t="s">
        <v>374</v>
      </c>
      <c r="C214" s="34"/>
      <c r="D214" s="34"/>
      <c r="E214" s="70"/>
      <c r="F214" s="35" t="s">
        <v>2</v>
      </c>
      <c r="G214" s="464"/>
      <c r="H214" s="437"/>
      <c r="I214" s="437"/>
      <c r="J214" s="437"/>
      <c r="K214" s="437"/>
      <c r="L214" s="437"/>
      <c r="M214" s="437"/>
      <c r="N214" s="437"/>
      <c r="O214" s="437"/>
      <c r="P214" s="438"/>
      <c r="Q214" s="71"/>
      <c r="R214" s="72"/>
    </row>
    <row r="215" spans="1:18" s="31" customFormat="1" x14ac:dyDescent="0.3">
      <c r="A215" s="450"/>
      <c r="B215" s="451"/>
      <c r="C215" s="33" t="s">
        <v>415</v>
      </c>
      <c r="D215" s="73" t="s">
        <v>348</v>
      </c>
      <c r="E215" s="62"/>
      <c r="F215" s="25"/>
      <c r="G215" s="35" t="s">
        <v>2</v>
      </c>
      <c r="H215" s="35"/>
      <c r="I215" s="26" t="s">
        <v>7</v>
      </c>
      <c r="J215" s="27">
        <v>43634</v>
      </c>
      <c r="K215" s="62"/>
      <c r="L215" s="26" t="s">
        <v>4</v>
      </c>
      <c r="M215" s="27">
        <v>44019</v>
      </c>
      <c r="N215" s="39" t="s">
        <v>459</v>
      </c>
      <c r="O215" s="28" t="s">
        <v>462</v>
      </c>
      <c r="P215" s="29"/>
      <c r="Q215" s="468"/>
      <c r="R215" s="72"/>
    </row>
    <row r="216" spans="1:18" s="31" customFormat="1" x14ac:dyDescent="0.3">
      <c r="A216" s="452"/>
      <c r="B216" s="453"/>
      <c r="C216" s="33" t="s">
        <v>416</v>
      </c>
      <c r="D216" s="73" t="s">
        <v>352</v>
      </c>
      <c r="E216" s="62"/>
      <c r="F216" s="25"/>
      <c r="G216" s="35" t="s">
        <v>2</v>
      </c>
      <c r="H216" s="35"/>
      <c r="I216" s="26" t="s">
        <v>7</v>
      </c>
      <c r="J216" s="27">
        <v>43627</v>
      </c>
      <c r="K216" s="62"/>
      <c r="L216" s="26" t="s">
        <v>4</v>
      </c>
      <c r="M216" s="27">
        <v>44019</v>
      </c>
      <c r="N216" s="39" t="s">
        <v>459</v>
      </c>
      <c r="O216" s="28" t="s">
        <v>462</v>
      </c>
      <c r="P216" s="29"/>
      <c r="Q216" s="469"/>
      <c r="R216" s="72"/>
    </row>
    <row r="217" spans="1:18" s="31" customFormat="1" x14ac:dyDescent="0.3">
      <c r="A217" s="452"/>
      <c r="B217" s="453"/>
      <c r="C217" s="33" t="s">
        <v>417</v>
      </c>
      <c r="D217" s="31" t="s">
        <v>354</v>
      </c>
      <c r="E217" s="62"/>
      <c r="F217" s="25"/>
      <c r="G217" s="35" t="s">
        <v>2</v>
      </c>
      <c r="H217" s="35"/>
      <c r="I217" s="26" t="s">
        <v>7</v>
      </c>
      <c r="J217" s="27">
        <v>43627</v>
      </c>
      <c r="K217" s="62"/>
      <c r="L217" s="26" t="s">
        <v>4</v>
      </c>
      <c r="M217" s="27">
        <v>44019</v>
      </c>
      <c r="N217" s="39" t="s">
        <v>459</v>
      </c>
      <c r="O217" s="28" t="s">
        <v>462</v>
      </c>
      <c r="P217" s="29"/>
      <c r="Q217" s="469"/>
      <c r="R217" s="72"/>
    </row>
    <row r="218" spans="1:18" s="31" customFormat="1" x14ac:dyDescent="0.3">
      <c r="A218" s="452"/>
      <c r="B218" s="453"/>
      <c r="C218" s="33" t="s">
        <v>418</v>
      </c>
      <c r="D218" s="73" t="s">
        <v>438</v>
      </c>
      <c r="E218" s="62"/>
      <c r="F218" s="25"/>
      <c r="G218" s="35" t="s">
        <v>2</v>
      </c>
      <c r="H218" s="35"/>
      <c r="I218" s="26" t="s">
        <v>7</v>
      </c>
      <c r="J218" s="27">
        <v>43658</v>
      </c>
      <c r="K218" s="62"/>
      <c r="L218" s="26" t="s">
        <v>4</v>
      </c>
      <c r="M218" s="27">
        <v>44019</v>
      </c>
      <c r="N218" s="39" t="s">
        <v>459</v>
      </c>
      <c r="O218" s="28" t="s">
        <v>462</v>
      </c>
      <c r="P218" s="29"/>
      <c r="Q218" s="469"/>
      <c r="R218" s="72"/>
    </row>
    <row r="219" spans="1:18" s="31" customFormat="1" x14ac:dyDescent="0.3">
      <c r="A219" s="452"/>
      <c r="B219" s="453"/>
      <c r="C219" s="33" t="s">
        <v>419</v>
      </c>
      <c r="D219" s="73" t="s">
        <v>353</v>
      </c>
      <c r="E219" s="62"/>
      <c r="F219" s="25"/>
      <c r="G219" s="35" t="s">
        <v>2</v>
      </c>
      <c r="H219" s="35"/>
      <c r="I219" s="26" t="s">
        <v>7</v>
      </c>
      <c r="J219" s="27">
        <v>43633</v>
      </c>
      <c r="K219" s="62"/>
      <c r="L219" s="26" t="s">
        <v>4</v>
      </c>
      <c r="M219" s="27">
        <v>44019</v>
      </c>
      <c r="N219" s="39" t="s">
        <v>459</v>
      </c>
      <c r="O219" s="28" t="s">
        <v>462</v>
      </c>
      <c r="P219" s="29"/>
      <c r="Q219" s="469"/>
      <c r="R219" s="72"/>
    </row>
    <row r="220" spans="1:18" s="31" customFormat="1" x14ac:dyDescent="0.3">
      <c r="A220" s="452"/>
      <c r="B220" s="453"/>
      <c r="C220" s="33" t="s">
        <v>420</v>
      </c>
      <c r="D220" s="73" t="s">
        <v>358</v>
      </c>
      <c r="E220" s="62"/>
      <c r="F220" s="25"/>
      <c r="G220" s="35" t="s">
        <v>2</v>
      </c>
      <c r="H220" s="35"/>
      <c r="I220" s="26" t="s">
        <v>7</v>
      </c>
      <c r="J220" s="27">
        <v>43633</v>
      </c>
      <c r="K220" s="62"/>
      <c r="L220" s="26" t="s">
        <v>4</v>
      </c>
      <c r="M220" s="27">
        <v>44019</v>
      </c>
      <c r="N220" s="39" t="s">
        <v>459</v>
      </c>
      <c r="O220" s="28" t="s">
        <v>462</v>
      </c>
      <c r="P220" s="29"/>
      <c r="Q220" s="469"/>
      <c r="R220" s="72"/>
    </row>
    <row r="221" spans="1:18" s="30" customFormat="1" x14ac:dyDescent="0.3">
      <c r="A221" s="452"/>
      <c r="B221" s="453"/>
      <c r="C221" s="33" t="s">
        <v>421</v>
      </c>
      <c r="D221" s="73" t="s">
        <v>359</v>
      </c>
      <c r="E221" s="62"/>
      <c r="F221" s="25"/>
      <c r="G221" s="35" t="s">
        <v>2</v>
      </c>
      <c r="H221" s="35"/>
      <c r="I221" s="26" t="s">
        <v>7</v>
      </c>
      <c r="J221" s="27">
        <v>43670</v>
      </c>
      <c r="K221" s="62"/>
      <c r="L221" s="26" t="s">
        <v>24</v>
      </c>
      <c r="M221" s="27"/>
      <c r="N221" s="28"/>
      <c r="O221" s="28"/>
      <c r="P221" s="29"/>
      <c r="Q221" s="469"/>
      <c r="R221" s="72"/>
    </row>
    <row r="222" spans="1:18" s="30" customFormat="1" x14ac:dyDescent="0.3">
      <c r="A222" s="452"/>
      <c r="B222" s="453"/>
      <c r="C222" s="33" t="s">
        <v>422</v>
      </c>
      <c r="D222" s="73" t="s">
        <v>360</v>
      </c>
      <c r="E222" s="62"/>
      <c r="F222" s="25"/>
      <c r="G222" s="35" t="s">
        <v>2</v>
      </c>
      <c r="H222" s="35"/>
      <c r="I222" s="26" t="s">
        <v>7</v>
      </c>
      <c r="J222" s="27">
        <v>43670</v>
      </c>
      <c r="K222" s="62"/>
      <c r="L222" s="26" t="s">
        <v>24</v>
      </c>
      <c r="M222" s="27"/>
      <c r="N222" s="28"/>
      <c r="O222" s="28"/>
      <c r="P222" s="29"/>
      <c r="Q222" s="469"/>
      <c r="R222" s="72"/>
    </row>
    <row r="223" spans="1:18" s="31" customFormat="1" x14ac:dyDescent="0.3">
      <c r="A223" s="33" t="s">
        <v>163</v>
      </c>
      <c r="B223" s="33" t="s">
        <v>423</v>
      </c>
      <c r="C223" s="34"/>
      <c r="D223" s="34"/>
      <c r="E223" s="70"/>
      <c r="F223" s="35" t="s">
        <v>2</v>
      </c>
      <c r="G223" s="464"/>
      <c r="H223" s="437"/>
      <c r="I223" s="437"/>
      <c r="J223" s="437"/>
      <c r="K223" s="437"/>
      <c r="L223" s="437"/>
      <c r="M223" s="437"/>
      <c r="N223" s="437"/>
      <c r="O223" s="437"/>
      <c r="P223" s="438"/>
      <c r="Q223" s="71"/>
      <c r="R223" s="72"/>
    </row>
    <row r="224" spans="1:18" s="31" customFormat="1" x14ac:dyDescent="0.3">
      <c r="A224" s="449"/>
      <c r="B224" s="440"/>
      <c r="C224" s="33" t="s">
        <v>424</v>
      </c>
      <c r="D224" s="80" t="s">
        <v>187</v>
      </c>
      <c r="E224" s="62"/>
      <c r="F224" s="25"/>
      <c r="G224" s="35" t="s">
        <v>2</v>
      </c>
      <c r="H224" s="35"/>
      <c r="I224" s="26" t="s">
        <v>7</v>
      </c>
      <c r="J224" s="55">
        <v>43634</v>
      </c>
      <c r="K224" s="62"/>
      <c r="L224" s="26" t="s">
        <v>24</v>
      </c>
      <c r="M224" s="27"/>
      <c r="N224" s="28"/>
      <c r="O224" s="28"/>
      <c r="P224" s="29"/>
      <c r="Q224" s="25"/>
      <c r="R224" s="72"/>
    </row>
    <row r="225" spans="1:18" s="31" customFormat="1" x14ac:dyDescent="0.3">
      <c r="A225" s="465"/>
      <c r="B225" s="442"/>
      <c r="C225" s="33" t="s">
        <v>425</v>
      </c>
      <c r="D225" s="77" t="s">
        <v>492</v>
      </c>
      <c r="E225" s="62"/>
      <c r="F225" s="25"/>
      <c r="G225" s="35" t="s">
        <v>2</v>
      </c>
      <c r="H225" s="35"/>
      <c r="I225" s="26" t="s">
        <v>6</v>
      </c>
      <c r="J225" s="55">
        <v>43994</v>
      </c>
      <c r="K225" s="62"/>
      <c r="L225" s="26" t="s">
        <v>24</v>
      </c>
      <c r="M225" s="27"/>
      <c r="N225" s="28"/>
      <c r="O225" s="28"/>
      <c r="P225" s="29"/>
      <c r="Q225" s="25"/>
      <c r="R225" s="72"/>
    </row>
    <row r="226" spans="1:18" s="31" customFormat="1" x14ac:dyDescent="0.3">
      <c r="A226" s="465"/>
      <c r="B226" s="442"/>
      <c r="C226" s="33"/>
      <c r="D226" s="77"/>
      <c r="E226" s="62"/>
      <c r="F226" s="25"/>
      <c r="G226" s="35"/>
      <c r="H226" s="35"/>
      <c r="I226" s="26"/>
      <c r="J226" s="55"/>
      <c r="K226" s="62"/>
      <c r="L226" s="26"/>
      <c r="M226" s="27"/>
      <c r="N226" s="28"/>
      <c r="O226" s="28"/>
      <c r="P226" s="29"/>
      <c r="Q226" s="25"/>
      <c r="R226" s="72"/>
    </row>
    <row r="227" spans="1:18" s="31" customFormat="1" x14ac:dyDescent="0.3">
      <c r="A227" s="465"/>
      <c r="B227" s="442"/>
      <c r="C227" s="33"/>
      <c r="D227" s="77"/>
      <c r="E227" s="62"/>
      <c r="F227" s="25"/>
      <c r="G227" s="35"/>
      <c r="H227" s="35"/>
      <c r="I227" s="26"/>
      <c r="J227" s="55"/>
      <c r="K227" s="62"/>
      <c r="L227" s="26"/>
      <c r="M227" s="27"/>
      <c r="N227" s="28"/>
      <c r="O227" s="28"/>
      <c r="P227" s="29"/>
      <c r="Q227" s="25"/>
      <c r="R227" s="72"/>
    </row>
    <row r="228" spans="1:18" s="31" customFormat="1" x14ac:dyDescent="0.3">
      <c r="A228" s="465"/>
      <c r="B228" s="442"/>
      <c r="C228" s="33"/>
      <c r="D228" s="77"/>
      <c r="E228" s="62"/>
      <c r="F228" s="25"/>
      <c r="G228" s="35"/>
      <c r="H228" s="35"/>
      <c r="I228" s="26"/>
      <c r="J228" s="55"/>
      <c r="K228" s="62"/>
      <c r="L228" s="26"/>
      <c r="M228" s="27"/>
      <c r="N228" s="28"/>
      <c r="O228" s="28"/>
      <c r="P228" s="29"/>
      <c r="Q228" s="25"/>
      <c r="R228" s="72"/>
    </row>
    <row r="229" spans="1:18" s="31" customFormat="1" x14ac:dyDescent="0.3">
      <c r="A229" s="465"/>
      <c r="B229" s="442"/>
      <c r="C229" s="33"/>
      <c r="D229" s="77"/>
      <c r="E229" s="62"/>
      <c r="F229" s="25"/>
      <c r="G229" s="35"/>
      <c r="H229" s="35"/>
      <c r="I229" s="26"/>
      <c r="J229" s="55"/>
      <c r="K229" s="62"/>
      <c r="L229" s="26"/>
      <c r="M229" s="27"/>
      <c r="N229" s="28"/>
      <c r="O229" s="28"/>
      <c r="P229" s="29"/>
      <c r="Q229" s="25"/>
      <c r="R229" s="72"/>
    </row>
    <row r="230" spans="1:18" s="31" customFormat="1" x14ac:dyDescent="0.3">
      <c r="A230" s="471"/>
      <c r="B230" s="472"/>
      <c r="C230" s="56"/>
      <c r="D230" s="81"/>
      <c r="E230" s="62"/>
      <c r="F230" s="25"/>
      <c r="G230" s="47"/>
      <c r="H230" s="47"/>
      <c r="I230" s="48"/>
      <c r="J230" s="57"/>
      <c r="K230" s="62"/>
      <c r="L230" s="48"/>
      <c r="M230" s="49"/>
      <c r="N230" s="58"/>
      <c r="O230" s="58"/>
      <c r="P230" s="52"/>
      <c r="Q230" s="25"/>
      <c r="R230" s="62"/>
    </row>
    <row r="231" spans="1:18" x14ac:dyDescent="0.3">
      <c r="E231" s="32"/>
      <c r="K231" s="32"/>
      <c r="P231" s="32"/>
      <c r="Q231" s="32"/>
      <c r="R231" s="32"/>
    </row>
    <row r="232" spans="1:18" x14ac:dyDescent="0.3">
      <c r="E232" s="32"/>
      <c r="K232" s="32"/>
      <c r="P232" s="32"/>
      <c r="Q232" s="32"/>
      <c r="R232" s="32"/>
    </row>
    <row r="233" spans="1:18" x14ac:dyDescent="0.3">
      <c r="E233" s="32"/>
      <c r="K233" s="32"/>
      <c r="P233" s="32"/>
      <c r="Q233" s="32"/>
      <c r="R233" s="32"/>
    </row>
    <row r="234" spans="1:18" x14ac:dyDescent="0.3">
      <c r="E234" s="32"/>
      <c r="K234" s="32"/>
      <c r="P234" s="32"/>
      <c r="Q234" s="32"/>
      <c r="R234" s="32"/>
    </row>
    <row r="235" spans="1:18" x14ac:dyDescent="0.3">
      <c r="E235" s="32"/>
      <c r="K235" s="32"/>
      <c r="P235" s="32"/>
      <c r="Q235" s="32"/>
      <c r="R235" s="32"/>
    </row>
    <row r="236" spans="1:18" x14ac:dyDescent="0.3">
      <c r="E236" s="32"/>
      <c r="K236" s="32"/>
      <c r="P236" s="32"/>
      <c r="Q236" s="32"/>
      <c r="R236" s="32"/>
    </row>
    <row r="237" spans="1:18" x14ac:dyDescent="0.3">
      <c r="E237" s="32"/>
      <c r="K237" s="32"/>
      <c r="P237" s="32"/>
      <c r="Q237" s="32"/>
      <c r="R237" s="32"/>
    </row>
    <row r="238" spans="1:18" x14ac:dyDescent="0.3">
      <c r="E238" s="32"/>
      <c r="K238" s="32"/>
      <c r="P238" s="32"/>
      <c r="Q238" s="32"/>
      <c r="R238" s="32"/>
    </row>
    <row r="239" spans="1:18" x14ac:dyDescent="0.3">
      <c r="E239" s="32"/>
      <c r="K239" s="32"/>
      <c r="P239" s="32"/>
      <c r="Q239" s="32"/>
      <c r="R239" s="32"/>
    </row>
    <row r="240" spans="1:18" x14ac:dyDescent="0.3">
      <c r="E240" s="32"/>
      <c r="K240" s="32"/>
      <c r="P240" s="32"/>
      <c r="Q240" s="32"/>
      <c r="R240" s="32"/>
    </row>
    <row r="241" spans="5:18" x14ac:dyDescent="0.3">
      <c r="E241" s="32"/>
      <c r="K241" s="32"/>
      <c r="P241" s="32"/>
      <c r="Q241" s="32"/>
      <c r="R241" s="32"/>
    </row>
    <row r="242" spans="5:18" x14ac:dyDescent="0.3">
      <c r="E242" s="32"/>
      <c r="K242" s="32"/>
      <c r="P242" s="32"/>
      <c r="Q242" s="32"/>
      <c r="R242" s="32"/>
    </row>
    <row r="243" spans="5:18" x14ac:dyDescent="0.3">
      <c r="E243" s="32"/>
      <c r="K243" s="32"/>
      <c r="P243" s="32"/>
      <c r="Q243" s="32"/>
      <c r="R243" s="32"/>
    </row>
    <row r="244" spans="5:18" x14ac:dyDescent="0.3">
      <c r="E244" s="32"/>
      <c r="K244" s="32"/>
      <c r="P244" s="32"/>
      <c r="Q244" s="32"/>
      <c r="R244" s="32"/>
    </row>
    <row r="245" spans="5:18" x14ac:dyDescent="0.3">
      <c r="E245" s="32"/>
      <c r="K245" s="32"/>
      <c r="P245" s="32"/>
      <c r="Q245" s="32"/>
      <c r="R245" s="32"/>
    </row>
    <row r="246" spans="5:18" x14ac:dyDescent="0.3">
      <c r="E246" s="32"/>
      <c r="K246" s="32"/>
      <c r="P246" s="32"/>
      <c r="Q246" s="32"/>
      <c r="R246" s="32"/>
    </row>
    <row r="247" spans="5:18" x14ac:dyDescent="0.3">
      <c r="E247" s="32"/>
      <c r="K247" s="32"/>
      <c r="P247" s="32"/>
      <c r="Q247" s="32"/>
      <c r="R247" s="32"/>
    </row>
    <row r="248" spans="5:18" x14ac:dyDescent="0.3">
      <c r="E248" s="32"/>
      <c r="K248" s="32"/>
      <c r="P248" s="32"/>
      <c r="Q248" s="32"/>
      <c r="R248" s="32"/>
    </row>
    <row r="249" spans="5:18" x14ac:dyDescent="0.3">
      <c r="E249" s="32"/>
      <c r="K249" s="32"/>
      <c r="P249" s="32"/>
      <c r="Q249" s="32"/>
      <c r="R249" s="32"/>
    </row>
    <row r="250" spans="5:18" x14ac:dyDescent="0.3">
      <c r="E250" s="32"/>
      <c r="K250" s="32"/>
      <c r="P250" s="32"/>
      <c r="Q250" s="32"/>
      <c r="R250" s="32"/>
    </row>
    <row r="251" spans="5:18" x14ac:dyDescent="0.3">
      <c r="E251" s="32"/>
      <c r="K251" s="32"/>
      <c r="P251" s="32"/>
      <c r="Q251" s="32"/>
      <c r="R251" s="32"/>
    </row>
    <row r="252" spans="5:18" x14ac:dyDescent="0.3">
      <c r="E252" s="32"/>
      <c r="K252" s="32"/>
      <c r="P252" s="32"/>
      <c r="Q252" s="32"/>
      <c r="R252" s="32"/>
    </row>
    <row r="253" spans="5:18" x14ac:dyDescent="0.3">
      <c r="E253" s="32"/>
      <c r="K253" s="32"/>
      <c r="P253" s="32"/>
      <c r="Q253" s="32"/>
      <c r="R253" s="32"/>
    </row>
    <row r="254" spans="5:18" x14ac:dyDescent="0.3">
      <c r="E254" s="32"/>
      <c r="K254" s="32"/>
      <c r="P254" s="32"/>
      <c r="Q254" s="32"/>
      <c r="R254" s="32"/>
    </row>
    <row r="255" spans="5:18" x14ac:dyDescent="0.3">
      <c r="E255" s="32"/>
      <c r="K255" s="32"/>
      <c r="P255" s="32"/>
      <c r="Q255" s="32"/>
      <c r="R255" s="32"/>
    </row>
    <row r="256" spans="5:18" x14ac:dyDescent="0.3">
      <c r="E256" s="32"/>
      <c r="K256" s="32"/>
      <c r="P256" s="32"/>
      <c r="Q256" s="32"/>
      <c r="R256" s="32"/>
    </row>
    <row r="257" spans="5:18" x14ac:dyDescent="0.3">
      <c r="E257" s="32"/>
      <c r="K257" s="32"/>
      <c r="P257" s="32"/>
      <c r="Q257" s="32"/>
      <c r="R257" s="32"/>
    </row>
    <row r="258" spans="5:18" x14ac:dyDescent="0.3">
      <c r="E258" s="32"/>
      <c r="K258" s="32"/>
      <c r="P258" s="32"/>
      <c r="Q258" s="32"/>
      <c r="R258" s="32"/>
    </row>
    <row r="259" spans="5:18" x14ac:dyDescent="0.3">
      <c r="E259" s="32"/>
      <c r="K259" s="32"/>
      <c r="P259" s="32"/>
      <c r="Q259" s="32"/>
      <c r="R259" s="32"/>
    </row>
    <row r="260" spans="5:18" x14ac:dyDescent="0.3">
      <c r="E260" s="32"/>
      <c r="K260" s="32"/>
      <c r="P260" s="32"/>
      <c r="Q260" s="32"/>
      <c r="R260" s="32"/>
    </row>
    <row r="261" spans="5:18" x14ac:dyDescent="0.3">
      <c r="E261" s="32"/>
      <c r="K261" s="32"/>
      <c r="P261" s="32"/>
      <c r="Q261" s="32"/>
      <c r="R261" s="32"/>
    </row>
    <row r="262" spans="5:18" x14ac:dyDescent="0.3">
      <c r="E262" s="32"/>
      <c r="K262" s="32"/>
      <c r="P262" s="32"/>
      <c r="Q262" s="32"/>
      <c r="R262" s="32"/>
    </row>
    <row r="263" spans="5:18" x14ac:dyDescent="0.3">
      <c r="E263" s="32"/>
      <c r="K263" s="32"/>
      <c r="P263" s="32"/>
      <c r="Q263" s="32"/>
      <c r="R263" s="32"/>
    </row>
    <row r="264" spans="5:18" x14ac:dyDescent="0.3">
      <c r="E264" s="32"/>
      <c r="K264" s="32"/>
      <c r="P264" s="32"/>
      <c r="Q264" s="32"/>
      <c r="R264" s="32"/>
    </row>
    <row r="265" spans="5:18" x14ac:dyDescent="0.3">
      <c r="E265" s="32"/>
      <c r="K265" s="32"/>
      <c r="P265" s="32"/>
      <c r="Q265" s="32"/>
      <c r="R265" s="32"/>
    </row>
    <row r="266" spans="5:18" x14ac:dyDescent="0.3">
      <c r="E266" s="32"/>
      <c r="K266" s="32"/>
      <c r="P266" s="32"/>
      <c r="Q266" s="32"/>
      <c r="R266" s="32"/>
    </row>
    <row r="267" spans="5:18" x14ac:dyDescent="0.3">
      <c r="E267" s="32"/>
      <c r="K267" s="32"/>
      <c r="P267" s="32"/>
      <c r="Q267" s="32"/>
      <c r="R267" s="32"/>
    </row>
    <row r="268" spans="5:18" x14ac:dyDescent="0.3">
      <c r="E268" s="32"/>
      <c r="K268" s="32"/>
      <c r="P268" s="32"/>
      <c r="Q268" s="32"/>
      <c r="R268" s="32"/>
    </row>
    <row r="269" spans="5:18" x14ac:dyDescent="0.3">
      <c r="E269" s="32"/>
      <c r="K269" s="32"/>
      <c r="P269" s="32"/>
      <c r="Q269" s="32"/>
      <c r="R269" s="32"/>
    </row>
    <row r="270" spans="5:18" x14ac:dyDescent="0.3">
      <c r="E270" s="32"/>
      <c r="K270" s="32"/>
      <c r="P270" s="32"/>
      <c r="Q270" s="32"/>
      <c r="R270" s="32"/>
    </row>
    <row r="271" spans="5:18" x14ac:dyDescent="0.3">
      <c r="E271" s="32"/>
      <c r="K271" s="32"/>
      <c r="P271" s="32"/>
      <c r="Q271" s="32"/>
      <c r="R271" s="32"/>
    </row>
    <row r="272" spans="5:18" x14ac:dyDescent="0.3">
      <c r="E272" s="32"/>
      <c r="K272" s="32"/>
      <c r="P272" s="32"/>
      <c r="Q272" s="32"/>
      <c r="R272" s="32"/>
    </row>
    <row r="273" spans="5:18" x14ac:dyDescent="0.3">
      <c r="E273" s="32"/>
      <c r="K273" s="32"/>
      <c r="P273" s="32"/>
      <c r="Q273" s="32"/>
      <c r="R273" s="32"/>
    </row>
    <row r="274" spans="5:18" x14ac:dyDescent="0.3">
      <c r="E274" s="32"/>
      <c r="K274" s="32"/>
      <c r="P274" s="32"/>
      <c r="Q274" s="32"/>
      <c r="R274" s="32"/>
    </row>
    <row r="275" spans="5:18" x14ac:dyDescent="0.3">
      <c r="E275" s="32"/>
      <c r="K275" s="32"/>
      <c r="P275" s="32"/>
      <c r="Q275" s="32"/>
      <c r="R275" s="32"/>
    </row>
    <row r="276" spans="5:18" x14ac:dyDescent="0.3">
      <c r="E276" s="32"/>
      <c r="K276" s="32"/>
      <c r="P276" s="32"/>
      <c r="Q276" s="32"/>
      <c r="R276" s="32"/>
    </row>
    <row r="277" spans="5:18" x14ac:dyDescent="0.3">
      <c r="E277" s="32"/>
      <c r="K277" s="32"/>
      <c r="P277" s="32"/>
      <c r="Q277" s="32"/>
      <c r="R277" s="32"/>
    </row>
    <row r="278" spans="5:18" x14ac:dyDescent="0.3">
      <c r="E278" s="32"/>
      <c r="K278" s="32"/>
      <c r="P278" s="32"/>
      <c r="Q278" s="32"/>
      <c r="R278" s="32"/>
    </row>
    <row r="279" spans="5:18" x14ac:dyDescent="0.3">
      <c r="E279" s="32"/>
      <c r="K279" s="32"/>
      <c r="P279" s="32"/>
      <c r="Q279" s="32"/>
      <c r="R279" s="32"/>
    </row>
    <row r="280" spans="5:18" x14ac:dyDescent="0.3">
      <c r="E280" s="32"/>
      <c r="K280" s="32"/>
      <c r="P280" s="32"/>
      <c r="Q280" s="32"/>
      <c r="R280" s="32"/>
    </row>
    <row r="281" spans="5:18" x14ac:dyDescent="0.3">
      <c r="E281" s="32"/>
      <c r="K281" s="32"/>
      <c r="P281" s="32"/>
      <c r="Q281" s="32"/>
      <c r="R281" s="32"/>
    </row>
    <row r="282" spans="5:18" x14ac:dyDescent="0.3">
      <c r="E282" s="32"/>
      <c r="K282" s="32"/>
      <c r="P282" s="32"/>
      <c r="Q282" s="32"/>
      <c r="R282" s="32"/>
    </row>
    <row r="283" spans="5:18" x14ac:dyDescent="0.3">
      <c r="E283" s="32"/>
      <c r="K283" s="32"/>
      <c r="P283" s="32"/>
      <c r="Q283" s="32"/>
      <c r="R283" s="32"/>
    </row>
    <row r="284" spans="5:18" x14ac:dyDescent="0.3">
      <c r="E284" s="32"/>
      <c r="K284" s="32"/>
      <c r="P284" s="32"/>
      <c r="Q284" s="32"/>
      <c r="R284" s="32"/>
    </row>
    <row r="285" spans="5:18" x14ac:dyDescent="0.3">
      <c r="E285" s="32"/>
      <c r="K285" s="32"/>
      <c r="P285" s="32"/>
      <c r="Q285" s="32"/>
      <c r="R285" s="32"/>
    </row>
    <row r="286" spans="5:18" x14ac:dyDescent="0.3">
      <c r="E286" s="32"/>
      <c r="K286" s="32"/>
      <c r="P286" s="32"/>
      <c r="Q286" s="32"/>
      <c r="R286" s="32"/>
    </row>
    <row r="287" spans="5:18" x14ac:dyDescent="0.3">
      <c r="E287" s="32"/>
      <c r="K287" s="32"/>
      <c r="P287" s="32"/>
      <c r="Q287" s="32"/>
      <c r="R287" s="32"/>
    </row>
    <row r="288" spans="5:18" x14ac:dyDescent="0.3">
      <c r="E288" s="32"/>
      <c r="K288" s="32"/>
      <c r="P288" s="32"/>
      <c r="Q288" s="32"/>
      <c r="R288" s="32"/>
    </row>
    <row r="289" spans="5:18" x14ac:dyDescent="0.3">
      <c r="E289" s="32"/>
      <c r="K289" s="32"/>
      <c r="P289" s="32"/>
      <c r="Q289" s="32"/>
      <c r="R289" s="32"/>
    </row>
    <row r="290" spans="5:18" x14ac:dyDescent="0.3">
      <c r="E290" s="32"/>
      <c r="K290" s="32"/>
      <c r="P290" s="32"/>
      <c r="Q290" s="32"/>
      <c r="R290" s="32"/>
    </row>
    <row r="291" spans="5:18" x14ac:dyDescent="0.3">
      <c r="E291" s="32"/>
      <c r="K291" s="32"/>
      <c r="P291" s="32"/>
      <c r="Q291" s="32"/>
      <c r="R291" s="32"/>
    </row>
    <row r="292" spans="5:18" x14ac:dyDescent="0.3">
      <c r="E292" s="32"/>
      <c r="K292" s="32"/>
      <c r="P292" s="32"/>
      <c r="Q292" s="32"/>
      <c r="R292" s="32"/>
    </row>
    <row r="293" spans="5:18" x14ac:dyDescent="0.3">
      <c r="E293" s="32"/>
      <c r="K293" s="32"/>
      <c r="P293" s="32"/>
      <c r="Q293" s="32"/>
      <c r="R293" s="32"/>
    </row>
    <row r="294" spans="5:18" x14ac:dyDescent="0.3">
      <c r="E294" s="32"/>
      <c r="K294" s="32"/>
      <c r="P294" s="32"/>
      <c r="Q294" s="32"/>
      <c r="R294" s="32"/>
    </row>
    <row r="295" spans="5:18" x14ac:dyDescent="0.3">
      <c r="E295" s="32"/>
      <c r="K295" s="32"/>
      <c r="P295" s="32"/>
      <c r="Q295" s="32"/>
      <c r="R295" s="32"/>
    </row>
    <row r="296" spans="5:18" x14ac:dyDescent="0.3">
      <c r="E296" s="32"/>
      <c r="K296" s="32"/>
      <c r="P296" s="32"/>
      <c r="Q296" s="32"/>
      <c r="R296" s="32"/>
    </row>
    <row r="297" spans="5:18" x14ac:dyDescent="0.3">
      <c r="E297" s="32"/>
      <c r="K297" s="32"/>
      <c r="P297" s="32"/>
      <c r="Q297" s="32"/>
      <c r="R297" s="32"/>
    </row>
    <row r="298" spans="5:18" x14ac:dyDescent="0.3">
      <c r="E298" s="32"/>
      <c r="K298" s="32"/>
      <c r="P298" s="32"/>
      <c r="Q298" s="32"/>
      <c r="R298" s="32"/>
    </row>
    <row r="299" spans="5:18" x14ac:dyDescent="0.3">
      <c r="E299" s="32"/>
      <c r="K299" s="32"/>
      <c r="P299" s="32"/>
      <c r="Q299" s="32"/>
      <c r="R299" s="32"/>
    </row>
    <row r="300" spans="5:18" x14ac:dyDescent="0.3">
      <c r="E300" s="32"/>
      <c r="K300" s="32"/>
      <c r="P300" s="32"/>
      <c r="Q300" s="32"/>
      <c r="R300" s="32"/>
    </row>
    <row r="301" spans="5:18" x14ac:dyDescent="0.3">
      <c r="E301" s="32"/>
      <c r="K301" s="32"/>
      <c r="P301" s="32"/>
      <c r="Q301" s="32"/>
      <c r="R301" s="32"/>
    </row>
    <row r="302" spans="5:18" x14ac:dyDescent="0.3">
      <c r="E302" s="32"/>
      <c r="K302" s="32"/>
      <c r="P302" s="32"/>
      <c r="Q302" s="32"/>
      <c r="R302" s="32"/>
    </row>
    <row r="303" spans="5:18" x14ac:dyDescent="0.3">
      <c r="E303" s="32"/>
      <c r="K303" s="32"/>
      <c r="P303" s="32"/>
      <c r="Q303" s="32"/>
      <c r="R303" s="32"/>
    </row>
    <row r="304" spans="5:18" x14ac:dyDescent="0.3">
      <c r="E304" s="32"/>
      <c r="K304" s="32"/>
      <c r="P304" s="32"/>
      <c r="Q304" s="32"/>
      <c r="R304" s="32"/>
    </row>
    <row r="305" spans="5:18" x14ac:dyDescent="0.3">
      <c r="E305" s="32"/>
      <c r="K305" s="32"/>
      <c r="P305" s="32"/>
      <c r="Q305" s="32"/>
      <c r="R305" s="32"/>
    </row>
    <row r="306" spans="5:18" x14ac:dyDescent="0.3">
      <c r="E306" s="32"/>
      <c r="K306" s="32"/>
      <c r="P306" s="32"/>
      <c r="Q306" s="32"/>
      <c r="R306" s="32"/>
    </row>
    <row r="307" spans="5:18" x14ac:dyDescent="0.3">
      <c r="E307" s="32"/>
      <c r="K307" s="32"/>
      <c r="P307" s="32"/>
      <c r="Q307" s="32"/>
      <c r="R307" s="32"/>
    </row>
    <row r="308" spans="5:18" x14ac:dyDescent="0.3">
      <c r="E308" s="32"/>
      <c r="K308" s="32"/>
      <c r="P308" s="32"/>
      <c r="Q308" s="32"/>
      <c r="R308" s="32"/>
    </row>
    <row r="309" spans="5:18" x14ac:dyDescent="0.3">
      <c r="E309" s="32"/>
      <c r="K309" s="32"/>
      <c r="P309" s="32"/>
      <c r="Q309" s="32"/>
      <c r="R309" s="32"/>
    </row>
    <row r="310" spans="5:18" x14ac:dyDescent="0.3">
      <c r="E310" s="32"/>
      <c r="K310" s="32"/>
      <c r="P310" s="32"/>
      <c r="Q310" s="32"/>
      <c r="R310" s="32"/>
    </row>
    <row r="311" spans="5:18" x14ac:dyDescent="0.3">
      <c r="E311" s="32"/>
      <c r="K311" s="32"/>
      <c r="P311" s="32"/>
      <c r="Q311" s="32"/>
      <c r="R311" s="32"/>
    </row>
    <row r="312" spans="5:18" x14ac:dyDescent="0.3">
      <c r="E312" s="32"/>
      <c r="K312" s="32"/>
      <c r="P312" s="32"/>
      <c r="Q312" s="32"/>
      <c r="R312" s="32"/>
    </row>
    <row r="313" spans="5:18" x14ac:dyDescent="0.3">
      <c r="E313" s="32"/>
      <c r="K313" s="32"/>
      <c r="P313" s="32"/>
      <c r="Q313" s="32"/>
      <c r="R313" s="32"/>
    </row>
    <row r="314" spans="5:18" x14ac:dyDescent="0.3">
      <c r="E314" s="32"/>
      <c r="K314" s="32"/>
      <c r="P314" s="32"/>
      <c r="Q314" s="32"/>
      <c r="R314" s="32"/>
    </row>
    <row r="315" spans="5:18" x14ac:dyDescent="0.3">
      <c r="E315" s="32"/>
      <c r="K315" s="32"/>
      <c r="P315" s="32"/>
      <c r="Q315" s="32"/>
      <c r="R315" s="32"/>
    </row>
    <row r="316" spans="5:18" x14ac:dyDescent="0.3">
      <c r="E316" s="32"/>
      <c r="K316" s="32"/>
      <c r="P316" s="32"/>
      <c r="Q316" s="32"/>
      <c r="R316" s="32"/>
    </row>
    <row r="317" spans="5:18" x14ac:dyDescent="0.3">
      <c r="E317" s="32"/>
      <c r="K317" s="32"/>
      <c r="P317" s="32"/>
      <c r="Q317" s="32"/>
      <c r="R317" s="32"/>
    </row>
    <row r="318" spans="5:18" x14ac:dyDescent="0.3">
      <c r="E318" s="32"/>
      <c r="K318" s="32"/>
      <c r="P318" s="32"/>
      <c r="Q318" s="32"/>
      <c r="R318" s="32"/>
    </row>
    <row r="319" spans="5:18" x14ac:dyDescent="0.3">
      <c r="E319" s="32"/>
      <c r="K319" s="32"/>
      <c r="P319" s="32"/>
      <c r="Q319" s="32"/>
      <c r="R319" s="32"/>
    </row>
    <row r="320" spans="5:18" x14ac:dyDescent="0.3">
      <c r="E320" s="32"/>
      <c r="K320" s="32"/>
      <c r="P320" s="32"/>
      <c r="Q320" s="32"/>
      <c r="R320" s="32"/>
    </row>
    <row r="321" spans="5:18" x14ac:dyDescent="0.3">
      <c r="E321" s="32"/>
      <c r="K321" s="32"/>
      <c r="P321" s="32"/>
      <c r="Q321" s="32"/>
      <c r="R321" s="32"/>
    </row>
    <row r="322" spans="5:18" x14ac:dyDescent="0.3">
      <c r="E322" s="32"/>
      <c r="K322" s="32"/>
      <c r="P322" s="32"/>
      <c r="Q322" s="32"/>
      <c r="R322" s="32"/>
    </row>
    <row r="323" spans="5:18" x14ac:dyDescent="0.3">
      <c r="E323" s="32"/>
      <c r="K323" s="32"/>
      <c r="P323" s="32"/>
      <c r="Q323" s="32"/>
      <c r="R323" s="32"/>
    </row>
    <row r="324" spans="5:18" x14ac:dyDescent="0.3">
      <c r="E324" s="32"/>
      <c r="K324" s="32"/>
      <c r="P324" s="32"/>
      <c r="Q324" s="32"/>
      <c r="R324" s="32"/>
    </row>
    <row r="325" spans="5:18" x14ac:dyDescent="0.3">
      <c r="E325" s="32"/>
      <c r="K325" s="32"/>
      <c r="P325" s="32"/>
      <c r="Q325" s="32"/>
      <c r="R325" s="32"/>
    </row>
    <row r="326" spans="5:18" x14ac:dyDescent="0.3">
      <c r="E326" s="32"/>
      <c r="K326" s="32"/>
      <c r="P326" s="32"/>
      <c r="Q326" s="32"/>
      <c r="R326" s="32"/>
    </row>
    <row r="327" spans="5:18" x14ac:dyDescent="0.3">
      <c r="E327" s="32"/>
      <c r="K327" s="32"/>
      <c r="P327" s="32"/>
      <c r="Q327" s="32"/>
      <c r="R327" s="32"/>
    </row>
    <row r="328" spans="5:18" x14ac:dyDescent="0.3">
      <c r="E328" s="32"/>
      <c r="K328" s="32"/>
      <c r="P328" s="32"/>
      <c r="Q328" s="32"/>
      <c r="R328" s="32"/>
    </row>
    <row r="329" spans="5:18" x14ac:dyDescent="0.3">
      <c r="E329" s="32"/>
      <c r="K329" s="32"/>
      <c r="P329" s="32"/>
      <c r="Q329" s="32"/>
      <c r="R329" s="32"/>
    </row>
    <row r="330" spans="5:18" x14ac:dyDescent="0.3">
      <c r="E330" s="32"/>
      <c r="K330" s="32"/>
      <c r="P330" s="32"/>
      <c r="Q330" s="32"/>
      <c r="R330" s="32"/>
    </row>
    <row r="331" spans="5:18" x14ac:dyDescent="0.3">
      <c r="E331" s="32"/>
      <c r="K331" s="32"/>
      <c r="P331" s="32"/>
      <c r="Q331" s="32"/>
      <c r="R331" s="32"/>
    </row>
    <row r="332" spans="5:18" x14ac:dyDescent="0.3">
      <c r="E332" s="32"/>
      <c r="K332" s="32"/>
      <c r="P332" s="32"/>
      <c r="Q332" s="32"/>
      <c r="R332" s="32"/>
    </row>
    <row r="333" spans="5:18" x14ac:dyDescent="0.3">
      <c r="E333" s="32"/>
      <c r="K333" s="32"/>
      <c r="P333" s="32"/>
      <c r="Q333" s="32"/>
      <c r="R333" s="32"/>
    </row>
    <row r="334" spans="5:18" x14ac:dyDescent="0.3">
      <c r="E334" s="32"/>
      <c r="K334" s="32"/>
      <c r="P334" s="32"/>
      <c r="Q334" s="32"/>
      <c r="R334" s="32"/>
    </row>
    <row r="335" spans="5:18" x14ac:dyDescent="0.3">
      <c r="E335" s="32"/>
      <c r="K335" s="32"/>
      <c r="P335" s="32"/>
      <c r="Q335" s="32"/>
      <c r="R335" s="32"/>
    </row>
    <row r="336" spans="5:18" x14ac:dyDescent="0.3">
      <c r="E336" s="32"/>
      <c r="K336" s="32"/>
      <c r="P336" s="32"/>
      <c r="Q336" s="32"/>
      <c r="R336" s="32"/>
    </row>
    <row r="337" spans="5:18" x14ac:dyDescent="0.3">
      <c r="E337" s="32"/>
      <c r="K337" s="32"/>
      <c r="P337" s="32"/>
      <c r="Q337" s="32"/>
      <c r="R337" s="32"/>
    </row>
    <row r="338" spans="5:18" x14ac:dyDescent="0.3">
      <c r="E338" s="32"/>
      <c r="K338" s="32"/>
      <c r="P338" s="32"/>
      <c r="Q338" s="32"/>
      <c r="R338" s="32"/>
    </row>
    <row r="339" spans="5:18" x14ac:dyDescent="0.3">
      <c r="E339" s="32"/>
      <c r="K339" s="32"/>
      <c r="P339" s="32"/>
      <c r="Q339" s="32"/>
      <c r="R339" s="32"/>
    </row>
    <row r="340" spans="5:18" x14ac:dyDescent="0.3">
      <c r="E340" s="32"/>
      <c r="K340" s="32"/>
      <c r="P340" s="32"/>
      <c r="Q340" s="32"/>
      <c r="R340" s="32"/>
    </row>
    <row r="341" spans="5:18" x14ac:dyDescent="0.3">
      <c r="E341" s="32"/>
      <c r="K341" s="32"/>
      <c r="P341" s="32"/>
      <c r="Q341" s="32"/>
      <c r="R341" s="32"/>
    </row>
    <row r="342" spans="5:18" x14ac:dyDescent="0.3">
      <c r="E342" s="32"/>
      <c r="K342" s="32"/>
      <c r="P342" s="32"/>
      <c r="Q342" s="32"/>
      <c r="R342" s="32"/>
    </row>
    <row r="343" spans="5:18" x14ac:dyDescent="0.3">
      <c r="E343" s="32"/>
      <c r="K343" s="32"/>
      <c r="P343" s="32"/>
      <c r="Q343" s="32"/>
      <c r="R343" s="32"/>
    </row>
    <row r="344" spans="5:18" x14ac:dyDescent="0.3">
      <c r="E344" s="32"/>
      <c r="K344" s="32"/>
      <c r="P344" s="32"/>
      <c r="Q344" s="32"/>
      <c r="R344" s="32"/>
    </row>
    <row r="345" spans="5:18" x14ac:dyDescent="0.3">
      <c r="E345" s="32"/>
      <c r="K345" s="32"/>
      <c r="P345" s="32"/>
      <c r="Q345" s="32"/>
      <c r="R345" s="32"/>
    </row>
    <row r="346" spans="5:18" x14ac:dyDescent="0.3">
      <c r="E346" s="32"/>
      <c r="K346" s="32"/>
      <c r="P346" s="32"/>
      <c r="Q346" s="32"/>
      <c r="R346" s="32"/>
    </row>
    <row r="347" spans="5:18" x14ac:dyDescent="0.3">
      <c r="E347" s="32"/>
      <c r="K347" s="32"/>
      <c r="P347" s="32"/>
      <c r="Q347" s="32"/>
      <c r="R347" s="32"/>
    </row>
    <row r="348" spans="5:18" x14ac:dyDescent="0.3">
      <c r="E348" s="32"/>
      <c r="K348" s="32"/>
      <c r="P348" s="32"/>
      <c r="Q348" s="32"/>
      <c r="R348" s="32"/>
    </row>
    <row r="349" spans="5:18" x14ac:dyDescent="0.3">
      <c r="E349" s="32"/>
      <c r="K349" s="32"/>
      <c r="P349" s="32"/>
      <c r="Q349" s="32"/>
      <c r="R349" s="32"/>
    </row>
    <row r="350" spans="5:18" x14ac:dyDescent="0.3">
      <c r="E350" s="32"/>
      <c r="K350" s="32"/>
      <c r="P350" s="32"/>
      <c r="Q350" s="32"/>
      <c r="R350" s="32"/>
    </row>
    <row r="351" spans="5:18" x14ac:dyDescent="0.3">
      <c r="E351" s="32"/>
      <c r="K351" s="32"/>
      <c r="P351" s="32"/>
      <c r="Q351" s="32"/>
      <c r="R351" s="32"/>
    </row>
    <row r="352" spans="5:18" x14ac:dyDescent="0.3">
      <c r="E352" s="32"/>
      <c r="K352" s="32"/>
      <c r="P352" s="32"/>
      <c r="Q352" s="32"/>
      <c r="R352" s="32"/>
    </row>
    <row r="353" spans="5:18" x14ac:dyDescent="0.3">
      <c r="E353" s="32"/>
      <c r="K353" s="32"/>
      <c r="P353" s="32"/>
      <c r="Q353" s="32"/>
      <c r="R353" s="32"/>
    </row>
    <row r="354" spans="5:18" x14ac:dyDescent="0.3">
      <c r="E354" s="32"/>
      <c r="K354" s="32"/>
      <c r="P354" s="32"/>
      <c r="Q354" s="32"/>
      <c r="R354" s="32"/>
    </row>
    <row r="355" spans="5:18" x14ac:dyDescent="0.3">
      <c r="E355" s="32"/>
      <c r="K355" s="32"/>
      <c r="P355" s="32"/>
      <c r="Q355" s="32"/>
      <c r="R355" s="32"/>
    </row>
    <row r="356" spans="5:18" x14ac:dyDescent="0.3">
      <c r="E356" s="32"/>
      <c r="K356" s="32"/>
      <c r="P356" s="32"/>
      <c r="Q356" s="32"/>
      <c r="R356" s="32"/>
    </row>
    <row r="357" spans="5:18" x14ac:dyDescent="0.3">
      <c r="E357" s="32"/>
      <c r="K357" s="32"/>
      <c r="P357" s="32"/>
      <c r="Q357" s="32"/>
      <c r="R357" s="32"/>
    </row>
    <row r="358" spans="5:18" x14ac:dyDescent="0.3">
      <c r="E358" s="32"/>
      <c r="K358" s="32"/>
      <c r="P358" s="32"/>
      <c r="Q358" s="32"/>
      <c r="R358" s="32"/>
    </row>
    <row r="359" spans="5:18" x14ac:dyDescent="0.3">
      <c r="E359" s="32"/>
      <c r="K359" s="32"/>
      <c r="P359" s="32"/>
      <c r="Q359" s="32"/>
      <c r="R359" s="32"/>
    </row>
    <row r="360" spans="5:18" x14ac:dyDescent="0.3">
      <c r="E360" s="32"/>
      <c r="K360" s="32"/>
      <c r="P360" s="32"/>
      <c r="Q360" s="32"/>
      <c r="R360" s="32"/>
    </row>
    <row r="361" spans="5:18" x14ac:dyDescent="0.3">
      <c r="E361" s="32"/>
      <c r="K361" s="32"/>
      <c r="P361" s="32"/>
      <c r="Q361" s="32"/>
      <c r="R361" s="32"/>
    </row>
    <row r="362" spans="5:18" x14ac:dyDescent="0.3">
      <c r="E362" s="32"/>
      <c r="K362" s="32"/>
      <c r="P362" s="32"/>
      <c r="Q362" s="32"/>
      <c r="R362" s="32"/>
    </row>
    <row r="363" spans="5:18" x14ac:dyDescent="0.3">
      <c r="E363" s="32"/>
      <c r="K363" s="32"/>
      <c r="P363" s="32"/>
      <c r="Q363" s="32"/>
      <c r="R363" s="32"/>
    </row>
    <row r="364" spans="5:18" x14ac:dyDescent="0.3">
      <c r="E364" s="32"/>
      <c r="K364" s="32"/>
      <c r="P364" s="32"/>
      <c r="Q364" s="32"/>
      <c r="R364" s="32"/>
    </row>
    <row r="365" spans="5:18" x14ac:dyDescent="0.3">
      <c r="E365" s="32"/>
      <c r="K365" s="32"/>
      <c r="P365" s="32"/>
      <c r="Q365" s="32"/>
      <c r="R365" s="32"/>
    </row>
    <row r="366" spans="5:18" x14ac:dyDescent="0.3">
      <c r="E366" s="32"/>
      <c r="K366" s="32"/>
      <c r="P366" s="32"/>
      <c r="Q366" s="32"/>
      <c r="R366" s="32"/>
    </row>
    <row r="367" spans="5:18" x14ac:dyDescent="0.3">
      <c r="E367" s="32"/>
      <c r="K367" s="32"/>
      <c r="P367" s="32"/>
      <c r="Q367" s="32"/>
      <c r="R367" s="32"/>
    </row>
    <row r="368" spans="5:18" x14ac:dyDescent="0.3">
      <c r="E368" s="32"/>
      <c r="K368" s="32"/>
      <c r="P368" s="32"/>
      <c r="Q368" s="32"/>
      <c r="R368" s="32"/>
    </row>
    <row r="369" spans="5:18" x14ac:dyDescent="0.3">
      <c r="E369" s="32"/>
      <c r="K369" s="32"/>
      <c r="P369" s="32"/>
      <c r="Q369" s="32"/>
      <c r="R369" s="32"/>
    </row>
    <row r="370" spans="5:18" x14ac:dyDescent="0.3">
      <c r="E370" s="32"/>
      <c r="K370" s="32"/>
      <c r="P370" s="32"/>
      <c r="Q370" s="32"/>
      <c r="R370" s="32"/>
    </row>
    <row r="371" spans="5:18" x14ac:dyDescent="0.3">
      <c r="E371" s="32"/>
      <c r="K371" s="32"/>
      <c r="P371" s="32"/>
      <c r="Q371" s="32"/>
      <c r="R371" s="32"/>
    </row>
    <row r="372" spans="5:18" x14ac:dyDescent="0.3">
      <c r="E372" s="32"/>
      <c r="K372" s="32"/>
      <c r="P372" s="32"/>
      <c r="Q372" s="32"/>
      <c r="R372" s="32"/>
    </row>
    <row r="373" spans="5:18" x14ac:dyDescent="0.3">
      <c r="E373" s="32"/>
      <c r="K373" s="32"/>
      <c r="P373" s="32"/>
      <c r="Q373" s="32"/>
      <c r="R373" s="32"/>
    </row>
    <row r="374" spans="5:18" x14ac:dyDescent="0.3">
      <c r="E374" s="32"/>
      <c r="K374" s="32"/>
      <c r="P374" s="32"/>
      <c r="Q374" s="32"/>
      <c r="R374" s="32"/>
    </row>
    <row r="375" spans="5:18" x14ac:dyDescent="0.3">
      <c r="E375" s="32"/>
      <c r="K375" s="32"/>
      <c r="P375" s="32"/>
      <c r="Q375" s="32"/>
      <c r="R375" s="32"/>
    </row>
    <row r="376" spans="5:18" x14ac:dyDescent="0.3">
      <c r="E376" s="32"/>
      <c r="K376" s="32"/>
      <c r="P376" s="32"/>
      <c r="Q376" s="32"/>
      <c r="R376" s="32"/>
    </row>
    <row r="377" spans="5:18" x14ac:dyDescent="0.3">
      <c r="E377" s="32"/>
      <c r="K377" s="32"/>
      <c r="P377" s="32"/>
      <c r="Q377" s="32"/>
      <c r="R377" s="32"/>
    </row>
    <row r="378" spans="5:18" x14ac:dyDescent="0.3">
      <c r="E378" s="32"/>
      <c r="K378" s="32"/>
      <c r="P378" s="32"/>
      <c r="Q378" s="32"/>
      <c r="R378" s="32"/>
    </row>
    <row r="379" spans="5:18" x14ac:dyDescent="0.3">
      <c r="E379" s="32"/>
      <c r="K379" s="32"/>
      <c r="P379" s="32"/>
      <c r="Q379" s="32"/>
      <c r="R379" s="32"/>
    </row>
    <row r="380" spans="5:18" x14ac:dyDescent="0.3">
      <c r="E380" s="32"/>
      <c r="K380" s="32"/>
      <c r="P380" s="32"/>
      <c r="Q380" s="32"/>
      <c r="R380" s="32"/>
    </row>
    <row r="381" spans="5:18" x14ac:dyDescent="0.3">
      <c r="E381" s="32"/>
      <c r="K381" s="32"/>
      <c r="P381" s="32"/>
      <c r="Q381" s="32"/>
      <c r="R381" s="32"/>
    </row>
    <row r="382" spans="5:18" x14ac:dyDescent="0.3">
      <c r="E382" s="32"/>
      <c r="K382" s="32"/>
      <c r="P382" s="32"/>
      <c r="Q382" s="32"/>
      <c r="R382" s="32"/>
    </row>
    <row r="383" spans="5:18" x14ac:dyDescent="0.3">
      <c r="E383" s="32"/>
      <c r="K383" s="32"/>
      <c r="P383" s="32"/>
      <c r="Q383" s="32"/>
      <c r="R383" s="32"/>
    </row>
    <row r="384" spans="5:18" x14ac:dyDescent="0.3">
      <c r="E384" s="32"/>
      <c r="K384" s="32"/>
      <c r="P384" s="32"/>
      <c r="Q384" s="32"/>
      <c r="R384" s="32"/>
    </row>
    <row r="385" spans="5:18" x14ac:dyDescent="0.3">
      <c r="E385" s="32"/>
      <c r="K385" s="32"/>
      <c r="P385" s="32"/>
      <c r="Q385" s="32"/>
      <c r="R385" s="32"/>
    </row>
    <row r="386" spans="5:18" x14ac:dyDescent="0.3">
      <c r="E386" s="32"/>
      <c r="K386" s="32"/>
      <c r="P386" s="32"/>
      <c r="Q386" s="32"/>
      <c r="R386" s="32"/>
    </row>
    <row r="387" spans="5:18" x14ac:dyDescent="0.3">
      <c r="E387" s="32"/>
      <c r="K387" s="32"/>
      <c r="P387" s="32"/>
      <c r="Q387" s="32"/>
      <c r="R387" s="32"/>
    </row>
    <row r="388" spans="5:18" x14ac:dyDescent="0.3">
      <c r="E388" s="32"/>
      <c r="K388" s="32"/>
      <c r="P388" s="32"/>
      <c r="Q388" s="32"/>
      <c r="R388" s="32"/>
    </row>
    <row r="389" spans="5:18" x14ac:dyDescent="0.3">
      <c r="E389" s="32"/>
      <c r="K389" s="32"/>
      <c r="P389" s="32"/>
      <c r="Q389" s="32"/>
      <c r="R389" s="32"/>
    </row>
    <row r="390" spans="5:18" x14ac:dyDescent="0.3">
      <c r="E390" s="32"/>
      <c r="K390" s="32"/>
      <c r="P390" s="32"/>
      <c r="Q390" s="32"/>
      <c r="R390" s="32"/>
    </row>
    <row r="391" spans="5:18" x14ac:dyDescent="0.3">
      <c r="E391" s="32"/>
      <c r="K391" s="32"/>
      <c r="P391" s="32"/>
      <c r="Q391" s="32"/>
      <c r="R391" s="32"/>
    </row>
    <row r="392" spans="5:18" x14ac:dyDescent="0.3">
      <c r="E392" s="32"/>
      <c r="K392" s="32"/>
      <c r="P392" s="32"/>
      <c r="Q392" s="32"/>
      <c r="R392" s="32"/>
    </row>
    <row r="393" spans="5:18" x14ac:dyDescent="0.3">
      <c r="E393" s="32"/>
      <c r="K393" s="32"/>
      <c r="P393" s="32"/>
      <c r="Q393" s="32"/>
      <c r="R393" s="32"/>
    </row>
    <row r="394" spans="5:18" x14ac:dyDescent="0.3">
      <c r="E394" s="32"/>
      <c r="K394" s="32"/>
      <c r="P394" s="32"/>
      <c r="Q394" s="32"/>
      <c r="R394" s="32"/>
    </row>
    <row r="395" spans="5:18" x14ac:dyDescent="0.3">
      <c r="E395" s="32"/>
      <c r="K395" s="32"/>
      <c r="P395" s="32"/>
      <c r="Q395" s="32"/>
      <c r="R395" s="32"/>
    </row>
    <row r="396" spans="5:18" x14ac:dyDescent="0.3">
      <c r="E396" s="32"/>
      <c r="K396" s="32"/>
      <c r="P396" s="32"/>
      <c r="Q396" s="32"/>
      <c r="R396" s="32"/>
    </row>
    <row r="397" spans="5:18" x14ac:dyDescent="0.3">
      <c r="E397" s="32"/>
      <c r="K397" s="32"/>
      <c r="P397" s="32"/>
      <c r="Q397" s="32"/>
      <c r="R397" s="32"/>
    </row>
    <row r="398" spans="5:18" x14ac:dyDescent="0.3">
      <c r="E398" s="32"/>
      <c r="K398" s="32"/>
      <c r="P398" s="32"/>
      <c r="Q398" s="32"/>
      <c r="R398" s="32"/>
    </row>
    <row r="399" spans="5:18" x14ac:dyDescent="0.3">
      <c r="E399" s="32"/>
      <c r="K399" s="32"/>
      <c r="P399" s="32"/>
      <c r="Q399" s="32"/>
      <c r="R399" s="32"/>
    </row>
    <row r="400" spans="5:18" x14ac:dyDescent="0.3">
      <c r="E400" s="32"/>
      <c r="K400" s="32"/>
      <c r="P400" s="32"/>
      <c r="Q400" s="32"/>
      <c r="R400" s="32"/>
    </row>
    <row r="401" spans="5:18" x14ac:dyDescent="0.3">
      <c r="E401" s="32"/>
      <c r="K401" s="32"/>
      <c r="P401" s="32"/>
      <c r="Q401" s="32"/>
      <c r="R401" s="32"/>
    </row>
    <row r="402" spans="5:18" x14ac:dyDescent="0.3">
      <c r="E402" s="32"/>
      <c r="K402" s="32"/>
      <c r="P402" s="32"/>
      <c r="Q402" s="32"/>
      <c r="R402" s="32"/>
    </row>
    <row r="403" spans="5:18" x14ac:dyDescent="0.3">
      <c r="E403" s="32"/>
      <c r="K403" s="32"/>
      <c r="P403" s="32"/>
      <c r="Q403" s="32"/>
      <c r="R403" s="32"/>
    </row>
    <row r="404" spans="5:18" x14ac:dyDescent="0.3">
      <c r="E404" s="32"/>
      <c r="K404" s="32"/>
      <c r="P404" s="32"/>
      <c r="Q404" s="32"/>
      <c r="R404" s="32"/>
    </row>
    <row r="405" spans="5:18" x14ac:dyDescent="0.3">
      <c r="E405" s="32"/>
      <c r="K405" s="32"/>
      <c r="P405" s="32"/>
      <c r="Q405" s="32"/>
      <c r="R405" s="32"/>
    </row>
    <row r="406" spans="5:18" x14ac:dyDescent="0.3">
      <c r="E406" s="32"/>
      <c r="K406" s="32"/>
      <c r="P406" s="32"/>
      <c r="Q406" s="32"/>
      <c r="R406" s="32"/>
    </row>
    <row r="407" spans="5:18" x14ac:dyDescent="0.3">
      <c r="E407" s="32"/>
      <c r="K407" s="32"/>
      <c r="P407" s="32"/>
      <c r="Q407" s="32"/>
      <c r="R407" s="32"/>
    </row>
    <row r="408" spans="5:18" x14ac:dyDescent="0.3">
      <c r="E408" s="32"/>
      <c r="K408" s="32"/>
      <c r="P408" s="32"/>
      <c r="Q408" s="32"/>
      <c r="R408" s="32"/>
    </row>
    <row r="409" spans="5:18" x14ac:dyDescent="0.3">
      <c r="E409" s="32"/>
      <c r="K409" s="32"/>
      <c r="P409" s="32"/>
      <c r="Q409" s="32"/>
      <c r="R409" s="32"/>
    </row>
    <row r="410" spans="5:18" x14ac:dyDescent="0.3">
      <c r="E410" s="32"/>
      <c r="K410" s="32"/>
      <c r="P410" s="32"/>
      <c r="Q410" s="32"/>
      <c r="R410" s="32"/>
    </row>
    <row r="411" spans="5:18" x14ac:dyDescent="0.3">
      <c r="E411" s="32"/>
      <c r="K411" s="32"/>
      <c r="P411" s="32"/>
      <c r="Q411" s="32"/>
      <c r="R411" s="32"/>
    </row>
    <row r="412" spans="5:18" x14ac:dyDescent="0.3">
      <c r="E412" s="32"/>
      <c r="K412" s="32"/>
      <c r="P412" s="32"/>
      <c r="Q412" s="32"/>
      <c r="R412" s="32"/>
    </row>
    <row r="413" spans="5:18" x14ac:dyDescent="0.3">
      <c r="E413" s="32"/>
      <c r="K413" s="32"/>
      <c r="P413" s="32"/>
      <c r="Q413" s="32"/>
      <c r="R413" s="32"/>
    </row>
    <row r="414" spans="5:18" x14ac:dyDescent="0.3">
      <c r="E414" s="32"/>
      <c r="K414" s="32"/>
      <c r="P414" s="32"/>
      <c r="Q414" s="32"/>
      <c r="R414" s="32"/>
    </row>
    <row r="415" spans="5:18" x14ac:dyDescent="0.3">
      <c r="E415" s="32"/>
      <c r="K415" s="32"/>
      <c r="P415" s="32"/>
      <c r="Q415" s="32"/>
      <c r="R415" s="32"/>
    </row>
    <row r="416" spans="5:18" x14ac:dyDescent="0.3">
      <c r="E416" s="32"/>
      <c r="K416" s="32"/>
      <c r="P416" s="32"/>
      <c r="Q416" s="32"/>
      <c r="R416" s="32"/>
    </row>
    <row r="417" spans="5:18" x14ac:dyDescent="0.3">
      <c r="E417" s="32"/>
      <c r="K417" s="32"/>
      <c r="P417" s="32"/>
      <c r="Q417" s="32"/>
      <c r="R417" s="32"/>
    </row>
    <row r="418" spans="5:18" x14ac:dyDescent="0.3">
      <c r="E418" s="32"/>
      <c r="K418" s="32"/>
      <c r="P418" s="32"/>
      <c r="Q418" s="32"/>
      <c r="R418" s="32"/>
    </row>
    <row r="419" spans="5:18" x14ac:dyDescent="0.3">
      <c r="E419" s="32"/>
      <c r="K419" s="32"/>
      <c r="P419" s="32"/>
      <c r="Q419" s="32"/>
      <c r="R419" s="32"/>
    </row>
    <row r="420" spans="5:18" x14ac:dyDescent="0.3">
      <c r="E420" s="32"/>
      <c r="K420" s="32"/>
      <c r="P420" s="32"/>
      <c r="Q420" s="32"/>
      <c r="R420" s="32"/>
    </row>
    <row r="421" spans="5:18" x14ac:dyDescent="0.3">
      <c r="E421" s="32"/>
      <c r="K421" s="32"/>
      <c r="P421" s="32"/>
      <c r="Q421" s="32"/>
      <c r="R421" s="32"/>
    </row>
    <row r="422" spans="5:18" x14ac:dyDescent="0.3">
      <c r="E422" s="32"/>
      <c r="K422" s="32"/>
      <c r="P422" s="32"/>
      <c r="Q422" s="32"/>
      <c r="R422" s="32"/>
    </row>
    <row r="423" spans="5:18" x14ac:dyDescent="0.3">
      <c r="E423" s="32"/>
      <c r="K423" s="32"/>
      <c r="P423" s="32"/>
      <c r="Q423" s="32"/>
      <c r="R423" s="32"/>
    </row>
    <row r="424" spans="5:18" x14ac:dyDescent="0.3">
      <c r="E424" s="32"/>
      <c r="K424" s="32"/>
      <c r="P424" s="32"/>
      <c r="Q424" s="32"/>
      <c r="R424" s="32"/>
    </row>
    <row r="425" spans="5:18" x14ac:dyDescent="0.3">
      <c r="E425" s="32"/>
      <c r="K425" s="32"/>
      <c r="P425" s="32"/>
      <c r="Q425" s="32"/>
      <c r="R425" s="32"/>
    </row>
    <row r="426" spans="5:18" x14ac:dyDescent="0.3">
      <c r="E426" s="32"/>
      <c r="K426" s="32"/>
      <c r="P426" s="32"/>
      <c r="Q426" s="32"/>
      <c r="R426" s="32"/>
    </row>
    <row r="427" spans="5:18" x14ac:dyDescent="0.3">
      <c r="E427" s="32"/>
      <c r="K427" s="32"/>
      <c r="P427" s="32"/>
      <c r="Q427" s="32"/>
      <c r="R427" s="32"/>
    </row>
    <row r="428" spans="5:18" x14ac:dyDescent="0.3">
      <c r="E428" s="32"/>
      <c r="K428" s="32"/>
      <c r="P428" s="32"/>
      <c r="Q428" s="32"/>
      <c r="R428" s="32"/>
    </row>
    <row r="429" spans="5:18" x14ac:dyDescent="0.3">
      <c r="E429" s="32"/>
      <c r="K429" s="32"/>
      <c r="P429" s="32"/>
      <c r="Q429" s="32"/>
      <c r="R429" s="32"/>
    </row>
    <row r="430" spans="5:18" x14ac:dyDescent="0.3">
      <c r="E430" s="32"/>
      <c r="K430" s="32"/>
      <c r="P430" s="32"/>
      <c r="Q430" s="32"/>
      <c r="R430" s="32"/>
    </row>
    <row r="431" spans="5:18" x14ac:dyDescent="0.3">
      <c r="E431" s="32"/>
      <c r="K431" s="32"/>
      <c r="P431" s="32"/>
      <c r="Q431" s="32"/>
      <c r="R431" s="32"/>
    </row>
    <row r="432" spans="5:18" x14ac:dyDescent="0.3">
      <c r="E432" s="32"/>
      <c r="K432" s="32"/>
      <c r="P432" s="32"/>
      <c r="Q432" s="32"/>
      <c r="R432" s="32"/>
    </row>
    <row r="433" spans="5:18" x14ac:dyDescent="0.3">
      <c r="E433" s="32"/>
      <c r="K433" s="32"/>
      <c r="P433" s="32"/>
      <c r="Q433" s="32"/>
      <c r="R433" s="32"/>
    </row>
    <row r="434" spans="5:18" x14ac:dyDescent="0.3">
      <c r="E434" s="32"/>
      <c r="K434" s="32"/>
      <c r="P434" s="32"/>
      <c r="Q434" s="32"/>
      <c r="R434" s="32"/>
    </row>
    <row r="435" spans="5:18" x14ac:dyDescent="0.3">
      <c r="E435" s="32"/>
      <c r="K435" s="32"/>
      <c r="P435" s="32"/>
      <c r="Q435" s="32"/>
      <c r="R435" s="32"/>
    </row>
    <row r="436" spans="5:18" x14ac:dyDescent="0.3">
      <c r="E436" s="32"/>
      <c r="K436" s="32"/>
      <c r="P436" s="32"/>
      <c r="Q436" s="32"/>
      <c r="R436" s="32"/>
    </row>
    <row r="437" spans="5:18" x14ac:dyDescent="0.3">
      <c r="E437" s="32"/>
      <c r="K437" s="32"/>
      <c r="P437" s="32"/>
      <c r="Q437" s="32"/>
      <c r="R437" s="32"/>
    </row>
    <row r="438" spans="5:18" x14ac:dyDescent="0.3">
      <c r="E438" s="32"/>
      <c r="K438" s="32"/>
      <c r="P438" s="32"/>
      <c r="Q438" s="32"/>
      <c r="R438" s="32"/>
    </row>
    <row r="439" spans="5:18" x14ac:dyDescent="0.3">
      <c r="E439" s="32"/>
      <c r="K439" s="32"/>
      <c r="P439" s="32"/>
      <c r="Q439" s="32"/>
      <c r="R439" s="32"/>
    </row>
    <row r="440" spans="5:18" x14ac:dyDescent="0.3">
      <c r="E440" s="32"/>
      <c r="K440" s="32"/>
      <c r="P440" s="32"/>
      <c r="Q440" s="32"/>
      <c r="R440" s="32"/>
    </row>
    <row r="441" spans="5:18" x14ac:dyDescent="0.3">
      <c r="E441" s="32"/>
      <c r="K441" s="32"/>
      <c r="P441" s="32"/>
      <c r="Q441" s="32"/>
      <c r="R441" s="32"/>
    </row>
    <row r="442" spans="5:18" x14ac:dyDescent="0.3">
      <c r="E442" s="32"/>
      <c r="K442" s="32"/>
      <c r="P442" s="32"/>
      <c r="Q442" s="32"/>
      <c r="R442" s="32"/>
    </row>
    <row r="443" spans="5:18" x14ac:dyDescent="0.3">
      <c r="E443" s="32"/>
      <c r="K443" s="32"/>
      <c r="P443" s="32"/>
      <c r="Q443" s="32"/>
      <c r="R443" s="32"/>
    </row>
    <row r="444" spans="5:18" x14ac:dyDescent="0.3">
      <c r="E444" s="32"/>
      <c r="K444" s="32"/>
      <c r="P444" s="32"/>
      <c r="Q444" s="32"/>
      <c r="R444" s="32"/>
    </row>
    <row r="445" spans="5:18" x14ac:dyDescent="0.3">
      <c r="E445" s="32"/>
      <c r="K445" s="32"/>
      <c r="P445" s="32"/>
      <c r="Q445" s="32"/>
      <c r="R445" s="32"/>
    </row>
    <row r="446" spans="5:18" x14ac:dyDescent="0.3">
      <c r="E446" s="32"/>
      <c r="K446" s="32"/>
      <c r="P446" s="32"/>
      <c r="Q446" s="32"/>
      <c r="R446" s="32"/>
    </row>
    <row r="447" spans="5:18" x14ac:dyDescent="0.3">
      <c r="E447" s="32"/>
      <c r="K447" s="32"/>
      <c r="P447" s="32"/>
      <c r="Q447" s="32"/>
      <c r="R447" s="32"/>
    </row>
    <row r="448" spans="5:18" x14ac:dyDescent="0.3">
      <c r="E448" s="32"/>
      <c r="K448" s="32"/>
      <c r="P448" s="32"/>
      <c r="Q448" s="32"/>
      <c r="R448" s="32"/>
    </row>
    <row r="449" spans="5:18" x14ac:dyDescent="0.3">
      <c r="E449" s="32"/>
      <c r="K449" s="32"/>
      <c r="P449" s="32"/>
      <c r="Q449" s="32"/>
      <c r="R449" s="32"/>
    </row>
    <row r="450" spans="5:18" x14ac:dyDescent="0.3">
      <c r="E450" s="32"/>
      <c r="K450" s="32"/>
      <c r="P450" s="32"/>
      <c r="Q450" s="32"/>
      <c r="R450" s="32"/>
    </row>
    <row r="451" spans="5:18" x14ac:dyDescent="0.3">
      <c r="E451" s="32"/>
      <c r="K451" s="32"/>
      <c r="P451" s="32"/>
      <c r="Q451" s="32"/>
      <c r="R451" s="32"/>
    </row>
    <row r="452" spans="5:18" x14ac:dyDescent="0.3">
      <c r="E452" s="32"/>
      <c r="K452" s="32"/>
      <c r="P452" s="32"/>
      <c r="Q452" s="32"/>
      <c r="R452" s="32"/>
    </row>
    <row r="453" spans="5:18" x14ac:dyDescent="0.3">
      <c r="E453" s="32"/>
      <c r="K453" s="32"/>
      <c r="P453" s="32"/>
      <c r="Q453" s="32"/>
      <c r="R453" s="32"/>
    </row>
    <row r="454" spans="5:18" x14ac:dyDescent="0.3">
      <c r="E454" s="32"/>
      <c r="K454" s="32"/>
      <c r="P454" s="32"/>
      <c r="Q454" s="32"/>
      <c r="R454" s="32"/>
    </row>
    <row r="455" spans="5:18" x14ac:dyDescent="0.3">
      <c r="E455" s="32"/>
      <c r="K455" s="32"/>
      <c r="P455" s="32"/>
      <c r="Q455" s="32"/>
      <c r="R455" s="32"/>
    </row>
    <row r="456" spans="5:18" x14ac:dyDescent="0.3">
      <c r="E456" s="32"/>
      <c r="K456" s="32"/>
      <c r="P456" s="32"/>
      <c r="Q456" s="32"/>
      <c r="R456" s="32"/>
    </row>
    <row r="457" spans="5:18" x14ac:dyDescent="0.3">
      <c r="E457" s="32"/>
      <c r="K457" s="32"/>
      <c r="P457" s="32"/>
      <c r="Q457" s="32"/>
      <c r="R457" s="32"/>
    </row>
    <row r="458" spans="5:18" x14ac:dyDescent="0.3">
      <c r="E458" s="32"/>
      <c r="K458" s="32"/>
      <c r="P458" s="32"/>
      <c r="Q458" s="32"/>
      <c r="R458" s="32"/>
    </row>
    <row r="459" spans="5:18" x14ac:dyDescent="0.3">
      <c r="E459" s="32"/>
      <c r="K459" s="32"/>
      <c r="P459" s="32"/>
      <c r="Q459" s="32"/>
      <c r="R459" s="32"/>
    </row>
    <row r="460" spans="5:18" x14ac:dyDescent="0.3">
      <c r="E460" s="32"/>
      <c r="K460" s="32"/>
      <c r="P460" s="32"/>
      <c r="Q460" s="32"/>
      <c r="R460" s="32"/>
    </row>
    <row r="461" spans="5:18" x14ac:dyDescent="0.3">
      <c r="E461" s="32"/>
      <c r="K461" s="32"/>
      <c r="P461" s="32"/>
      <c r="Q461" s="32"/>
      <c r="R461" s="32"/>
    </row>
    <row r="462" spans="5:18" x14ac:dyDescent="0.3">
      <c r="E462" s="32"/>
      <c r="K462" s="32"/>
      <c r="P462" s="32"/>
      <c r="Q462" s="32"/>
      <c r="R462" s="32"/>
    </row>
    <row r="463" spans="5:18" x14ac:dyDescent="0.3">
      <c r="E463" s="32"/>
      <c r="K463" s="32"/>
      <c r="P463" s="32"/>
      <c r="Q463" s="32"/>
      <c r="R463" s="32"/>
    </row>
    <row r="464" spans="5:18" x14ac:dyDescent="0.3">
      <c r="E464" s="32"/>
      <c r="K464" s="32"/>
      <c r="P464" s="32"/>
      <c r="Q464" s="32"/>
      <c r="R464" s="32"/>
    </row>
    <row r="465" spans="5:18" x14ac:dyDescent="0.3">
      <c r="E465" s="32"/>
      <c r="K465" s="32"/>
      <c r="P465" s="32"/>
      <c r="Q465" s="32"/>
      <c r="R465" s="32"/>
    </row>
    <row r="466" spans="5:18" x14ac:dyDescent="0.3">
      <c r="E466" s="32"/>
      <c r="K466" s="32"/>
      <c r="P466" s="32"/>
      <c r="Q466" s="32"/>
      <c r="R466" s="32"/>
    </row>
    <row r="467" spans="5:18" x14ac:dyDescent="0.3">
      <c r="E467" s="32"/>
      <c r="K467" s="32"/>
      <c r="P467" s="32"/>
      <c r="Q467" s="32"/>
      <c r="R467" s="32"/>
    </row>
    <row r="468" spans="5:18" x14ac:dyDescent="0.3">
      <c r="E468" s="32"/>
      <c r="K468" s="32"/>
      <c r="P468" s="32"/>
      <c r="Q468" s="32"/>
      <c r="R468" s="32"/>
    </row>
    <row r="469" spans="5:18" x14ac:dyDescent="0.3">
      <c r="E469" s="32"/>
      <c r="K469" s="32"/>
      <c r="P469" s="32"/>
      <c r="Q469" s="32"/>
      <c r="R469" s="32"/>
    </row>
    <row r="470" spans="5:18" x14ac:dyDescent="0.3">
      <c r="E470" s="32"/>
      <c r="K470" s="32"/>
      <c r="P470" s="32"/>
      <c r="Q470" s="32"/>
      <c r="R470" s="32"/>
    </row>
    <row r="471" spans="5:18" x14ac:dyDescent="0.3">
      <c r="E471" s="32"/>
      <c r="K471" s="32"/>
      <c r="P471" s="32"/>
      <c r="Q471" s="32"/>
      <c r="R471" s="32"/>
    </row>
    <row r="472" spans="5:18" x14ac:dyDescent="0.3">
      <c r="E472" s="32"/>
      <c r="K472" s="32"/>
      <c r="P472" s="32"/>
      <c r="Q472" s="32"/>
      <c r="R472" s="32"/>
    </row>
    <row r="473" spans="5:18" x14ac:dyDescent="0.3">
      <c r="E473" s="32"/>
      <c r="K473" s="32"/>
      <c r="P473" s="32"/>
      <c r="Q473" s="32"/>
      <c r="R473" s="32"/>
    </row>
    <row r="474" spans="5:18" x14ac:dyDescent="0.3">
      <c r="E474" s="32"/>
      <c r="K474" s="32"/>
      <c r="P474" s="32"/>
      <c r="Q474" s="32"/>
      <c r="R474" s="32"/>
    </row>
    <row r="475" spans="5:18" x14ac:dyDescent="0.3">
      <c r="E475" s="32"/>
      <c r="K475" s="32"/>
      <c r="P475" s="32"/>
      <c r="Q475" s="32"/>
      <c r="R475" s="32"/>
    </row>
    <row r="476" spans="5:18" x14ac:dyDescent="0.3">
      <c r="E476" s="32"/>
      <c r="K476" s="32"/>
      <c r="P476" s="32"/>
      <c r="Q476" s="32"/>
      <c r="R476" s="32"/>
    </row>
    <row r="477" spans="5:18" x14ac:dyDescent="0.3">
      <c r="E477" s="32"/>
      <c r="K477" s="32"/>
      <c r="P477" s="32"/>
      <c r="Q477" s="32"/>
      <c r="R477" s="32"/>
    </row>
    <row r="478" spans="5:18" x14ac:dyDescent="0.3">
      <c r="E478" s="32"/>
      <c r="K478" s="32"/>
      <c r="P478" s="32"/>
      <c r="Q478" s="32"/>
      <c r="R478" s="32"/>
    </row>
    <row r="479" spans="5:18" x14ac:dyDescent="0.3">
      <c r="E479" s="32"/>
      <c r="K479" s="32"/>
      <c r="P479" s="32"/>
      <c r="Q479" s="32"/>
      <c r="R479" s="32"/>
    </row>
    <row r="480" spans="5:18" x14ac:dyDescent="0.3">
      <c r="E480" s="32"/>
      <c r="K480" s="32"/>
      <c r="P480" s="32"/>
      <c r="Q480" s="32"/>
      <c r="R480" s="32"/>
    </row>
    <row r="481" spans="5:18" x14ac:dyDescent="0.3">
      <c r="E481" s="32"/>
      <c r="K481" s="32"/>
      <c r="P481" s="32"/>
      <c r="Q481" s="32"/>
      <c r="R481" s="32"/>
    </row>
    <row r="482" spans="5:18" x14ac:dyDescent="0.3">
      <c r="E482" s="32"/>
      <c r="K482" s="32"/>
      <c r="P482" s="32"/>
      <c r="Q482" s="32"/>
      <c r="R482" s="32"/>
    </row>
    <row r="483" spans="5:18" x14ac:dyDescent="0.3">
      <c r="E483" s="32"/>
      <c r="K483" s="32"/>
      <c r="P483" s="32"/>
      <c r="Q483" s="32"/>
      <c r="R483" s="32"/>
    </row>
    <row r="484" spans="5:18" x14ac:dyDescent="0.3">
      <c r="E484" s="32"/>
      <c r="K484" s="32"/>
      <c r="P484" s="32"/>
      <c r="Q484" s="32"/>
      <c r="R484" s="32"/>
    </row>
    <row r="485" spans="5:18" x14ac:dyDescent="0.3">
      <c r="E485" s="32"/>
      <c r="K485" s="32"/>
      <c r="P485" s="32"/>
      <c r="Q485" s="32"/>
      <c r="R485" s="32"/>
    </row>
    <row r="486" spans="5:18" x14ac:dyDescent="0.3">
      <c r="E486" s="32"/>
      <c r="K486" s="32"/>
      <c r="P486" s="32"/>
      <c r="Q486" s="32"/>
      <c r="R486" s="32"/>
    </row>
    <row r="487" spans="5:18" x14ac:dyDescent="0.3">
      <c r="E487" s="32"/>
      <c r="K487" s="32"/>
      <c r="P487" s="32"/>
      <c r="Q487" s="32"/>
      <c r="R487" s="32"/>
    </row>
    <row r="488" spans="5:18" x14ac:dyDescent="0.3">
      <c r="E488" s="32"/>
      <c r="K488" s="32"/>
      <c r="P488" s="32"/>
      <c r="Q488" s="32"/>
      <c r="R488" s="32"/>
    </row>
    <row r="489" spans="5:18" x14ac:dyDescent="0.3">
      <c r="E489" s="32"/>
      <c r="K489" s="32"/>
      <c r="P489" s="32"/>
      <c r="Q489" s="32"/>
      <c r="R489" s="32"/>
    </row>
    <row r="490" spans="5:18" x14ac:dyDescent="0.3">
      <c r="E490" s="32"/>
      <c r="K490" s="32"/>
      <c r="P490" s="32"/>
      <c r="Q490" s="32"/>
      <c r="R490" s="32"/>
    </row>
    <row r="491" spans="5:18" x14ac:dyDescent="0.3">
      <c r="E491" s="32"/>
      <c r="K491" s="32"/>
      <c r="P491" s="32"/>
      <c r="Q491" s="32"/>
      <c r="R491" s="32"/>
    </row>
    <row r="492" spans="5:18" x14ac:dyDescent="0.3">
      <c r="E492" s="32"/>
      <c r="K492" s="32"/>
      <c r="P492" s="32"/>
      <c r="Q492" s="32"/>
      <c r="R492" s="32"/>
    </row>
    <row r="493" spans="5:18" x14ac:dyDescent="0.3">
      <c r="E493" s="32"/>
      <c r="K493" s="32"/>
      <c r="P493" s="32"/>
      <c r="Q493" s="32"/>
      <c r="R493" s="32"/>
    </row>
    <row r="494" spans="5:18" x14ac:dyDescent="0.3">
      <c r="E494" s="32"/>
      <c r="K494" s="32"/>
      <c r="P494" s="32"/>
      <c r="Q494" s="32"/>
      <c r="R494" s="32"/>
    </row>
    <row r="495" spans="5:18" x14ac:dyDescent="0.3">
      <c r="E495" s="32"/>
      <c r="K495" s="32"/>
      <c r="P495" s="32"/>
      <c r="Q495" s="32"/>
      <c r="R495" s="32"/>
    </row>
    <row r="496" spans="5:18" x14ac:dyDescent="0.3">
      <c r="E496" s="32"/>
      <c r="K496" s="32"/>
      <c r="P496" s="32"/>
      <c r="Q496" s="32"/>
      <c r="R496" s="32"/>
    </row>
    <row r="497" spans="5:18" x14ac:dyDescent="0.3">
      <c r="E497" s="32"/>
      <c r="K497" s="32"/>
      <c r="P497" s="32"/>
      <c r="Q497" s="32"/>
      <c r="R497" s="32"/>
    </row>
    <row r="498" spans="5:18" x14ac:dyDescent="0.3">
      <c r="E498" s="32"/>
      <c r="K498" s="32"/>
      <c r="P498" s="32"/>
      <c r="Q498" s="32"/>
      <c r="R498" s="32"/>
    </row>
    <row r="499" spans="5:18" x14ac:dyDescent="0.3">
      <c r="E499" s="32"/>
      <c r="K499" s="32"/>
      <c r="P499" s="32"/>
      <c r="Q499" s="32"/>
      <c r="R499" s="32"/>
    </row>
    <row r="500" spans="5:18" x14ac:dyDescent="0.3">
      <c r="E500" s="32"/>
      <c r="K500" s="32"/>
      <c r="P500" s="32"/>
      <c r="Q500" s="32"/>
      <c r="R500" s="32"/>
    </row>
    <row r="501" spans="5:18" x14ac:dyDescent="0.3">
      <c r="E501" s="32"/>
      <c r="K501" s="32"/>
      <c r="P501" s="32"/>
      <c r="Q501" s="32"/>
      <c r="R501" s="32"/>
    </row>
    <row r="502" spans="5:18" x14ac:dyDescent="0.3">
      <c r="E502" s="32"/>
      <c r="K502" s="32"/>
      <c r="P502" s="32"/>
      <c r="Q502" s="32"/>
      <c r="R502" s="32"/>
    </row>
    <row r="503" spans="5:18" x14ac:dyDescent="0.3">
      <c r="E503" s="32"/>
      <c r="K503" s="32"/>
      <c r="P503" s="32"/>
      <c r="Q503" s="32"/>
      <c r="R503" s="32"/>
    </row>
    <row r="504" spans="5:18" x14ac:dyDescent="0.3">
      <c r="E504" s="32"/>
      <c r="K504" s="32"/>
      <c r="P504" s="32"/>
      <c r="Q504" s="32"/>
      <c r="R504" s="32"/>
    </row>
    <row r="505" spans="5:18" x14ac:dyDescent="0.3">
      <c r="E505" s="32"/>
      <c r="K505" s="32"/>
      <c r="P505" s="32"/>
      <c r="Q505" s="32"/>
      <c r="R505" s="32"/>
    </row>
    <row r="506" spans="5:18" x14ac:dyDescent="0.3">
      <c r="E506" s="32"/>
      <c r="K506" s="32"/>
      <c r="P506" s="32"/>
      <c r="Q506" s="32"/>
      <c r="R506" s="32"/>
    </row>
    <row r="507" spans="5:18" x14ac:dyDescent="0.3">
      <c r="E507" s="32"/>
      <c r="K507" s="32"/>
      <c r="P507" s="32"/>
      <c r="Q507" s="32"/>
      <c r="R507" s="32"/>
    </row>
    <row r="508" spans="5:18" x14ac:dyDescent="0.3">
      <c r="E508" s="32"/>
      <c r="K508" s="32"/>
      <c r="P508" s="32"/>
      <c r="Q508" s="32"/>
      <c r="R508" s="32"/>
    </row>
    <row r="509" spans="5:18" x14ac:dyDescent="0.3">
      <c r="E509" s="32"/>
      <c r="K509" s="32"/>
      <c r="P509" s="32"/>
      <c r="Q509" s="32"/>
      <c r="R509" s="32"/>
    </row>
    <row r="510" spans="5:18" x14ac:dyDescent="0.3">
      <c r="E510" s="32"/>
      <c r="K510" s="32"/>
      <c r="P510" s="32"/>
      <c r="Q510" s="32"/>
      <c r="R510" s="32"/>
    </row>
    <row r="511" spans="5:18" x14ac:dyDescent="0.3">
      <c r="E511" s="32"/>
      <c r="K511" s="32"/>
      <c r="P511" s="32"/>
      <c r="Q511" s="32"/>
      <c r="R511" s="32"/>
    </row>
    <row r="512" spans="5:18" x14ac:dyDescent="0.3">
      <c r="E512" s="32"/>
      <c r="K512" s="32"/>
      <c r="P512" s="32"/>
      <c r="Q512" s="32"/>
      <c r="R512" s="32"/>
    </row>
    <row r="513" spans="5:18" x14ac:dyDescent="0.3">
      <c r="E513" s="32"/>
      <c r="K513" s="32"/>
      <c r="P513" s="32"/>
      <c r="Q513" s="32"/>
      <c r="R513" s="32"/>
    </row>
    <row r="514" spans="5:18" x14ac:dyDescent="0.3">
      <c r="E514" s="32"/>
      <c r="K514" s="32"/>
      <c r="P514" s="32"/>
      <c r="Q514" s="32"/>
      <c r="R514" s="32"/>
    </row>
    <row r="515" spans="5:18" x14ac:dyDescent="0.3">
      <c r="E515" s="32"/>
      <c r="K515" s="32"/>
      <c r="P515" s="32"/>
      <c r="Q515" s="32"/>
      <c r="R515" s="32"/>
    </row>
    <row r="516" spans="5:18" x14ac:dyDescent="0.3">
      <c r="E516" s="32"/>
      <c r="K516" s="32"/>
      <c r="P516" s="32"/>
      <c r="Q516" s="32"/>
      <c r="R516" s="32"/>
    </row>
    <row r="517" spans="5:18" x14ac:dyDescent="0.3">
      <c r="E517" s="32"/>
      <c r="K517" s="32"/>
      <c r="P517" s="32"/>
      <c r="Q517" s="32"/>
      <c r="R517" s="32"/>
    </row>
    <row r="518" spans="5:18" x14ac:dyDescent="0.3">
      <c r="E518" s="32"/>
      <c r="K518" s="32"/>
      <c r="P518" s="32"/>
      <c r="Q518" s="32"/>
      <c r="R518" s="32"/>
    </row>
    <row r="519" spans="5:18" x14ac:dyDescent="0.3">
      <c r="E519" s="32"/>
      <c r="K519" s="32"/>
      <c r="P519" s="32"/>
      <c r="Q519" s="32"/>
      <c r="R519" s="32"/>
    </row>
    <row r="520" spans="5:18" x14ac:dyDescent="0.3">
      <c r="E520" s="32"/>
      <c r="K520" s="32"/>
      <c r="P520" s="32"/>
      <c r="Q520" s="32"/>
      <c r="R520" s="32"/>
    </row>
    <row r="521" spans="5:18" x14ac:dyDescent="0.3">
      <c r="E521" s="32"/>
      <c r="K521" s="32"/>
      <c r="P521" s="32"/>
      <c r="Q521" s="32"/>
      <c r="R521" s="32"/>
    </row>
    <row r="522" spans="5:18" x14ac:dyDescent="0.3">
      <c r="E522" s="32"/>
      <c r="K522" s="32"/>
      <c r="P522" s="32"/>
      <c r="Q522" s="32"/>
      <c r="R522" s="32"/>
    </row>
    <row r="523" spans="5:18" x14ac:dyDescent="0.3">
      <c r="E523" s="32"/>
      <c r="K523" s="32"/>
      <c r="P523" s="32"/>
      <c r="Q523" s="32"/>
      <c r="R523" s="32"/>
    </row>
    <row r="524" spans="5:18" x14ac:dyDescent="0.3">
      <c r="E524" s="32"/>
      <c r="K524" s="32"/>
      <c r="P524" s="32"/>
      <c r="Q524" s="32"/>
      <c r="R524" s="32"/>
    </row>
    <row r="525" spans="5:18" x14ac:dyDescent="0.3">
      <c r="E525" s="32"/>
      <c r="K525" s="32"/>
      <c r="P525" s="32"/>
      <c r="Q525" s="32"/>
      <c r="R525" s="32"/>
    </row>
    <row r="526" spans="5:18" x14ac:dyDescent="0.3">
      <c r="E526" s="32"/>
      <c r="K526" s="32"/>
      <c r="P526" s="32"/>
      <c r="Q526" s="32"/>
      <c r="R526" s="32"/>
    </row>
    <row r="527" spans="5:18" x14ac:dyDescent="0.3">
      <c r="E527" s="32"/>
      <c r="K527" s="32"/>
      <c r="P527" s="32"/>
      <c r="Q527" s="32"/>
      <c r="R527" s="32"/>
    </row>
    <row r="528" spans="5:18" x14ac:dyDescent="0.3">
      <c r="E528" s="32"/>
      <c r="K528" s="32"/>
      <c r="P528" s="32"/>
      <c r="Q528" s="32"/>
      <c r="R528" s="32"/>
    </row>
    <row r="529" spans="5:18" x14ac:dyDescent="0.3">
      <c r="E529" s="32"/>
      <c r="K529" s="32"/>
      <c r="P529" s="32"/>
      <c r="Q529" s="32"/>
      <c r="R529" s="32"/>
    </row>
    <row r="530" spans="5:18" x14ac:dyDescent="0.3">
      <c r="E530" s="32"/>
      <c r="K530" s="32"/>
      <c r="P530" s="32"/>
      <c r="Q530" s="32"/>
      <c r="R530" s="32"/>
    </row>
    <row r="531" spans="5:18" x14ac:dyDescent="0.3">
      <c r="E531" s="32"/>
      <c r="K531" s="32"/>
      <c r="P531" s="32"/>
      <c r="Q531" s="32"/>
      <c r="R531" s="32"/>
    </row>
    <row r="532" spans="5:18" x14ac:dyDescent="0.3">
      <c r="E532" s="32"/>
      <c r="K532" s="32"/>
      <c r="P532" s="32"/>
      <c r="Q532" s="32"/>
      <c r="R532" s="32"/>
    </row>
    <row r="533" spans="5:18" x14ac:dyDescent="0.3">
      <c r="E533" s="32"/>
      <c r="K533" s="32"/>
      <c r="P533" s="32"/>
      <c r="Q533" s="32"/>
      <c r="R533" s="32"/>
    </row>
    <row r="534" spans="5:18" x14ac:dyDescent="0.3">
      <c r="E534" s="32"/>
      <c r="K534" s="32"/>
      <c r="P534" s="32"/>
      <c r="Q534" s="32"/>
      <c r="R534" s="32"/>
    </row>
    <row r="535" spans="5:18" x14ac:dyDescent="0.3">
      <c r="E535" s="32"/>
      <c r="K535" s="32"/>
      <c r="P535" s="32"/>
      <c r="Q535" s="32"/>
      <c r="R535" s="32"/>
    </row>
    <row r="536" spans="5:18" x14ac:dyDescent="0.3">
      <c r="E536" s="32"/>
      <c r="K536" s="32"/>
      <c r="P536" s="32"/>
      <c r="Q536" s="32"/>
      <c r="R536" s="32"/>
    </row>
    <row r="537" spans="5:18" x14ac:dyDescent="0.3">
      <c r="E537" s="32"/>
      <c r="K537" s="32"/>
      <c r="P537" s="32"/>
      <c r="Q537" s="32"/>
      <c r="R537" s="32"/>
    </row>
    <row r="538" spans="5:18" x14ac:dyDescent="0.3">
      <c r="E538" s="32"/>
      <c r="K538" s="32"/>
      <c r="P538" s="32"/>
      <c r="Q538" s="32"/>
      <c r="R538" s="32"/>
    </row>
    <row r="539" spans="5:18" x14ac:dyDescent="0.3">
      <c r="E539" s="32"/>
      <c r="K539" s="32"/>
      <c r="P539" s="32"/>
      <c r="Q539" s="32"/>
      <c r="R539" s="32"/>
    </row>
    <row r="540" spans="5:18" x14ac:dyDescent="0.3">
      <c r="E540" s="32"/>
      <c r="K540" s="32"/>
      <c r="P540" s="32"/>
      <c r="Q540" s="32"/>
      <c r="R540" s="32"/>
    </row>
    <row r="541" spans="5:18" x14ac:dyDescent="0.3">
      <c r="E541" s="32"/>
      <c r="K541" s="32"/>
      <c r="P541" s="32"/>
      <c r="Q541" s="32"/>
      <c r="R541" s="32"/>
    </row>
    <row r="542" spans="5:18" x14ac:dyDescent="0.3">
      <c r="E542" s="32"/>
      <c r="K542" s="32"/>
      <c r="P542" s="32"/>
      <c r="Q542" s="32"/>
      <c r="R542" s="32"/>
    </row>
    <row r="543" spans="5:18" x14ac:dyDescent="0.3">
      <c r="E543" s="32"/>
      <c r="K543" s="32"/>
      <c r="P543" s="32"/>
      <c r="Q543" s="32"/>
      <c r="R543" s="32"/>
    </row>
    <row r="544" spans="5:18" x14ac:dyDescent="0.3">
      <c r="E544" s="32"/>
      <c r="K544" s="32"/>
      <c r="P544" s="32"/>
      <c r="Q544" s="32"/>
      <c r="R544" s="32"/>
    </row>
    <row r="545" spans="5:18" x14ac:dyDescent="0.3">
      <c r="E545" s="32"/>
      <c r="K545" s="32"/>
      <c r="P545" s="32"/>
      <c r="Q545" s="32"/>
      <c r="R545" s="32"/>
    </row>
    <row r="546" spans="5:18" x14ac:dyDescent="0.3">
      <c r="E546" s="32"/>
      <c r="K546" s="32"/>
      <c r="P546" s="32"/>
      <c r="Q546" s="32"/>
      <c r="R546" s="32"/>
    </row>
    <row r="547" spans="5:18" x14ac:dyDescent="0.3">
      <c r="E547" s="32"/>
      <c r="K547" s="32"/>
      <c r="P547" s="32"/>
      <c r="Q547" s="32"/>
      <c r="R547" s="32"/>
    </row>
    <row r="548" spans="5:18" x14ac:dyDescent="0.3">
      <c r="E548" s="32"/>
      <c r="K548" s="32"/>
      <c r="P548" s="32"/>
      <c r="Q548" s="32"/>
      <c r="R548" s="32"/>
    </row>
    <row r="549" spans="5:18" x14ac:dyDescent="0.3">
      <c r="E549" s="32"/>
      <c r="K549" s="32"/>
      <c r="P549" s="32"/>
      <c r="Q549" s="32"/>
      <c r="R549" s="32"/>
    </row>
    <row r="550" spans="5:18" x14ac:dyDescent="0.3">
      <c r="E550" s="32"/>
      <c r="K550" s="32"/>
      <c r="P550" s="32"/>
      <c r="Q550" s="32"/>
      <c r="R550" s="32"/>
    </row>
    <row r="551" spans="5:18" x14ac:dyDescent="0.3">
      <c r="E551" s="32"/>
      <c r="K551" s="32"/>
      <c r="P551" s="32"/>
      <c r="Q551" s="32"/>
      <c r="R551" s="32"/>
    </row>
    <row r="552" spans="5:18" x14ac:dyDescent="0.3">
      <c r="E552" s="32"/>
      <c r="K552" s="32"/>
      <c r="P552" s="32"/>
      <c r="Q552" s="32"/>
      <c r="R552" s="32"/>
    </row>
    <row r="553" spans="5:18" x14ac:dyDescent="0.3">
      <c r="E553" s="32"/>
      <c r="K553" s="32"/>
      <c r="P553" s="32"/>
      <c r="Q553" s="32"/>
      <c r="R553" s="32"/>
    </row>
    <row r="554" spans="5:18" x14ac:dyDescent="0.3">
      <c r="E554" s="32"/>
      <c r="K554" s="32"/>
      <c r="P554" s="32"/>
      <c r="Q554" s="32"/>
      <c r="R554" s="32"/>
    </row>
    <row r="555" spans="5:18" x14ac:dyDescent="0.3">
      <c r="E555" s="32"/>
      <c r="K555" s="32"/>
      <c r="P555" s="32"/>
      <c r="Q555" s="32"/>
      <c r="R555" s="32"/>
    </row>
    <row r="556" spans="5:18" x14ac:dyDescent="0.3">
      <c r="E556" s="32"/>
      <c r="K556" s="32"/>
      <c r="P556" s="32"/>
      <c r="Q556" s="32"/>
      <c r="R556" s="32"/>
    </row>
    <row r="557" spans="5:18" x14ac:dyDescent="0.3">
      <c r="E557" s="32"/>
      <c r="K557" s="32"/>
      <c r="P557" s="32"/>
      <c r="Q557" s="32"/>
      <c r="R557" s="32"/>
    </row>
    <row r="558" spans="5:18" x14ac:dyDescent="0.3">
      <c r="E558" s="32"/>
      <c r="K558" s="32"/>
      <c r="P558" s="32"/>
      <c r="Q558" s="32"/>
      <c r="R558" s="32"/>
    </row>
    <row r="559" spans="5:18" x14ac:dyDescent="0.3">
      <c r="E559" s="32"/>
      <c r="K559" s="32"/>
      <c r="P559" s="32"/>
      <c r="Q559" s="32"/>
      <c r="R559" s="32"/>
    </row>
    <row r="560" spans="5:18" x14ac:dyDescent="0.3">
      <c r="E560" s="32"/>
      <c r="K560" s="32"/>
      <c r="P560" s="32"/>
      <c r="Q560" s="32"/>
      <c r="R560" s="32"/>
    </row>
    <row r="561" spans="5:18" x14ac:dyDescent="0.3">
      <c r="E561" s="32"/>
      <c r="K561" s="32"/>
      <c r="P561" s="32"/>
      <c r="Q561" s="32"/>
      <c r="R561" s="32"/>
    </row>
    <row r="562" spans="5:18" x14ac:dyDescent="0.3">
      <c r="E562" s="32"/>
      <c r="K562" s="32"/>
      <c r="P562" s="32"/>
      <c r="Q562" s="32"/>
      <c r="R562" s="32"/>
    </row>
    <row r="563" spans="5:18" x14ac:dyDescent="0.3">
      <c r="E563" s="32"/>
      <c r="K563" s="32"/>
      <c r="P563" s="32"/>
      <c r="Q563" s="32"/>
      <c r="R563" s="32"/>
    </row>
    <row r="564" spans="5:18" x14ac:dyDescent="0.3">
      <c r="E564" s="32"/>
      <c r="K564" s="32"/>
      <c r="P564" s="32"/>
      <c r="Q564" s="32"/>
      <c r="R564" s="32"/>
    </row>
    <row r="565" spans="5:18" x14ac:dyDescent="0.3">
      <c r="E565" s="32"/>
      <c r="K565" s="32"/>
      <c r="P565" s="32"/>
      <c r="Q565" s="32"/>
      <c r="R565" s="32"/>
    </row>
    <row r="566" spans="5:18" x14ac:dyDescent="0.3">
      <c r="E566" s="32"/>
      <c r="K566" s="32"/>
      <c r="P566" s="32"/>
      <c r="Q566" s="32"/>
      <c r="R566" s="32"/>
    </row>
    <row r="567" spans="5:18" x14ac:dyDescent="0.3">
      <c r="E567" s="32"/>
      <c r="K567" s="32"/>
      <c r="P567" s="32"/>
      <c r="Q567" s="32"/>
      <c r="R567" s="32"/>
    </row>
    <row r="568" spans="5:18" x14ac:dyDescent="0.3">
      <c r="E568" s="32"/>
      <c r="K568" s="32"/>
      <c r="P568" s="32"/>
      <c r="Q568" s="32"/>
      <c r="R568" s="32"/>
    </row>
    <row r="569" spans="5:18" x14ac:dyDescent="0.3">
      <c r="E569" s="32"/>
      <c r="K569" s="32"/>
      <c r="P569" s="32"/>
      <c r="Q569" s="32"/>
      <c r="R569" s="32"/>
    </row>
    <row r="570" spans="5:18" x14ac:dyDescent="0.3">
      <c r="E570" s="32"/>
      <c r="K570" s="32"/>
      <c r="P570" s="32"/>
      <c r="Q570" s="32"/>
      <c r="R570" s="32"/>
    </row>
    <row r="571" spans="5:18" x14ac:dyDescent="0.3">
      <c r="E571" s="32"/>
      <c r="K571" s="32"/>
      <c r="P571" s="32"/>
      <c r="Q571" s="32"/>
      <c r="R571" s="32"/>
    </row>
    <row r="572" spans="5:18" x14ac:dyDescent="0.3">
      <c r="E572" s="32"/>
      <c r="K572" s="32"/>
      <c r="P572" s="32"/>
      <c r="Q572" s="32"/>
      <c r="R572" s="32"/>
    </row>
    <row r="573" spans="5:18" x14ac:dyDescent="0.3">
      <c r="E573" s="32"/>
      <c r="K573" s="32"/>
      <c r="P573" s="32"/>
      <c r="Q573" s="32"/>
      <c r="R573" s="32"/>
    </row>
    <row r="574" spans="5:18" x14ac:dyDescent="0.3">
      <c r="E574" s="32"/>
      <c r="K574" s="32"/>
      <c r="P574" s="32"/>
      <c r="Q574" s="32"/>
      <c r="R574" s="32"/>
    </row>
    <row r="575" spans="5:18" x14ac:dyDescent="0.3">
      <c r="E575" s="32"/>
      <c r="K575" s="32"/>
      <c r="P575" s="32"/>
      <c r="Q575" s="32"/>
      <c r="R575" s="32"/>
    </row>
    <row r="576" spans="5:18" x14ac:dyDescent="0.3">
      <c r="E576" s="32"/>
      <c r="K576" s="32"/>
      <c r="P576" s="32"/>
      <c r="Q576" s="32"/>
      <c r="R576" s="32"/>
    </row>
    <row r="577" spans="5:18" x14ac:dyDescent="0.3">
      <c r="E577" s="32"/>
      <c r="K577" s="32"/>
      <c r="P577" s="32"/>
      <c r="Q577" s="32"/>
      <c r="R577" s="32"/>
    </row>
  </sheetData>
  <customSheetViews>
    <customSheetView guid="{CEF496A0-6F14-4B60-8881-C01394CA06A6}" scale="80" topLeftCell="A211">
      <selection activeCell="O34" sqref="O34"/>
      <pageMargins left="0.7" right="0.7" top="0.75" bottom="0.75" header="0.3" footer="0.3"/>
      <pageSetup orientation="portrait" r:id="rId1"/>
    </customSheetView>
    <customSheetView guid="{79F75307-9AC5-435A-B976-4C8D59E08B5B}" scale="80">
      <selection sqref="A1:D1"/>
      <pageMargins left="0.7" right="0.7" top="0.75" bottom="0.75" header="0.3" footer="0.3"/>
      <pageSetup orientation="portrait" r:id="rId2"/>
    </customSheetView>
    <customSheetView guid="{01D295AF-E7C4-44BC-B931-6FB7BD509A50}" scale="80">
      <selection sqref="A1:D1"/>
      <pageMargins left="0.7" right="0.7" top="0.75" bottom="0.75" header="0.3" footer="0.3"/>
      <pageSetup orientation="portrait" r:id="rId3"/>
    </customSheetView>
    <customSheetView guid="{94E13F2A-9A81-41DE-A52E-569C369CD0A1}" scale="80">
      <selection sqref="A1:D1"/>
      <pageMargins left="0.7" right="0.7" top="0.75" bottom="0.75" header="0.3" footer="0.3"/>
      <pageSetup orientation="portrait" r:id="rId4"/>
    </customSheetView>
    <customSheetView guid="{0F717160-3B4E-4F69-B5D2-25AF0992EDFA}" scale="80">
      <selection sqref="A1:D1"/>
      <pageMargins left="0.7" right="0.7" top="0.75" bottom="0.75" header="0.3" footer="0.3"/>
      <pageSetup orientation="portrait" r:id="rId5"/>
    </customSheetView>
    <customSheetView guid="{0B6B0A62-2E94-4121-B1D4-E1B39461561B}" scale="80" topLeftCell="A211">
      <selection activeCell="O34" sqref="O34"/>
      <pageMargins left="0.7" right="0.7" top="0.75" bottom="0.75" header="0.3" footer="0.3"/>
      <pageSetup orientation="portrait" r:id="rId6"/>
    </customSheetView>
    <customSheetView guid="{02F1DCA0-C356-49E7-A3FC-1BC0A4E710CB}" scale="80" topLeftCell="A198">
      <selection activeCell="A198" sqref="A198"/>
      <pageMargins left="0.7" right="0.7" top="0.75" bottom="0.75" header="0.3" footer="0.3"/>
      <pageSetup orientation="portrait" r:id="rId7"/>
    </customSheetView>
    <customSheetView guid="{D6EB1334-DC98-4657-9EAA-21970B29091F}" scale="80">
      <selection sqref="A1:D1"/>
      <pageMargins left="0.7" right="0.7" top="0.75" bottom="0.75" header="0.3" footer="0.3"/>
      <pageSetup orientation="portrait" r:id="rId8"/>
    </customSheetView>
    <customSheetView guid="{F5F241CF-4A3E-4FE9-A644-77C3CBF3BE38}" scale="80">
      <selection sqref="A1:D1"/>
      <pageMargins left="0.7" right="0.7" top="0.75" bottom="0.75" header="0.3" footer="0.3"/>
      <pageSetup orientation="portrait" r:id="rId9"/>
    </customSheetView>
    <customSheetView guid="{BAA648AC-56B1-489E-8189-CBF76C9134BC}" scale="80" topLeftCell="A163">
      <selection activeCell="L195" sqref="L195"/>
      <pageMargins left="0.7" right="0.7" top="0.75" bottom="0.75" header="0.3" footer="0.3"/>
      <pageSetup orientation="portrait" r:id="rId10"/>
    </customSheetView>
    <customSheetView guid="{56D17783-CFB7-4892-B20E-C9D7BF4B61FD}" scale="80" topLeftCell="A163">
      <selection activeCell="L195" sqref="L195"/>
      <pageMargins left="0.7" right="0.7" top="0.75" bottom="0.75" header="0.3" footer="0.3"/>
      <pageSetup orientation="portrait" r:id="rId11"/>
    </customSheetView>
    <customSheetView guid="{D7EF8DBE-C867-4E82-ABFE-ED0D914BC085}" scale="80" topLeftCell="A172">
      <selection activeCell="P194" sqref="P194"/>
      <pageMargins left="0.7" right="0.7" top="0.75" bottom="0.75" header="0.3" footer="0.3"/>
      <pageSetup orientation="portrait" r:id="rId12"/>
    </customSheetView>
    <customSheetView guid="{D97FF768-193E-4E4A-8E13-0460191F6DA0}" scale="80" topLeftCell="A172">
      <selection activeCell="P194" sqref="P194"/>
      <pageMargins left="0.7" right="0.7" top="0.75" bottom="0.75" header="0.3" footer="0.3"/>
      <pageSetup orientation="portrait" r:id="rId13"/>
    </customSheetView>
    <customSheetView guid="{ABFAAFE0-6146-4C45-9E69-36008DCCF455}" scale="80" topLeftCell="A133">
      <selection activeCell="D170" sqref="D170"/>
      <pageMargins left="0.7" right="0.7" top="0.75" bottom="0.75" header="0.3" footer="0.3"/>
      <pageSetup orientation="portrait" r:id="rId14"/>
    </customSheetView>
    <customSheetView guid="{8197CF74-ABEB-4061-AF52-E8C84C96F76C}" scale="80" topLeftCell="A198">
      <selection activeCell="A198" sqref="A198"/>
      <pageMargins left="0.7" right="0.7" top="0.75" bottom="0.75" header="0.3" footer="0.3"/>
      <pageSetup orientation="portrait" r:id="rId15"/>
    </customSheetView>
    <customSheetView guid="{9172CE8C-EB5C-49AA-8A85-986A9524A36A}" scale="80">
      <selection sqref="A1:D1"/>
      <pageMargins left="0.7" right="0.7" top="0.75" bottom="0.75" header="0.3" footer="0.3"/>
      <pageSetup orientation="portrait" r:id="rId16"/>
    </customSheetView>
    <customSheetView guid="{F9C549F8-858B-424C-A00B-E89F584F456D}" scale="80">
      <selection sqref="A1:D1"/>
      <pageMargins left="0.7" right="0.7" top="0.75" bottom="0.75" header="0.3" footer="0.3"/>
      <pageSetup orientation="portrait" r:id="rId17"/>
    </customSheetView>
    <customSheetView guid="{D8FF018B-2675-473C-8F23-BC10D35CD6B5}" scale="80">
      <selection sqref="A1:D1"/>
      <pageMargins left="0.7" right="0.7" top="0.75" bottom="0.75" header="0.3" footer="0.3"/>
      <pageSetup orientation="portrait" r:id="rId18"/>
    </customSheetView>
    <customSheetView guid="{7CF0C155-7F9D-4CDA-8F98-B3D50A9FFAC9}" scale="80">
      <selection sqref="A1:D1"/>
      <pageMargins left="0.7" right="0.7" top="0.75" bottom="0.75" header="0.3" footer="0.3"/>
      <pageSetup orientation="portrait" r:id="rId19"/>
    </customSheetView>
    <customSheetView guid="{371DCA25-3BEB-475B-ACED-45DCA1917255}" scale="80" topLeftCell="A163">
      <selection activeCell="F48" sqref="F48:F75"/>
      <pageMargins left="0.7" right="0.7" top="0.75" bottom="0.75" header="0.3" footer="0.3"/>
      <pageSetup orientation="portrait" r:id="rId20"/>
    </customSheetView>
    <customSheetView guid="{41B5E1E6-D81D-4418-90CF-068605595801}" scale="80" showPageBreaks="1">
      <selection sqref="A1:D1"/>
      <pageMargins left="0.7" right="0.7" top="0.75" bottom="0.75" header="0.3" footer="0.3"/>
      <pageSetup orientation="portrait" r:id="rId21"/>
    </customSheetView>
    <customSheetView guid="{6122F9E8-11B0-4BF2-A2A6-55C97AE65390}" scale="80" state="hidden" topLeftCell="A198">
      <selection activeCell="A198" sqref="A198"/>
      <pageMargins left="0.7" right="0.7" top="0.75" bottom="0.75" header="0.3" footer="0.3"/>
      <pageSetup orientation="portrait" r:id="rId22"/>
    </customSheetView>
    <customSheetView guid="{02588389-1E3C-4641-BBEA-3AA628600622}" scale="80" topLeftCell="A211">
      <selection activeCell="O34" sqref="O34"/>
      <pageMargins left="0.7" right="0.7" top="0.75" bottom="0.75" header="0.3" footer="0.3"/>
      <pageSetup orientation="portrait" r:id="rId23"/>
    </customSheetView>
    <customSheetView guid="{6C72B4CB-F3BD-46FE-93BB-45C8CCCF0ADE}" scale="80" topLeftCell="A198">
      <selection activeCell="A198" sqref="A198"/>
      <pageMargins left="0.7" right="0.7" top="0.75" bottom="0.75" header="0.3" footer="0.3"/>
      <pageSetup orientation="portrait" r:id="rId24"/>
    </customSheetView>
    <customSheetView guid="{C4052D5B-36C7-40A8-85BC-D948C47FBE39}" scale="80" topLeftCell="A198">
      <selection activeCell="A198" sqref="A198"/>
      <pageMargins left="0.7" right="0.7" top="0.75" bottom="0.75" header="0.3" footer="0.3"/>
      <pageSetup orientation="portrait" r:id="rId25"/>
    </customSheetView>
  </customSheetViews>
  <mergeCells count="71">
    <mergeCell ref="G214:P214"/>
    <mergeCell ref="A215:B222"/>
    <mergeCell ref="Q215:Q222"/>
    <mergeCell ref="G223:P223"/>
    <mergeCell ref="A224:B230"/>
    <mergeCell ref="A204:B213"/>
    <mergeCell ref="Q204:Q213"/>
    <mergeCell ref="G155:P155"/>
    <mergeCell ref="A156:B184"/>
    <mergeCell ref="Q156:Q184"/>
    <mergeCell ref="G185:P185"/>
    <mergeCell ref="A186:B196"/>
    <mergeCell ref="Q186:Q196"/>
    <mergeCell ref="G197:P197"/>
    <mergeCell ref="G200:P200"/>
    <mergeCell ref="A201:B202"/>
    <mergeCell ref="Q201:Q202"/>
    <mergeCell ref="G203:P203"/>
    <mergeCell ref="G145:P145"/>
    <mergeCell ref="A146:B149"/>
    <mergeCell ref="Q146:Q149"/>
    <mergeCell ref="G150:P150"/>
    <mergeCell ref="A151:B154"/>
    <mergeCell ref="Q151:Q154"/>
    <mergeCell ref="G129:P129"/>
    <mergeCell ref="A130:B134"/>
    <mergeCell ref="Q130:Q134"/>
    <mergeCell ref="G135:P135"/>
    <mergeCell ref="A136:B144"/>
    <mergeCell ref="Q136:Q144"/>
    <mergeCell ref="Q127:Q128"/>
    <mergeCell ref="Q87:Q92"/>
    <mergeCell ref="G93:P93"/>
    <mergeCell ref="A94:B100"/>
    <mergeCell ref="F94:F100"/>
    <mergeCell ref="G101:P101"/>
    <mergeCell ref="A102:B110"/>
    <mergeCell ref="F102:F112"/>
    <mergeCell ref="G113:P113"/>
    <mergeCell ref="A114:B121"/>
    <mergeCell ref="F114:F121"/>
    <mergeCell ref="G126:P126"/>
    <mergeCell ref="A127:B128"/>
    <mergeCell ref="G76:P76"/>
    <mergeCell ref="A77:B85"/>
    <mergeCell ref="F77:F85"/>
    <mergeCell ref="G86:P86"/>
    <mergeCell ref="A87:B92"/>
    <mergeCell ref="F87:F92"/>
    <mergeCell ref="A48:B75"/>
    <mergeCell ref="F48:F75"/>
    <mergeCell ref="G17:P17"/>
    <mergeCell ref="A18:B25"/>
    <mergeCell ref="Q18:Q25"/>
    <mergeCell ref="G26:P26"/>
    <mergeCell ref="A27:B31"/>
    <mergeCell ref="F27:F31"/>
    <mergeCell ref="Q27:Q31"/>
    <mergeCell ref="G32:P32"/>
    <mergeCell ref="A33:B46"/>
    <mergeCell ref="F33:F46"/>
    <mergeCell ref="Q33:Q46"/>
    <mergeCell ref="G47:P47"/>
    <mergeCell ref="A5:B16"/>
    <mergeCell ref="F5:F16"/>
    <mergeCell ref="Q5:Q16"/>
    <mergeCell ref="A1:D1"/>
    <mergeCell ref="F1:J1"/>
    <mergeCell ref="L1:Q1"/>
    <mergeCell ref="A3:R3"/>
    <mergeCell ref="G4:P4"/>
  </mergeCells>
  <dataValidations count="4">
    <dataValidation type="list" allowBlank="1" showInputMessage="1" showErrorMessage="1" sqref="G94:H100 G33:H46 G87:H92 G102:H112 G198:H199 G127:H128 G27:H31 G224:H230 F4 F26 F47 F76 F93 F86 F101 F113 F126 F129 F223 F32 G186:H196 G77:H85 G136:H144 F150 F145 G130:H134 F135 G146:H149 F155 G48:H75 F185 G18:H25 F197 F200 G201:H202 F17 G5:H16 F203 F214 G204:H213 G215:H222 G151:H154 G156:H184 G114:H125" xr:uid="{00000000-0002-0000-0500-000000000000}">
      <formula1>Status</formula1>
    </dataValidation>
    <dataValidation type="list" allowBlank="1" showInputMessage="1" showErrorMessage="1" sqref="O1:O1048576" xr:uid="{00000000-0002-0000-0500-000001000000}">
      <formula1>Process</formula1>
    </dataValidation>
    <dataValidation type="list" allowBlank="1" showInputMessage="1" showErrorMessage="1" sqref="L1:L1048576" xr:uid="{00000000-0002-0000-0500-000002000000}">
      <formula1>PF</formula1>
    </dataValidation>
    <dataValidation type="list" allowBlank="1" showInputMessage="1" showErrorMessage="1" sqref="I1:I1048576 N1:N1048576" xr:uid="{00000000-0002-0000-0500-000003000000}">
      <formula1>Validators</formula1>
    </dataValidation>
  </dataValidations>
  <pageMargins left="0.7" right="0.7" top="0.75" bottom="0.75" header="0.3" footer="0.3"/>
  <pageSetup orientation="portrait" r:id="rId2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D8" sqref="D8"/>
    </sheetView>
  </sheetViews>
  <sheetFormatPr defaultRowHeight="14.4" x14ac:dyDescent="0.3"/>
  <cols>
    <col min="1" max="1" width="23.33203125" bestFit="1" customWidth="1"/>
    <col min="2" max="3" width="30.44140625" bestFit="1" customWidth="1"/>
    <col min="4" max="4" width="27.5546875" bestFit="1" customWidth="1"/>
    <col min="5" max="5" width="16" bestFit="1" customWidth="1"/>
  </cols>
  <sheetData>
    <row r="1" spans="1:6" ht="28.8" x14ac:dyDescent="0.3">
      <c r="A1" s="84" t="s">
        <v>466</v>
      </c>
      <c r="B1" s="1" t="s">
        <v>20</v>
      </c>
      <c r="C1" s="1" t="s">
        <v>21</v>
      </c>
      <c r="D1" s="84" t="s">
        <v>473</v>
      </c>
      <c r="E1" s="84" t="s">
        <v>472</v>
      </c>
      <c r="F1" s="84" t="s">
        <v>1240</v>
      </c>
    </row>
    <row r="2" spans="1:6" x14ac:dyDescent="0.3">
      <c r="A2" t="s">
        <v>1441</v>
      </c>
      <c r="B2" t="s">
        <v>24</v>
      </c>
      <c r="C2" t="s">
        <v>24</v>
      </c>
      <c r="D2" t="s">
        <v>24</v>
      </c>
      <c r="E2" t="s">
        <v>462</v>
      </c>
      <c r="F2" t="s">
        <v>1241</v>
      </c>
    </row>
    <row r="3" spans="1:6" x14ac:dyDescent="0.3">
      <c r="A3" t="s">
        <v>1444</v>
      </c>
      <c r="B3" t="s">
        <v>25</v>
      </c>
      <c r="C3" t="s">
        <v>25</v>
      </c>
      <c r="D3" t="s">
        <v>4</v>
      </c>
      <c r="E3" t="s">
        <v>463</v>
      </c>
      <c r="F3" t="s">
        <v>24</v>
      </c>
    </row>
    <row r="4" spans="1:6" x14ac:dyDescent="0.3">
      <c r="A4" t="s">
        <v>1443</v>
      </c>
      <c r="B4" t="s">
        <v>8</v>
      </c>
      <c r="C4" t="s">
        <v>2</v>
      </c>
      <c r="D4" t="s">
        <v>8</v>
      </c>
      <c r="F4" t="s">
        <v>5</v>
      </c>
    </row>
    <row r="5" spans="1:6" x14ac:dyDescent="0.3">
      <c r="B5" t="s">
        <v>4</v>
      </c>
      <c r="C5" t="s">
        <v>5</v>
      </c>
      <c r="D5" t="s">
        <v>460</v>
      </c>
    </row>
    <row r="6" spans="1:6" x14ac:dyDescent="0.3">
      <c r="B6" t="s">
        <v>5</v>
      </c>
      <c r="D6" t="s">
        <v>25</v>
      </c>
    </row>
    <row r="7" spans="1:6" x14ac:dyDescent="0.3">
      <c r="D7" t="s">
        <v>5</v>
      </c>
    </row>
  </sheetData>
  <customSheetViews>
    <customSheetView guid="{CEF496A0-6F14-4B60-8881-C01394CA06A6}">
      <selection activeCell="D8" sqref="D8"/>
      <pageMargins left="0.7" right="0.7" top="0.75" bottom="0.75" header="0.3" footer="0.3"/>
    </customSheetView>
    <customSheetView guid="{79F75307-9AC5-435A-B976-4C8D59E08B5B}">
      <selection activeCell="A5" sqref="A5:A11"/>
      <pageMargins left="0.7" right="0.7" top="0.75" bottom="0.75" header="0.3" footer="0.3"/>
      <pageSetup orientation="portrait" r:id="rId1"/>
    </customSheetView>
    <customSheetView guid="{01D295AF-E7C4-44BC-B931-6FB7BD509A50}">
      <selection activeCell="A12" sqref="A12"/>
      <pageMargins left="0.7" right="0.7" top="0.75" bottom="0.75" header="0.3" footer="0.3"/>
      <pageSetup orientation="portrait" r:id="rId2"/>
    </customSheetView>
    <customSheetView guid="{94E13F2A-9A81-41DE-A52E-569C369CD0A1}">
      <selection activeCell="C20" sqref="C20"/>
      <pageMargins left="0.7" right="0.7" top="0.75" bottom="0.75" header="0.3" footer="0.3"/>
      <pageSetup orientation="portrait" r:id="rId3"/>
    </customSheetView>
    <customSheetView guid="{0F717160-3B4E-4F69-B5D2-25AF0992EDFA}">
      <selection activeCell="C20" sqref="C20"/>
      <pageMargins left="0.7" right="0.7" top="0.75" bottom="0.75" header="0.3" footer="0.3"/>
      <pageSetup orientation="portrait" r:id="rId4"/>
    </customSheetView>
    <customSheetView guid="{0B6B0A62-2E94-4121-B1D4-E1B39461561B}">
      <selection activeCell="A5" sqref="A5"/>
      <pageMargins left="0.7" right="0.7" top="0.75" bottom="0.75" header="0.3" footer="0.3"/>
    </customSheetView>
    <customSheetView guid="{02F1DCA0-C356-49E7-A3FC-1BC0A4E710CB}">
      <selection activeCell="F5" sqref="F5"/>
      <pageMargins left="0.7" right="0.7" top="0.75" bottom="0.75" header="0.3" footer="0.3"/>
    </customSheetView>
    <customSheetView guid="{D6EB1334-DC98-4657-9EAA-21970B29091F}">
      <selection activeCell="A12" sqref="A12"/>
      <pageMargins left="0.7" right="0.7" top="0.75" bottom="0.75" header="0.3" footer="0.3"/>
    </customSheetView>
    <customSheetView guid="{F5F241CF-4A3E-4FE9-A644-77C3CBF3BE38}">
      <selection activeCell="E1" sqref="E1"/>
      <pageMargins left="0.7" right="0.7" top="0.75" bottom="0.75" header="0.3" footer="0.3"/>
    </customSheetView>
    <customSheetView guid="{BAA648AC-56B1-489E-8189-CBF76C9134BC}">
      <selection activeCell="A23" sqref="A23:XFD23"/>
      <pageMargins left="0.7" right="0.7" top="0.75" bottom="0.75" header="0.3" footer="0.3"/>
    </customSheetView>
    <customSheetView guid="{56D17783-CFB7-4892-B20E-C9D7BF4B61FD}">
      <selection activeCell="A23" sqref="A23:XFD23"/>
      <pageMargins left="0.7" right="0.7" top="0.75" bottom="0.75" header="0.3" footer="0.3"/>
    </customSheetView>
    <customSheetView guid="{009AB0FD-D685-4BD2-905D-894644B94BC3}">
      <selection activeCell="E1" sqref="E1"/>
      <pageMargins left="0.7" right="0.7" top="0.75" bottom="0.75" header="0.3" footer="0.3"/>
    </customSheetView>
    <customSheetView guid="{2E6632C8-2E91-440E-80F5-7B95AB8037F5}">
      <selection activeCell="D5" sqref="D5"/>
      <pageMargins left="0.7" right="0.7" top="0.75" bottom="0.75" header="0.3" footer="0.3"/>
    </customSheetView>
    <customSheetView guid="{C8CBBAB8-31BB-4568-82CC-E8EA988FDCC8}">
      <selection activeCell="A12" sqref="A12"/>
      <pageMargins left="0.7" right="0.7" top="0.75" bottom="0.75" header="0.3" footer="0.3"/>
    </customSheetView>
    <customSheetView guid="{D7EF8DBE-C867-4E82-ABFE-ED0D914BC085}">
      <selection activeCell="A12" sqref="A12"/>
      <pageMargins left="0.7" right="0.7" top="0.75" bottom="0.75" header="0.3" footer="0.3"/>
    </customSheetView>
    <customSheetView guid="{D97FF768-193E-4E4A-8E13-0460191F6DA0}">
      <selection activeCell="A12" sqref="A12"/>
      <pageMargins left="0.7" right="0.7" top="0.75" bottom="0.75" header="0.3" footer="0.3"/>
    </customSheetView>
    <customSheetView guid="{ABFAAFE0-6146-4C45-9E69-36008DCCF455}">
      <selection activeCell="E1" sqref="E1"/>
      <pageMargins left="0.7" right="0.7" top="0.75" bottom="0.75" header="0.3" footer="0.3"/>
    </customSheetView>
    <customSheetView guid="{8197CF74-ABEB-4061-AF52-E8C84C96F76C}">
      <selection activeCell="A24" sqref="A24"/>
      <pageMargins left="0.7" right="0.7" top="0.75" bottom="0.75" header="0.3" footer="0.3"/>
    </customSheetView>
    <customSheetView guid="{9172CE8C-EB5C-49AA-8A85-986A9524A36A}">
      <selection activeCell="A12" sqref="A12"/>
      <pageMargins left="0.7" right="0.7" top="0.75" bottom="0.75" header="0.3" footer="0.3"/>
    </customSheetView>
    <customSheetView guid="{F9C549F8-858B-424C-A00B-E89F584F456D}">
      <selection activeCell="A12" sqref="A12"/>
      <pageMargins left="0.7" right="0.7" top="0.75" bottom="0.75" header="0.3" footer="0.3"/>
    </customSheetView>
    <customSheetView guid="{D8FF018B-2675-473C-8F23-BC10D35CD6B5}">
      <selection activeCell="A12" sqref="A12"/>
      <pageMargins left="0.7" right="0.7" top="0.75" bottom="0.75" header="0.3" footer="0.3"/>
    </customSheetView>
    <customSheetView guid="{7CF0C155-7F9D-4CDA-8F98-B3D50A9FFAC9}">
      <selection activeCell="A12" sqref="A12"/>
      <pageMargins left="0.7" right="0.7" top="0.75" bottom="0.75" header="0.3" footer="0.3"/>
    </customSheetView>
    <customSheetView guid="{371DCA25-3BEB-475B-ACED-45DCA1917255}">
      <selection activeCell="A12" sqref="A12"/>
      <pageMargins left="0.7" right="0.7" top="0.75" bottom="0.75" header="0.3" footer="0.3"/>
      <pageSetup orientation="portrait" r:id="rId5"/>
    </customSheetView>
    <customSheetView guid="{41B5E1E6-D81D-4418-90CF-068605595801}" showPageBreaks="1">
      <selection activeCell="A12" sqref="A12"/>
      <pageMargins left="0.7" right="0.7" top="0.75" bottom="0.75" header="0.3" footer="0.3"/>
      <pageSetup orientation="portrait" r:id="rId6"/>
    </customSheetView>
    <customSheetView guid="{6122F9E8-11B0-4BF2-A2A6-55C97AE65390}">
      <selection activeCell="A2" sqref="A2"/>
      <pageMargins left="0.7" right="0.7" top="0.75" bottom="0.75" header="0.3" footer="0.3"/>
    </customSheetView>
    <customSheetView guid="{02588389-1E3C-4641-BBEA-3AA628600622}">
      <selection activeCell="D8" sqref="D8"/>
      <pageMargins left="0.7" right="0.7" top="0.75" bottom="0.75" header="0.3" footer="0.3"/>
    </customSheetView>
    <customSheetView guid="{6C72B4CB-F3BD-46FE-93BB-45C8CCCF0ADE}">
      <selection activeCell="A4" sqref="A4"/>
      <pageMargins left="0.7" right="0.7" top="0.75" bottom="0.75" header="0.3" footer="0.3"/>
    </customSheetView>
    <customSheetView guid="{C4052D5B-36C7-40A8-85BC-D948C47FBE39}">
      <selection activeCell="A4" sqref="A4"/>
      <pageMargins left="0.7" right="0.7" top="0.75" bottom="0.75" header="0.3" footer="0.3"/>
    </customSheetView>
  </customSheetViews>
  <dataValidations count="1">
    <dataValidation type="list" allowBlank="1" showInputMessage="1" showErrorMessage="1" sqref="B4 C6" xr:uid="{00000000-0002-0000-0600-000000000000}">
      <formula1>"Not Started,Pass,Fail, In Progress, Not Available in Current Release, 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Pepp Summary</vt:lpstr>
      <vt:lpstr>Regression Testing Summary</vt:lpstr>
      <vt:lpstr>PROC E to E</vt:lpstr>
      <vt:lpstr>Sheet1</vt:lpstr>
      <vt:lpstr>PLANet Procedure End to End</vt:lpstr>
      <vt:lpstr>PENFAX Procedure End to End</vt:lpstr>
      <vt:lpstr>Pepp R24</vt:lpstr>
      <vt:lpstr>Pepp R21</vt:lpstr>
      <vt:lpstr>Acceptable Values</vt:lpstr>
      <vt:lpstr>PF</vt:lpstr>
      <vt:lpstr>Process</vt:lpstr>
      <vt:lpstr>Status</vt:lpstr>
      <vt:lpstr>Validators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Yusuf, Mohammad PEBA</cp:lastModifiedBy>
  <cp:lastPrinted>2022-06-08T14:07:59Z</cp:lastPrinted>
  <dcterms:created xsi:type="dcterms:W3CDTF">2019-03-27T16:38:12Z</dcterms:created>
  <dcterms:modified xsi:type="dcterms:W3CDTF">2023-05-26T20:51:49Z</dcterms:modified>
</cp:coreProperties>
</file>