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P MENTOR DATA SCIENCE - Copy\20th August 2023(Tableau, visualization)\"/>
    </mc:Choice>
  </mc:AlternateContent>
  <xr:revisionPtr revIDLastSave="0" documentId="13_ncr:1_{AA954971-9DF6-4C4B-BFE8-855D9FFB8D63}" xr6:coauthVersionLast="36" xr6:coauthVersionMax="36" xr10:uidLastSave="{00000000-0000-0000-0000-000000000000}"/>
  <bookViews>
    <workbookView xWindow="0" yWindow="0" windowWidth="23040" windowHeight="9060" firstSheet="1" activeTab="1" xr2:uid="{00000000-000D-0000-FFFF-FFFF00000000}"/>
  </bookViews>
  <sheets>
    <sheet name="Text Functions" sheetId="1" r:id="rId1"/>
    <sheet name="Exercise - 1" sheetId="2" r:id="rId2"/>
    <sheet name="Exercise - 2" sheetId="3" r:id="rId3"/>
    <sheet name="Exercise -3" sheetId="4" r:id="rId4"/>
    <sheet name="Exercise - 4" sheetId="5" r:id="rId5"/>
    <sheet name="Exercise - 5" sheetId="6" r:id="rId6"/>
    <sheet name="Exercise -6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7" l="1"/>
  <c r="C25" i="7"/>
  <c r="C21" i="7"/>
  <c r="C17" i="7"/>
  <c r="H21" i="6"/>
  <c r="H20" i="6"/>
  <c r="H18" i="6"/>
  <c r="H15" i="6"/>
  <c r="H16" i="6"/>
  <c r="C15" i="5"/>
  <c r="C14" i="5"/>
  <c r="C13" i="5"/>
  <c r="C12" i="5"/>
  <c r="C11" i="5"/>
  <c r="A27" i="4"/>
  <c r="A24" i="4"/>
  <c r="A21" i="4"/>
  <c r="B25" i="3"/>
  <c r="B22" i="3"/>
  <c r="B23" i="2" a="1"/>
  <c r="B23" i="2" s="1"/>
  <c r="B20" i="2"/>
  <c r="B17" i="2" a="1"/>
  <c r="B17" i="2" s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9" i="1"/>
  <c r="B10" i="1" l="1"/>
  <c r="B11" i="1"/>
  <c r="E11" i="1" s="1"/>
  <c r="B12" i="1"/>
  <c r="B13" i="1"/>
  <c r="C13" i="1" s="1"/>
  <c r="B14" i="1"/>
  <c r="B15" i="1"/>
  <c r="B16" i="1"/>
  <c r="B17" i="1"/>
  <c r="B18" i="1"/>
  <c r="B19" i="1"/>
  <c r="B20" i="1"/>
  <c r="D20" i="1" s="1"/>
  <c r="E20" i="1" s="1"/>
  <c r="B21" i="1"/>
  <c r="B22" i="1"/>
  <c r="B23" i="1"/>
  <c r="C23" i="1" s="1"/>
  <c r="B9" i="1"/>
  <c r="A18" i="4"/>
  <c r="C16" i="1" l="1"/>
  <c r="E16" i="1"/>
  <c r="D12" i="1"/>
  <c r="E12" i="1"/>
  <c r="C21" i="1"/>
  <c r="E21" i="1"/>
  <c r="D17" i="1"/>
  <c r="E17" i="1"/>
  <c r="C9" i="1"/>
  <c r="E9" i="1"/>
  <c r="D15" i="1"/>
  <c r="E15" i="1"/>
  <c r="C22" i="1"/>
  <c r="E22" i="1"/>
  <c r="D18" i="1"/>
  <c r="E18" i="1"/>
  <c r="D14" i="1"/>
  <c r="E14" i="1"/>
  <c r="D10" i="1"/>
  <c r="E10" i="1"/>
  <c r="D9" i="1"/>
  <c r="D23" i="1"/>
  <c r="E23" i="1" s="1"/>
  <c r="D22" i="1"/>
  <c r="F22" i="1" s="1"/>
  <c r="D13" i="1"/>
  <c r="D21" i="1"/>
  <c r="F21" i="1" s="1"/>
  <c r="D16" i="1"/>
  <c r="F16" i="1" s="1"/>
  <c r="C15" i="1"/>
  <c r="C14" i="1"/>
  <c r="C17" i="1"/>
  <c r="F18" i="1"/>
  <c r="F10" i="1"/>
  <c r="C20" i="1"/>
  <c r="C12" i="1"/>
  <c r="F9" i="1"/>
  <c r="C19" i="1"/>
  <c r="C11" i="1"/>
  <c r="F17" i="1"/>
  <c r="F15" i="1"/>
  <c r="F14" i="1"/>
  <c r="F20" i="1"/>
  <c r="F12" i="1"/>
  <c r="D19" i="1"/>
  <c r="D11" i="1"/>
  <c r="F11" i="1" s="1"/>
  <c r="C18" i="1"/>
  <c r="C10" i="1"/>
  <c r="F19" i="1" l="1"/>
  <c r="E19" i="1"/>
  <c r="F23" i="1"/>
  <c r="F13" i="1"/>
  <c r="E13" i="1"/>
</calcChain>
</file>

<file path=xl/sharedStrings.xml><?xml version="1.0" encoding="utf-8"?>
<sst xmlns="http://schemas.openxmlformats.org/spreadsheetml/2006/main" count="211" uniqueCount="159">
  <si>
    <t>Consider the following worksheet extract where "first names last names" is written in column A.</t>
  </si>
  <si>
    <t>The first names and last names are written separated by a space character. Compound names are joined by a dash and not separated by a space.</t>
  </si>
  <si>
    <t>Write the appropriate formulas to have in column B the "first names" and in column C the "last names".</t>
  </si>
  <si>
    <t>Name</t>
  </si>
  <si>
    <t>First Name</t>
  </si>
  <si>
    <t>Last Name</t>
  </si>
  <si>
    <t>Rahul Roy</t>
  </si>
  <si>
    <t>Sanjib Dasgupta</t>
  </si>
  <si>
    <t>Manisha Nandi</t>
  </si>
  <si>
    <t>Gookul Shetu</t>
  </si>
  <si>
    <t>Mukul Roy Krishna</t>
  </si>
  <si>
    <t>Mid Name</t>
  </si>
  <si>
    <t>AVA Florez</t>
  </si>
  <si>
    <t>Jaxkson Srikrishna</t>
  </si>
  <si>
    <t>Arjun Shetu</t>
  </si>
  <si>
    <t>Supratim Khanna</t>
  </si>
  <si>
    <t>Nandu Srivastava</t>
  </si>
  <si>
    <t>Sachin Ramesh Tendulkar</t>
  </si>
  <si>
    <t>Keya Sethu Ram</t>
  </si>
  <si>
    <t>Subraminam Roy</t>
  </si>
  <si>
    <t>T Balakrishna</t>
  </si>
  <si>
    <t>A N Subhasish</t>
  </si>
  <si>
    <t>Gender</t>
  </si>
  <si>
    <t>Email ID</t>
  </si>
  <si>
    <t>Write a formula to create its random gender of the names and also create a function for creating email ID randomly with different domain with their names</t>
  </si>
  <si>
    <t>All should be done using Functions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</si>
  <si>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</si>
  <si>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</si>
  <si>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</si>
  <si>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</si>
  <si>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</si>
  <si>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</si>
  <si>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</si>
  <si>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</si>
  <si>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</si>
  <si>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</si>
  <si>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</si>
  <si>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</si>
  <si>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</si>
  <si>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</si>
  <si>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</si>
  <si>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</si>
  <si>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</si>
  <si>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</si>
  <si>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</si>
  <si>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</si>
  <si>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</si>
  <si>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</si>
  <si>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</si>
  <si>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</si>
  <si>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</si>
  <si>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</si>
  <si>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</si>
  <si>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</si>
  <si>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</si>
  <si>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</si>
  <si>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</si>
  <si>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</si>
  <si>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</si>
  <si>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</si>
  <si>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</si>
  <si>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</si>
  <si>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</si>
  <si>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</si>
  <si>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</si>
  <si>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</si>
  <si>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</si>
  <si>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</si>
  <si>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</si>
  <si>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</si>
  <si>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</si>
  <si>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</si>
  <si>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</si>
  <si>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</si>
  <si>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</si>
  <si>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</si>
  <si>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</si>
  <si>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</si>
  <si>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</si>
  <si>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</si>
  <si>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</si>
  <si>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</si>
  <si>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</si>
  <si>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</si>
  <si>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</si>
  <si>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</si>
  <si>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</si>
  <si>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</si>
  <si>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</si>
  <si>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</si>
  <si>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</si>
  <si>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</si>
  <si>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</si>
  <si>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</si>
  <si>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</si>
  <si>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</si>
  <si>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</si>
  <si>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</si>
  <si>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</si>
  <si>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</si>
  <si>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</si>
  <si>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</si>
  <si>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</si>
  <si>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</si>
  <si>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</si>
  <si>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</si>
  <si>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</si>
  <si>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</si>
  <si>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</si>
  <si>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</si>
  <si>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</si>
  <si>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</si>
  <si>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</si>
  <si>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</si>
  <si>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</si>
  <si>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</si>
  <si>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</si>
  <si>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</si>
  <si>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</si>
  <si>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</si>
  <si>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</si>
  <si>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</si>
  <si>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</si>
  <si>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</si>
  <si>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</si>
  <si>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</si>
  <si>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</si>
  <si>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</si>
  <si>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</si>
  <si>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</si>
  <si>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</si>
  <si>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</si>
  <si>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</si>
  <si>
    <t>Male</t>
  </si>
  <si>
    <t>Female</t>
  </si>
  <si>
    <t>Transgender</t>
  </si>
  <si>
    <t>Space 1</t>
  </si>
  <si>
    <t>Space 2</t>
  </si>
  <si>
    <t>Index No.</t>
  </si>
  <si>
    <t>gmail.com</t>
  </si>
  <si>
    <t>yahoo.com</t>
  </si>
  <si>
    <t>outlook.com</t>
  </si>
  <si>
    <t>topmentor.com</t>
  </si>
  <si>
    <t>reddiff.com</t>
  </si>
  <si>
    <t>rahulroy@outlook.com</t>
  </si>
  <si>
    <t>nandusrivastava@outlook.com</t>
  </si>
  <si>
    <t>tbalakrishna@outlook.com</t>
  </si>
  <si>
    <t>ansubhasish@outlook.com</t>
  </si>
  <si>
    <t>sanjibdasgupta@reddiff.com</t>
  </si>
  <si>
    <t>manishanandi@topmentor.com</t>
  </si>
  <si>
    <t>gookulshetu@reddiff.com</t>
  </si>
  <si>
    <t>mukulroykrishna@topmentor.com</t>
  </si>
  <si>
    <t>avaflorez@topmentor.com</t>
  </si>
  <si>
    <t>jaxksonsrikrishna@outlook.com</t>
  </si>
  <si>
    <t>arjunshetu@outlook.com</t>
  </si>
  <si>
    <t>supratimkhanna@outlook.com</t>
  </si>
  <si>
    <t>sachinrameshtendulkar@yahoo.com</t>
  </si>
  <si>
    <t>keyasethuram@gmail.com</t>
  </si>
  <si>
    <t>subraminamroy@yahoo.com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</si>
</sst>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3" borderId="3" xfId="0" applyFont="1" applyFill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14" fillId="4" borderId="2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4" fontId="15" fillId="4" borderId="2" xfId="0" applyNumberFormat="1" applyFont="1" applyFill="1" applyBorder="1" applyAlignment="1">
      <alignment horizontal="center" vertical="center" wrapText="1"/>
    </xf>
    <xf numFmtId="0" fontId="20" fillId="3" borderId="3" xfId="0" applyFont="1" applyFill="1" applyBorder="1"/>
    <xf numFmtId="0" fontId="24" fillId="0" borderId="0" xfId="0" applyFont="1"/>
    <xf numFmtId="0" fontId="7" fillId="5" borderId="4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6" fillId="0" borderId="7" xfId="0" applyFont="1" applyBorder="1"/>
    <xf numFmtId="0" fontId="24" fillId="0" borderId="0" xfId="0" applyFont="1" applyAlignment="1">
      <alignment horizontal="center"/>
    </xf>
    <xf numFmtId="0" fontId="16" fillId="3" borderId="8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7" fillId="0" borderId="9" xfId="0" applyFont="1" applyBorder="1"/>
    <xf numFmtId="0" fontId="16" fillId="0" borderId="9" xfId="0" applyFont="1" applyBorder="1"/>
    <xf numFmtId="0" fontId="26" fillId="0" borderId="0" xfId="0" applyFont="1"/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28" fillId="0" borderId="0" xfId="0" applyFont="1"/>
    <xf numFmtId="0" fontId="21" fillId="7" borderId="10" xfId="0" applyFont="1" applyFill="1" applyBorder="1"/>
    <xf numFmtId="0" fontId="2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/>
    </xf>
    <xf numFmtId="0" fontId="29" fillId="0" borderId="0" xfId="0" applyFont="1"/>
    <xf numFmtId="0" fontId="31" fillId="0" borderId="0" xfId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/>
    <xf numFmtId="0" fontId="18" fillId="7" borderId="1" xfId="0" applyFont="1" applyFill="1" applyBorder="1"/>
    <xf numFmtId="0" fontId="0" fillId="0" borderId="0" xfId="0" applyAlignment="1">
      <alignment horizontal="left"/>
    </xf>
    <xf numFmtId="3" fontId="21" fillId="7" borderId="10" xfId="0" applyNumberFormat="1" applyFont="1" applyFill="1" applyBorder="1"/>
    <xf numFmtId="0" fontId="31" fillId="0" borderId="1" xfId="1" applyBorder="1"/>
    <xf numFmtId="0" fontId="0" fillId="0" borderId="1" xfId="0" applyBorder="1" applyAlignment="1">
      <alignment horizontal="center"/>
    </xf>
    <xf numFmtId="0" fontId="24" fillId="0" borderId="0" xfId="0" applyFont="1"/>
    <xf numFmtId="0" fontId="6" fillId="0" borderId="0" xfId="0" applyFont="1"/>
    <xf numFmtId="0" fontId="9" fillId="0" borderId="0" xfId="0" applyFont="1"/>
    <xf numFmtId="0" fontId="9" fillId="6" borderId="0" xfId="0" applyFont="1" applyFill="1"/>
    <xf numFmtId="0" fontId="25" fillId="6" borderId="0" xfId="0" applyFont="1" applyFill="1"/>
    <xf numFmtId="0" fontId="16" fillId="0" borderId="0" xfId="0" applyFont="1"/>
    <xf numFmtId="0" fontId="21" fillId="0" borderId="0" xfId="0" applyFont="1"/>
    <xf numFmtId="0" fontId="19" fillId="0" borderId="0" xfId="0" applyFont="1"/>
    <xf numFmtId="0" fontId="2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showGridLines="0" topLeftCell="A5" workbookViewId="0">
      <selection activeCell="K11" sqref="K11"/>
    </sheetView>
  </sheetViews>
  <sheetFormatPr defaultRowHeight="14.4" x14ac:dyDescent="0.3"/>
  <cols>
    <col min="1" max="2" width="26" customWidth="1"/>
    <col min="3" max="3" width="14.44140625" customWidth="1"/>
    <col min="4" max="5" width="13.44140625" customWidth="1"/>
    <col min="6" max="6" width="13.33203125" customWidth="1"/>
    <col min="7" max="7" width="12.44140625" customWidth="1"/>
    <col min="8" max="8" width="23.33203125" customWidth="1"/>
    <col min="9" max="9" width="36.33203125" customWidth="1"/>
  </cols>
  <sheetData>
    <row r="1" spans="1:15" ht="21" x14ac:dyDescent="0.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1" x14ac:dyDescent="0.4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1" x14ac:dyDescent="0.4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21" x14ac:dyDescent="0.4">
      <c r="A4" s="6" t="s">
        <v>24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23.4" x14ac:dyDescent="0.45">
      <c r="A5" s="8" t="s">
        <v>25</v>
      </c>
      <c r="B5" s="8"/>
    </row>
    <row r="8" spans="1:15" x14ac:dyDescent="0.3">
      <c r="A8" s="1" t="s">
        <v>3</v>
      </c>
      <c r="B8" s="1" t="s">
        <v>136</v>
      </c>
      <c r="C8" s="1" t="s">
        <v>4</v>
      </c>
      <c r="D8" s="2" t="s">
        <v>137</v>
      </c>
      <c r="E8" s="2" t="s">
        <v>5</v>
      </c>
      <c r="F8" s="1" t="s">
        <v>11</v>
      </c>
      <c r="G8" s="1" t="s">
        <v>22</v>
      </c>
      <c r="H8" s="1"/>
      <c r="I8" s="1" t="s">
        <v>23</v>
      </c>
    </row>
    <row r="9" spans="1:15" x14ac:dyDescent="0.3">
      <c r="A9" s="3" t="s">
        <v>6</v>
      </c>
      <c r="B9" s="3">
        <f>FIND(" ",A9)</f>
        <v>6</v>
      </c>
      <c r="C9" s="4" t="str">
        <f>LEFT(A9,B9-1)</f>
        <v>Rahul</v>
      </c>
      <c r="D9" s="65" t="str">
        <f t="shared" ref="D9:D23" si="0">IFERROR(FIND(" ",A9,B9+1)," ")</f>
        <v xml:space="preserve"> </v>
      </c>
      <c r="E9" s="65" t="str">
        <f>RIGHT(A9,LEN(A9)-B9)</f>
        <v>Roy</v>
      </c>
      <c r="F9" s="4" t="str">
        <f t="shared" ref="F9:F23" si="1">IFERROR(MID(A9,B9+1,D9-B9-1)," ")</f>
        <v xml:space="preserve"> </v>
      </c>
      <c r="G9" s="4" t="s">
        <v>135</v>
      </c>
      <c r="H9" s="4" t="str">
        <f>LOWER(SUBSTITUTE(A9," ",""))</f>
        <v>rahulroy</v>
      </c>
      <c r="I9" s="64" t="s">
        <v>144</v>
      </c>
      <c r="K9" t="s">
        <v>138</v>
      </c>
    </row>
    <row r="10" spans="1:15" x14ac:dyDescent="0.3">
      <c r="A10" s="3" t="s">
        <v>7</v>
      </c>
      <c r="B10" s="3">
        <f t="shared" ref="B10:B23" si="2">FIND(" ",A10)</f>
        <v>7</v>
      </c>
      <c r="C10" s="4" t="str">
        <f t="shared" ref="C10:C23" si="3">LEFT(A10,B10-1)</f>
        <v>Sanjib</v>
      </c>
      <c r="D10" s="65" t="str">
        <f t="shared" si="0"/>
        <v xml:space="preserve"> </v>
      </c>
      <c r="E10" s="65" t="str">
        <f t="shared" ref="E10:E12" si="4">RIGHT(A10,LEN(A10)-B10)</f>
        <v>Dasgupta</v>
      </c>
      <c r="F10" s="4" t="str">
        <f t="shared" si="1"/>
        <v xml:space="preserve"> </v>
      </c>
      <c r="G10" s="4" t="s">
        <v>134</v>
      </c>
      <c r="H10" s="4" t="str">
        <f t="shared" ref="H10:H23" si="5">LOWER(SUBSTITUTE(A10," ",""))</f>
        <v>sanjibdasgupta</v>
      </c>
      <c r="I10" s="64" t="s">
        <v>148</v>
      </c>
      <c r="K10">
        <v>1</v>
      </c>
      <c r="L10" t="s">
        <v>133</v>
      </c>
    </row>
    <row r="11" spans="1:15" x14ac:dyDescent="0.3">
      <c r="A11" s="3" t="s">
        <v>8</v>
      </c>
      <c r="B11" s="3">
        <f t="shared" si="2"/>
        <v>8</v>
      </c>
      <c r="C11" s="4" t="str">
        <f t="shared" si="3"/>
        <v>Manisha</v>
      </c>
      <c r="D11" s="65" t="str">
        <f t="shared" si="0"/>
        <v xml:space="preserve"> </v>
      </c>
      <c r="E11" s="65" t="str">
        <f t="shared" si="4"/>
        <v>Nandi</v>
      </c>
      <c r="F11" s="4" t="str">
        <f t="shared" si="1"/>
        <v xml:space="preserve"> </v>
      </c>
      <c r="G11" s="4" t="s">
        <v>134</v>
      </c>
      <c r="H11" s="4" t="str">
        <f t="shared" si="5"/>
        <v>manishanandi</v>
      </c>
      <c r="I11" s="64" t="s">
        <v>149</v>
      </c>
      <c r="K11">
        <v>2</v>
      </c>
      <c r="L11" t="s">
        <v>134</v>
      </c>
    </row>
    <row r="12" spans="1:15" x14ac:dyDescent="0.3">
      <c r="A12" s="3" t="s">
        <v>9</v>
      </c>
      <c r="B12" s="3">
        <f t="shared" si="2"/>
        <v>7</v>
      </c>
      <c r="C12" s="4" t="str">
        <f t="shared" si="3"/>
        <v>Gookul</v>
      </c>
      <c r="D12" s="65" t="str">
        <f t="shared" si="0"/>
        <v xml:space="preserve"> </v>
      </c>
      <c r="E12" s="65" t="str">
        <f t="shared" si="4"/>
        <v>Shetu</v>
      </c>
      <c r="F12" s="4" t="str">
        <f t="shared" si="1"/>
        <v xml:space="preserve"> </v>
      </c>
      <c r="G12" s="4" t="s">
        <v>135</v>
      </c>
      <c r="H12" s="4" t="str">
        <f t="shared" si="5"/>
        <v>gookulshetu</v>
      </c>
      <c r="I12" s="64" t="s">
        <v>150</v>
      </c>
      <c r="K12">
        <v>3</v>
      </c>
      <c r="L12" t="s">
        <v>135</v>
      </c>
    </row>
    <row r="13" spans="1:15" x14ac:dyDescent="0.3">
      <c r="A13" s="3" t="s">
        <v>10</v>
      </c>
      <c r="B13" s="3">
        <f t="shared" si="2"/>
        <v>6</v>
      </c>
      <c r="C13" s="4" t="str">
        <f t="shared" si="3"/>
        <v>Mukul</v>
      </c>
      <c r="D13" s="65">
        <f t="shared" si="0"/>
        <v>10</v>
      </c>
      <c r="E13" s="65" t="str">
        <f t="shared" ref="E13:E23" si="6">RIGHT(A13,LEN(A13)-D13)</f>
        <v>Krishna</v>
      </c>
      <c r="F13" s="4" t="str">
        <f t="shared" si="1"/>
        <v>Roy</v>
      </c>
      <c r="G13" s="4" t="s">
        <v>135</v>
      </c>
      <c r="H13" s="4" t="str">
        <f t="shared" si="5"/>
        <v>mukulroykrishna</v>
      </c>
      <c r="I13" s="64" t="s">
        <v>151</v>
      </c>
    </row>
    <row r="14" spans="1:15" x14ac:dyDescent="0.3">
      <c r="A14" s="3" t="s">
        <v>12</v>
      </c>
      <c r="B14" s="3">
        <f t="shared" si="2"/>
        <v>4</v>
      </c>
      <c r="C14" s="4" t="str">
        <f t="shared" si="3"/>
        <v>AVA</v>
      </c>
      <c r="D14" s="65" t="str">
        <f t="shared" si="0"/>
        <v xml:space="preserve"> </v>
      </c>
      <c r="E14" s="65" t="str">
        <f>RIGHT(A14,LEN(A14)-B14)</f>
        <v>Florez</v>
      </c>
      <c r="F14" s="4" t="str">
        <f t="shared" si="1"/>
        <v xml:space="preserve"> </v>
      </c>
      <c r="G14" s="4" t="s">
        <v>133</v>
      </c>
      <c r="H14" s="4" t="str">
        <f t="shared" si="5"/>
        <v>avaflorez</v>
      </c>
      <c r="I14" s="64" t="s">
        <v>152</v>
      </c>
      <c r="K14" t="s">
        <v>138</v>
      </c>
    </row>
    <row r="15" spans="1:15" x14ac:dyDescent="0.3">
      <c r="A15" s="3" t="s">
        <v>13</v>
      </c>
      <c r="B15" s="3">
        <f t="shared" si="2"/>
        <v>8</v>
      </c>
      <c r="C15" s="4" t="str">
        <f t="shared" si="3"/>
        <v>Jaxkson</v>
      </c>
      <c r="D15" s="65" t="str">
        <f t="shared" si="0"/>
        <v xml:space="preserve"> </v>
      </c>
      <c r="E15" s="65" t="str">
        <f t="shared" ref="E15:E18" si="7">RIGHT(A15,LEN(A15)-B15)</f>
        <v>Srikrishna</v>
      </c>
      <c r="F15" s="4" t="str">
        <f t="shared" si="1"/>
        <v xml:space="preserve"> </v>
      </c>
      <c r="G15" s="4" t="s">
        <v>133</v>
      </c>
      <c r="H15" s="4" t="str">
        <f t="shared" si="5"/>
        <v>jaxksonsrikrishna</v>
      </c>
      <c r="I15" s="64" t="s">
        <v>153</v>
      </c>
      <c r="K15">
        <v>1</v>
      </c>
      <c r="L15" t="s">
        <v>139</v>
      </c>
    </row>
    <row r="16" spans="1:15" x14ac:dyDescent="0.3">
      <c r="A16" s="3" t="s">
        <v>14</v>
      </c>
      <c r="B16" s="3">
        <f t="shared" si="2"/>
        <v>6</v>
      </c>
      <c r="C16" s="4" t="str">
        <f t="shared" si="3"/>
        <v>Arjun</v>
      </c>
      <c r="D16" s="65" t="str">
        <f t="shared" si="0"/>
        <v xml:space="preserve"> </v>
      </c>
      <c r="E16" s="65" t="str">
        <f t="shared" si="7"/>
        <v>Shetu</v>
      </c>
      <c r="F16" s="4" t="str">
        <f t="shared" si="1"/>
        <v xml:space="preserve"> </v>
      </c>
      <c r="G16" s="4" t="s">
        <v>134</v>
      </c>
      <c r="H16" s="4" t="str">
        <f t="shared" si="5"/>
        <v>arjunshetu</v>
      </c>
      <c r="I16" s="64" t="s">
        <v>154</v>
      </c>
      <c r="K16">
        <v>2</v>
      </c>
      <c r="L16" t="s">
        <v>140</v>
      </c>
    </row>
    <row r="17" spans="1:12" x14ac:dyDescent="0.3">
      <c r="A17" s="3" t="s">
        <v>15</v>
      </c>
      <c r="B17" s="3">
        <f t="shared" si="2"/>
        <v>9</v>
      </c>
      <c r="C17" s="4" t="str">
        <f t="shared" si="3"/>
        <v>Supratim</v>
      </c>
      <c r="D17" s="65" t="str">
        <f t="shared" si="0"/>
        <v xml:space="preserve"> </v>
      </c>
      <c r="E17" s="65" t="str">
        <f t="shared" si="7"/>
        <v>Khanna</v>
      </c>
      <c r="F17" s="4" t="str">
        <f t="shared" si="1"/>
        <v xml:space="preserve"> </v>
      </c>
      <c r="G17" s="4" t="s">
        <v>134</v>
      </c>
      <c r="H17" s="4" t="str">
        <f t="shared" si="5"/>
        <v>supratimkhanna</v>
      </c>
      <c r="I17" s="64" t="s">
        <v>155</v>
      </c>
      <c r="K17">
        <v>3</v>
      </c>
      <c r="L17" t="s">
        <v>143</v>
      </c>
    </row>
    <row r="18" spans="1:12" x14ac:dyDescent="0.3">
      <c r="A18" s="3" t="s">
        <v>16</v>
      </c>
      <c r="B18" s="3">
        <f t="shared" si="2"/>
        <v>6</v>
      </c>
      <c r="C18" s="4" t="str">
        <f t="shared" si="3"/>
        <v>Nandu</v>
      </c>
      <c r="D18" s="65" t="str">
        <f t="shared" si="0"/>
        <v xml:space="preserve"> </v>
      </c>
      <c r="E18" s="65" t="str">
        <f t="shared" si="7"/>
        <v>Srivastava</v>
      </c>
      <c r="F18" s="4" t="str">
        <f t="shared" si="1"/>
        <v xml:space="preserve"> </v>
      </c>
      <c r="G18" s="4" t="s">
        <v>135</v>
      </c>
      <c r="H18" s="4" t="str">
        <f t="shared" si="5"/>
        <v>nandusrivastava</v>
      </c>
      <c r="I18" s="64" t="s">
        <v>145</v>
      </c>
      <c r="K18">
        <v>4</v>
      </c>
      <c r="L18" t="s">
        <v>141</v>
      </c>
    </row>
    <row r="19" spans="1:12" x14ac:dyDescent="0.3">
      <c r="A19" s="3" t="s">
        <v>17</v>
      </c>
      <c r="B19" s="3">
        <f t="shared" si="2"/>
        <v>7</v>
      </c>
      <c r="C19" s="4" t="str">
        <f t="shared" si="3"/>
        <v>Sachin</v>
      </c>
      <c r="D19" s="65">
        <f t="shared" si="0"/>
        <v>14</v>
      </c>
      <c r="E19" s="65" t="str">
        <f t="shared" si="6"/>
        <v>Tendulkar</v>
      </c>
      <c r="F19" s="4" t="str">
        <f t="shared" si="1"/>
        <v>Ramesh</v>
      </c>
      <c r="G19" s="4" t="s">
        <v>135</v>
      </c>
      <c r="H19" s="4" t="str">
        <f t="shared" si="5"/>
        <v>sachinrameshtendulkar</v>
      </c>
      <c r="I19" s="64" t="s">
        <v>156</v>
      </c>
      <c r="K19">
        <v>5</v>
      </c>
      <c r="L19" t="s">
        <v>142</v>
      </c>
    </row>
    <row r="20" spans="1:12" x14ac:dyDescent="0.3">
      <c r="A20" s="3" t="s">
        <v>18</v>
      </c>
      <c r="B20" s="3">
        <f t="shared" si="2"/>
        <v>5</v>
      </c>
      <c r="C20" s="4" t="str">
        <f t="shared" si="3"/>
        <v>Keya</v>
      </c>
      <c r="D20" s="65">
        <f t="shared" si="0"/>
        <v>11</v>
      </c>
      <c r="E20" s="65" t="str">
        <f t="shared" si="6"/>
        <v>Ram</v>
      </c>
      <c r="F20" s="4" t="str">
        <f t="shared" si="1"/>
        <v>Sethu</v>
      </c>
      <c r="G20" s="4" t="s">
        <v>135</v>
      </c>
      <c r="H20" s="4" t="str">
        <f t="shared" si="5"/>
        <v>keyasethuram</v>
      </c>
      <c r="I20" s="64" t="s">
        <v>157</v>
      </c>
    </row>
    <row r="21" spans="1:12" x14ac:dyDescent="0.3">
      <c r="A21" s="3" t="s">
        <v>19</v>
      </c>
      <c r="B21" s="3">
        <f t="shared" si="2"/>
        <v>11</v>
      </c>
      <c r="C21" s="4" t="str">
        <f t="shared" si="3"/>
        <v>Subraminam</v>
      </c>
      <c r="D21" s="65" t="str">
        <f t="shared" si="0"/>
        <v xml:space="preserve"> </v>
      </c>
      <c r="E21" s="65" t="str">
        <f>RIGHT(A21,LEN(A21)-B21)</f>
        <v>Roy</v>
      </c>
      <c r="F21" s="4" t="str">
        <f t="shared" si="1"/>
        <v xml:space="preserve"> </v>
      </c>
      <c r="G21" s="4" t="s">
        <v>133</v>
      </c>
      <c r="H21" s="4" t="str">
        <f t="shared" si="5"/>
        <v>subraminamroy</v>
      </c>
      <c r="I21" s="64" t="s">
        <v>158</v>
      </c>
    </row>
    <row r="22" spans="1:12" x14ac:dyDescent="0.3">
      <c r="A22" s="3" t="s">
        <v>20</v>
      </c>
      <c r="B22" s="3">
        <f t="shared" si="2"/>
        <v>2</v>
      </c>
      <c r="C22" s="4" t="str">
        <f t="shared" si="3"/>
        <v>T</v>
      </c>
      <c r="D22" s="65" t="str">
        <f t="shared" si="0"/>
        <v xml:space="preserve"> </v>
      </c>
      <c r="E22" s="65" t="str">
        <f>RIGHT(A22,LEN(A22)-B22)</f>
        <v>Balakrishna</v>
      </c>
      <c r="F22" s="4" t="str">
        <f t="shared" si="1"/>
        <v xml:space="preserve"> </v>
      </c>
      <c r="G22" s="4" t="s">
        <v>133</v>
      </c>
      <c r="H22" s="4" t="str">
        <f t="shared" si="5"/>
        <v>tbalakrishna</v>
      </c>
      <c r="I22" s="64" t="s">
        <v>146</v>
      </c>
    </row>
    <row r="23" spans="1:12" x14ac:dyDescent="0.3">
      <c r="A23" s="3" t="s">
        <v>21</v>
      </c>
      <c r="B23" s="3">
        <f t="shared" si="2"/>
        <v>2</v>
      </c>
      <c r="C23" s="4" t="str">
        <f t="shared" si="3"/>
        <v>A</v>
      </c>
      <c r="D23" s="65">
        <f t="shared" si="0"/>
        <v>4</v>
      </c>
      <c r="E23" s="65" t="str">
        <f t="shared" si="6"/>
        <v>Subhasish</v>
      </c>
      <c r="F23" s="4" t="str">
        <f t="shared" si="1"/>
        <v>N</v>
      </c>
      <c r="G23" s="4" t="s">
        <v>134</v>
      </c>
      <c r="H23" s="4" t="str">
        <f t="shared" si="5"/>
        <v>ansubhasish</v>
      </c>
      <c r="I23" s="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showGridLines="0" tabSelected="1" workbookViewId="0">
      <selection activeCell="B23" sqref="B23"/>
    </sheetView>
  </sheetViews>
  <sheetFormatPr defaultRowHeight="14.4" x14ac:dyDescent="0.3"/>
  <cols>
    <col min="1" max="1" width="18.5546875" customWidth="1"/>
    <col min="2" max="2" width="15" customWidth="1"/>
  </cols>
  <sheetData>
    <row r="1" spans="1:7" ht="21" x14ac:dyDescent="0.4">
      <c r="A1" s="15" t="s">
        <v>26</v>
      </c>
      <c r="B1" s="16"/>
      <c r="C1" s="16"/>
      <c r="D1" s="16"/>
      <c r="E1" s="9"/>
      <c r="F1" s="9"/>
      <c r="G1" s="9"/>
    </row>
    <row r="2" spans="1:7" ht="21" x14ac:dyDescent="0.4">
      <c r="A2" s="17" t="s">
        <v>27</v>
      </c>
      <c r="B2" s="16"/>
      <c r="C2" s="16"/>
      <c r="D2" s="16"/>
      <c r="E2" s="9"/>
      <c r="F2" s="9"/>
      <c r="G2" s="9"/>
    </row>
    <row r="3" spans="1:7" ht="21" x14ac:dyDescent="0.4">
      <c r="A3" s="17"/>
      <c r="B3" s="16"/>
      <c r="C3" s="16"/>
      <c r="D3" s="16"/>
      <c r="E3" s="9"/>
      <c r="F3" s="9"/>
      <c r="G3" s="9"/>
    </row>
    <row r="4" spans="1:7" ht="20.399999999999999" x14ac:dyDescent="0.35">
      <c r="A4" s="11" t="s">
        <v>28</v>
      </c>
      <c r="B4" s="12" t="s">
        <v>29</v>
      </c>
      <c r="C4" s="16"/>
      <c r="D4" s="16"/>
      <c r="E4" s="9"/>
      <c r="F4" s="9"/>
      <c r="G4" s="9"/>
    </row>
    <row r="5" spans="1:7" x14ac:dyDescent="0.3">
      <c r="A5" s="11" t="s">
        <v>30</v>
      </c>
      <c r="B5" s="10">
        <v>7</v>
      </c>
      <c r="C5" s="9"/>
      <c r="D5" s="9"/>
      <c r="E5" s="9"/>
      <c r="F5" s="9"/>
      <c r="G5" s="9"/>
    </row>
    <row r="6" spans="1:7" x14ac:dyDescent="0.3">
      <c r="A6" s="11" t="s">
        <v>31</v>
      </c>
      <c r="B6" s="10">
        <v>5</v>
      </c>
      <c r="C6" s="9"/>
      <c r="D6" s="9"/>
      <c r="E6" s="9"/>
      <c r="F6" s="9"/>
      <c r="G6" s="9"/>
    </row>
    <row r="7" spans="1:7" x14ac:dyDescent="0.3">
      <c r="A7" s="11" t="s">
        <v>32</v>
      </c>
      <c r="B7" s="10">
        <v>6</v>
      </c>
      <c r="C7" s="9"/>
      <c r="D7" s="9"/>
      <c r="E7" s="9"/>
      <c r="F7" s="9"/>
      <c r="G7" s="9"/>
    </row>
    <row r="8" spans="1:7" x14ac:dyDescent="0.3">
      <c r="A8" s="11" t="s">
        <v>33</v>
      </c>
      <c r="B8" s="10">
        <v>4</v>
      </c>
      <c r="C8" s="9"/>
      <c r="D8" s="9"/>
      <c r="E8" s="9"/>
      <c r="F8" s="9"/>
      <c r="G8" s="9"/>
    </row>
    <row r="9" spans="1:7" x14ac:dyDescent="0.3">
      <c r="A9" s="11" t="s">
        <v>34</v>
      </c>
      <c r="B9" s="10" t="s">
        <v>35</v>
      </c>
      <c r="C9" s="9"/>
      <c r="D9" s="9"/>
      <c r="E9" s="9"/>
      <c r="F9" s="9"/>
      <c r="G9" s="9"/>
    </row>
    <row r="10" spans="1:7" x14ac:dyDescent="0.3">
      <c r="A10" s="11" t="s">
        <v>36</v>
      </c>
      <c r="B10" s="10" t="s">
        <v>37</v>
      </c>
      <c r="C10" s="9"/>
      <c r="D10" s="9"/>
      <c r="E10" s="9"/>
      <c r="F10" s="9"/>
      <c r="G10" s="9"/>
    </row>
    <row r="11" spans="1:7" x14ac:dyDescent="0.3">
      <c r="A11" s="11" t="s">
        <v>38</v>
      </c>
      <c r="B11" s="10" t="s">
        <v>38</v>
      </c>
      <c r="C11" s="9"/>
      <c r="D11" s="9"/>
      <c r="E11" s="9"/>
      <c r="F11" s="9"/>
      <c r="G11" s="9"/>
    </row>
    <row r="12" spans="1:7" x14ac:dyDescent="0.3">
      <c r="C12" s="9"/>
      <c r="D12" s="9"/>
      <c r="E12" s="9"/>
      <c r="F12" s="9"/>
      <c r="G12" s="9"/>
    </row>
    <row r="13" spans="1:7" x14ac:dyDescent="0.3">
      <c r="C13" s="9"/>
      <c r="D13" s="9"/>
      <c r="E13" s="9"/>
      <c r="F13" s="9"/>
      <c r="G13" s="9"/>
    </row>
    <row r="14" spans="1:7" ht="21" x14ac:dyDescent="0.4">
      <c r="A14" s="17" t="s">
        <v>42</v>
      </c>
      <c r="B14" s="16"/>
      <c r="C14" s="16"/>
      <c r="D14" s="16"/>
      <c r="E14" s="16"/>
      <c r="F14" s="16"/>
      <c r="G14" s="16"/>
    </row>
    <row r="15" spans="1:7" ht="20.399999999999999" x14ac:dyDescent="0.35">
      <c r="A15" s="16"/>
      <c r="B15" s="16"/>
      <c r="C15" s="16"/>
      <c r="D15" s="16"/>
      <c r="E15" s="16"/>
      <c r="F15" s="16"/>
      <c r="G15" s="16"/>
    </row>
    <row r="16" spans="1:7" ht="21.6" thickBot="1" x14ac:dyDescent="0.45">
      <c r="A16" s="17" t="s">
        <v>39</v>
      </c>
      <c r="B16" s="17" t="s">
        <v>40</v>
      </c>
      <c r="C16" s="16"/>
      <c r="D16" s="16"/>
      <c r="E16" s="16"/>
      <c r="F16" s="16"/>
      <c r="G16" s="16"/>
    </row>
    <row r="17" spans="1:7" ht="21.6" thickBot="1" x14ac:dyDescent="0.45">
      <c r="A17" s="17" t="s">
        <v>29</v>
      </c>
      <c r="B17" s="18">
        <f t="array" ref="B17">COUNT(IF(ISNUMBER(B4:B11), B4:B11))</f>
        <v>4</v>
      </c>
      <c r="C17" s="17"/>
      <c r="D17" s="16"/>
      <c r="E17" s="16"/>
      <c r="F17" s="16"/>
      <c r="G17" s="16"/>
    </row>
    <row r="18" spans="1:7" ht="20.399999999999999" x14ac:dyDescent="0.35">
      <c r="A18" s="16"/>
      <c r="B18" s="16"/>
      <c r="C18" s="16"/>
      <c r="D18" s="16"/>
      <c r="E18" s="16"/>
      <c r="F18" s="16"/>
      <c r="G18" s="16"/>
    </row>
    <row r="19" spans="1:7" ht="21.6" thickBot="1" x14ac:dyDescent="0.45">
      <c r="A19" s="17" t="s">
        <v>39</v>
      </c>
      <c r="B19" s="17" t="s">
        <v>41</v>
      </c>
      <c r="C19" s="16"/>
      <c r="D19" s="16"/>
      <c r="E19" s="16"/>
      <c r="F19" s="16"/>
      <c r="G19" s="16"/>
    </row>
    <row r="20" spans="1:7" ht="21.6" thickBot="1" x14ac:dyDescent="0.45">
      <c r="A20" s="17" t="s">
        <v>29</v>
      </c>
      <c r="B20" s="18">
        <f>COUNTA(B5:B11)</f>
        <v>7</v>
      </c>
      <c r="C20" s="17"/>
      <c r="D20" s="16"/>
      <c r="E20" s="16"/>
      <c r="F20" s="16"/>
      <c r="G20" s="16"/>
    </row>
    <row r="22" spans="1:7" ht="21.6" thickBot="1" x14ac:dyDescent="0.45">
      <c r="A22" s="17" t="s">
        <v>39</v>
      </c>
      <c r="B22" s="17" t="s">
        <v>43</v>
      </c>
    </row>
    <row r="23" spans="1:7" ht="21.6" thickBot="1" x14ac:dyDescent="0.45">
      <c r="A23" s="17" t="s">
        <v>29</v>
      </c>
      <c r="B23" s="18">
        <f t="array" ref="B23">SUM(1/COUNTIF(A5:A11, A5:A11))</f>
        <v>7</v>
      </c>
    </row>
    <row r="25" spans="1:7" ht="21" x14ac:dyDescent="0.4">
      <c r="A25" s="17"/>
    </row>
    <row r="26" spans="1:7" ht="21" x14ac:dyDescent="0.4">
      <c r="A2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5"/>
  <sheetViews>
    <sheetView showGridLines="0" topLeftCell="A10" workbookViewId="0">
      <selection activeCell="B26" sqref="B26"/>
    </sheetView>
  </sheetViews>
  <sheetFormatPr defaultRowHeight="14.4" x14ac:dyDescent="0.3"/>
  <cols>
    <col min="1" max="1" width="20" customWidth="1"/>
    <col min="2" max="2" width="31.88671875" customWidth="1"/>
    <col min="3" max="3" width="27.44140625" customWidth="1"/>
  </cols>
  <sheetData>
    <row r="2" spans="1:8" ht="23.4" x14ac:dyDescent="0.45">
      <c r="A2" s="26" t="s">
        <v>44</v>
      </c>
      <c r="B2" s="26"/>
      <c r="C2" s="26"/>
      <c r="D2" s="26"/>
      <c r="E2" s="26"/>
      <c r="F2" s="26"/>
      <c r="G2" s="27"/>
      <c r="H2" s="7"/>
    </row>
    <row r="3" spans="1:8" ht="23.4" x14ac:dyDescent="0.45">
      <c r="A3" s="26" t="s">
        <v>45</v>
      </c>
      <c r="B3" s="26"/>
      <c r="C3" s="26"/>
      <c r="D3" s="26"/>
      <c r="E3" s="26"/>
      <c r="F3" s="26"/>
      <c r="G3" s="27"/>
      <c r="H3" s="7"/>
    </row>
    <row r="4" spans="1:8" x14ac:dyDescent="0.3">
      <c r="A4" s="28" t="s">
        <v>46</v>
      </c>
      <c r="B4" s="28" t="s">
        <v>47</v>
      </c>
      <c r="C4" s="28" t="s">
        <v>48</v>
      </c>
      <c r="D4" s="20"/>
      <c r="E4" s="20"/>
      <c r="F4" s="20"/>
      <c r="G4" s="21"/>
    </row>
    <row r="5" spans="1:8" x14ac:dyDescent="0.3">
      <c r="A5" s="29">
        <v>101</v>
      </c>
      <c r="B5" s="29" t="s">
        <v>49</v>
      </c>
      <c r="C5" s="30">
        <v>78022</v>
      </c>
      <c r="D5" s="20"/>
      <c r="E5" s="20"/>
      <c r="F5" s="20"/>
      <c r="G5" s="21"/>
    </row>
    <row r="6" spans="1:8" x14ac:dyDescent="0.3">
      <c r="A6" s="29">
        <v>102</v>
      </c>
      <c r="B6" s="29" t="s">
        <v>50</v>
      </c>
      <c r="C6" s="30">
        <v>99819</v>
      </c>
      <c r="D6" s="20"/>
      <c r="E6" s="20"/>
      <c r="F6" s="20"/>
      <c r="G6" s="21"/>
    </row>
    <row r="7" spans="1:8" x14ac:dyDescent="0.3">
      <c r="A7" s="29">
        <v>103</v>
      </c>
      <c r="B7" s="29" t="s">
        <v>51</v>
      </c>
      <c r="C7" s="29" t="s">
        <v>52</v>
      </c>
      <c r="D7" s="20"/>
      <c r="E7" s="20"/>
      <c r="F7" s="20"/>
      <c r="G7" s="21"/>
    </row>
    <row r="8" spans="1:8" x14ac:dyDescent="0.3">
      <c r="A8" s="29">
        <v>104</v>
      </c>
      <c r="B8" s="29" t="s">
        <v>53</v>
      </c>
      <c r="C8" s="30">
        <v>27522</v>
      </c>
      <c r="D8" s="20"/>
      <c r="E8" s="20"/>
      <c r="F8" s="20"/>
      <c r="G8" s="21"/>
    </row>
    <row r="9" spans="1:8" x14ac:dyDescent="0.3">
      <c r="A9" s="29">
        <v>105</v>
      </c>
      <c r="B9" s="29" t="s">
        <v>54</v>
      </c>
      <c r="C9" s="29">
        <v>0</v>
      </c>
      <c r="D9" s="20"/>
      <c r="E9" s="20"/>
      <c r="F9" s="20"/>
      <c r="G9" s="21"/>
    </row>
    <row r="10" spans="1:8" x14ac:dyDescent="0.3">
      <c r="A10" s="29">
        <v>106</v>
      </c>
      <c r="B10" s="29" t="s">
        <v>55</v>
      </c>
      <c r="C10" s="29"/>
      <c r="D10" s="20"/>
      <c r="E10" s="20"/>
      <c r="F10" s="20"/>
      <c r="G10" s="21"/>
    </row>
    <row r="11" spans="1:8" x14ac:dyDescent="0.3">
      <c r="A11" s="29">
        <v>107</v>
      </c>
      <c r="B11" s="29" t="s">
        <v>56</v>
      </c>
      <c r="C11" s="29">
        <v>0</v>
      </c>
      <c r="D11" s="20"/>
      <c r="E11" s="20"/>
      <c r="F11" s="20"/>
      <c r="G11" s="21"/>
    </row>
    <row r="12" spans="1:8" x14ac:dyDescent="0.3">
      <c r="A12" s="29">
        <v>108</v>
      </c>
      <c r="B12" s="29" t="s">
        <v>57</v>
      </c>
      <c r="C12" s="30">
        <v>88041</v>
      </c>
      <c r="D12" s="20"/>
      <c r="E12" s="20"/>
      <c r="F12" s="20"/>
      <c r="G12" s="21"/>
    </row>
    <row r="13" spans="1:8" x14ac:dyDescent="0.3">
      <c r="A13" s="29">
        <v>109</v>
      </c>
      <c r="B13" s="29" t="s">
        <v>58</v>
      </c>
      <c r="C13" s="30">
        <v>81831</v>
      </c>
      <c r="D13" s="20"/>
      <c r="E13" s="20"/>
      <c r="F13" s="20"/>
      <c r="G13" s="21"/>
    </row>
    <row r="14" spans="1:8" x14ac:dyDescent="0.3">
      <c r="A14" s="29">
        <v>110</v>
      </c>
      <c r="B14" s="29" t="s">
        <v>59</v>
      </c>
      <c r="C14" s="29" t="s">
        <v>52</v>
      </c>
      <c r="D14" s="20"/>
      <c r="E14" s="20"/>
      <c r="F14" s="20"/>
      <c r="G14" s="21"/>
    </row>
    <row r="15" spans="1:8" x14ac:dyDescent="0.3">
      <c r="A15" s="29">
        <v>111</v>
      </c>
      <c r="B15" s="29" t="s">
        <v>60</v>
      </c>
      <c r="C15" s="29"/>
      <c r="D15" s="20"/>
      <c r="E15" s="20"/>
      <c r="F15" s="20"/>
      <c r="G15" s="21"/>
    </row>
    <row r="16" spans="1:8" x14ac:dyDescent="0.3">
      <c r="A16" s="29">
        <v>112</v>
      </c>
      <c r="B16" s="29" t="s">
        <v>61</v>
      </c>
      <c r="C16" s="30">
        <v>26624</v>
      </c>
      <c r="D16" s="20"/>
      <c r="E16" s="20"/>
      <c r="F16" s="20"/>
      <c r="G16" s="21"/>
    </row>
    <row r="17" spans="1:7" x14ac:dyDescent="0.3">
      <c r="A17" s="29">
        <v>113</v>
      </c>
      <c r="B17" s="29" t="s">
        <v>62</v>
      </c>
      <c r="C17" s="30">
        <v>92885</v>
      </c>
      <c r="D17" s="20"/>
      <c r="E17" s="20"/>
      <c r="F17" s="20"/>
      <c r="G17" s="21"/>
    </row>
    <row r="18" spans="1:7" x14ac:dyDescent="0.3">
      <c r="A18" s="29">
        <v>114</v>
      </c>
      <c r="B18" s="29" t="s">
        <v>63</v>
      </c>
      <c r="C18" s="29">
        <v>0</v>
      </c>
      <c r="D18" s="20"/>
      <c r="E18" s="20"/>
      <c r="F18" s="20"/>
      <c r="G18" s="21"/>
    </row>
    <row r="19" spans="1:7" x14ac:dyDescent="0.3">
      <c r="A19" s="20"/>
      <c r="B19" s="20"/>
      <c r="C19" s="20"/>
      <c r="D19" s="20"/>
      <c r="E19" s="20"/>
      <c r="F19" s="20"/>
      <c r="G19" s="21"/>
    </row>
    <row r="20" spans="1:7" x14ac:dyDescent="0.3">
      <c r="A20" s="19" t="s">
        <v>66</v>
      </c>
      <c r="B20" s="20"/>
      <c r="C20" s="20"/>
      <c r="D20" s="20"/>
      <c r="E20" s="20"/>
      <c r="F20" s="20"/>
      <c r="G20" s="21"/>
    </row>
    <row r="21" spans="1:7" ht="18.600000000000001" thickBot="1" x14ac:dyDescent="0.4">
      <c r="A21" s="24" t="s">
        <v>39</v>
      </c>
      <c r="B21" s="24" t="s">
        <v>64</v>
      </c>
      <c r="C21" s="24"/>
      <c r="D21" s="20"/>
      <c r="E21" s="20"/>
      <c r="F21" s="20"/>
      <c r="G21" s="21"/>
    </row>
    <row r="22" spans="1:7" ht="18.600000000000001" thickBot="1" x14ac:dyDescent="0.4">
      <c r="A22" s="24" t="s">
        <v>29</v>
      </c>
      <c r="B22" s="31">
        <f>COUNTIF(C5:C18,"&gt;=0")</f>
        <v>10</v>
      </c>
      <c r="C22" s="24"/>
      <c r="D22" s="20"/>
      <c r="E22" s="20"/>
      <c r="F22" s="20"/>
      <c r="G22" s="21"/>
    </row>
    <row r="23" spans="1:7" ht="18" x14ac:dyDescent="0.35">
      <c r="A23" s="24"/>
      <c r="B23" s="24"/>
      <c r="C23" s="24"/>
      <c r="D23" s="20"/>
      <c r="E23" s="20"/>
      <c r="F23" s="20"/>
      <c r="G23" s="21"/>
    </row>
    <row r="24" spans="1:7" ht="18.600000000000001" thickBot="1" x14ac:dyDescent="0.4">
      <c r="A24" s="24" t="s">
        <v>39</v>
      </c>
      <c r="B24" s="24" t="s">
        <v>65</v>
      </c>
      <c r="C24" s="24"/>
      <c r="D24" s="20"/>
      <c r="E24" s="20"/>
      <c r="F24" s="20"/>
      <c r="G24" s="21"/>
    </row>
    <row r="25" spans="1:7" ht="18.600000000000001" thickBot="1" x14ac:dyDescent="0.4">
      <c r="A25" s="24" t="s">
        <v>29</v>
      </c>
      <c r="B25" s="31">
        <f>COUNTA(C5:C18)</f>
        <v>12</v>
      </c>
      <c r="C25" s="24"/>
      <c r="D25" s="20"/>
      <c r="E25" s="20"/>
      <c r="F25" s="20"/>
      <c r="G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"/>
  <sheetViews>
    <sheetView showGridLines="0" topLeftCell="A3" workbookViewId="0">
      <selection activeCell="A28" sqref="A28:B28"/>
    </sheetView>
  </sheetViews>
  <sheetFormatPr defaultRowHeight="14.4" x14ac:dyDescent="0.3"/>
  <cols>
    <col min="1" max="1" width="4.44140625" customWidth="1"/>
    <col min="2" max="2" width="18" customWidth="1"/>
  </cols>
  <sheetData>
    <row r="1" spans="1:7" ht="21" x14ac:dyDescent="0.4">
      <c r="A1" s="9"/>
      <c r="B1" s="17" t="s">
        <v>67</v>
      </c>
      <c r="C1" s="9"/>
      <c r="D1" s="9"/>
    </row>
    <row r="2" spans="1:7" ht="15" thickBot="1" x14ac:dyDescent="0.35">
      <c r="A2" s="67"/>
      <c r="B2" s="67"/>
      <c r="C2" s="9"/>
      <c r="D2" s="9"/>
    </row>
    <row r="3" spans="1:7" x14ac:dyDescent="0.3">
      <c r="A3" s="9"/>
      <c r="B3" s="33"/>
      <c r="C3" s="9"/>
      <c r="D3" s="9"/>
    </row>
    <row r="4" spans="1:7" x14ac:dyDescent="0.3">
      <c r="A4" s="9"/>
      <c r="B4" s="34" t="s">
        <v>68</v>
      </c>
      <c r="C4" s="9"/>
      <c r="D4" s="9"/>
    </row>
    <row r="5" spans="1:7" x14ac:dyDescent="0.3">
      <c r="A5" s="9"/>
      <c r="B5" s="34">
        <v>4</v>
      </c>
      <c r="C5" s="9"/>
      <c r="D5" s="9"/>
    </row>
    <row r="6" spans="1:7" x14ac:dyDescent="0.3">
      <c r="A6" s="9"/>
      <c r="B6" s="34"/>
      <c r="C6" s="9"/>
      <c r="D6" s="9"/>
    </row>
    <row r="7" spans="1:7" x14ac:dyDescent="0.3">
      <c r="A7" s="9"/>
      <c r="B7" s="34">
        <v>3</v>
      </c>
      <c r="C7" s="9"/>
      <c r="D7" s="9"/>
    </row>
    <row r="8" spans="1:7" x14ac:dyDescent="0.3">
      <c r="A8" s="9"/>
      <c r="B8" s="34"/>
      <c r="C8" s="9"/>
      <c r="D8" s="9"/>
    </row>
    <row r="9" spans="1:7" x14ac:dyDescent="0.3">
      <c r="A9" s="9"/>
      <c r="B9" s="34" t="s">
        <v>69</v>
      </c>
      <c r="C9" s="9"/>
      <c r="D9" s="9"/>
    </row>
    <row r="10" spans="1:7" x14ac:dyDescent="0.3">
      <c r="A10" s="9"/>
      <c r="B10" s="34"/>
      <c r="C10" s="9"/>
      <c r="D10" s="9"/>
    </row>
    <row r="11" spans="1:7" x14ac:dyDescent="0.3">
      <c r="A11" s="9"/>
      <c r="B11" s="34" t="e">
        <v>#DIV/0!</v>
      </c>
      <c r="C11" s="9"/>
      <c r="D11" s="9"/>
    </row>
    <row r="12" spans="1:7" x14ac:dyDescent="0.3">
      <c r="A12" s="9"/>
      <c r="B12" s="34" t="s">
        <v>70</v>
      </c>
      <c r="C12" s="9"/>
      <c r="D12" s="9"/>
    </row>
    <row r="13" spans="1:7" ht="15" thickBot="1" x14ac:dyDescent="0.35">
      <c r="A13" s="9"/>
      <c r="B13" s="35" t="s">
        <v>71</v>
      </c>
      <c r="C13" s="9"/>
      <c r="D13" s="9"/>
    </row>
    <row r="14" spans="1:7" x14ac:dyDescent="0.3">
      <c r="A14" s="67"/>
      <c r="B14" s="67"/>
      <c r="C14" s="9"/>
      <c r="D14" s="9"/>
    </row>
    <row r="15" spans="1:7" ht="18" x14ac:dyDescent="0.35">
      <c r="A15" s="13"/>
      <c r="B15" s="14" t="s">
        <v>76</v>
      </c>
      <c r="C15" s="13"/>
      <c r="D15" s="13"/>
      <c r="E15" s="5"/>
      <c r="F15" s="5"/>
      <c r="G15" s="5"/>
    </row>
    <row r="16" spans="1:7" ht="18" x14ac:dyDescent="0.35">
      <c r="A16" s="68"/>
      <c r="B16" s="68"/>
      <c r="C16" s="13"/>
      <c r="D16" s="13"/>
      <c r="E16" s="5"/>
      <c r="F16" s="5"/>
      <c r="G16" s="5"/>
    </row>
    <row r="17" spans="1:7" ht="18" x14ac:dyDescent="0.35">
      <c r="A17" s="14">
        <v>1</v>
      </c>
      <c r="B17" s="14" t="s">
        <v>72</v>
      </c>
      <c r="C17" s="13"/>
      <c r="D17" s="13"/>
      <c r="E17" s="5"/>
      <c r="F17" s="5"/>
      <c r="G17" s="5"/>
    </row>
    <row r="18" spans="1:7" ht="18" x14ac:dyDescent="0.35">
      <c r="A18" s="69">
        <f>COUNT(B3:B13)</f>
        <v>2</v>
      </c>
      <c r="B18" s="69"/>
      <c r="C18" s="14"/>
      <c r="D18" s="13"/>
      <c r="E18" s="5"/>
      <c r="F18" s="5"/>
      <c r="G18" s="5"/>
    </row>
    <row r="19" spans="1:7" ht="18" x14ac:dyDescent="0.35">
      <c r="A19" s="68"/>
      <c r="B19" s="68"/>
      <c r="C19" s="13"/>
      <c r="D19" s="13"/>
      <c r="E19" s="5"/>
      <c r="F19" s="5"/>
      <c r="G19" s="5"/>
    </row>
    <row r="20" spans="1:7" ht="18" x14ac:dyDescent="0.35">
      <c r="A20" s="14">
        <v>2</v>
      </c>
      <c r="B20" s="14" t="s">
        <v>73</v>
      </c>
      <c r="C20" s="13"/>
      <c r="D20" s="13"/>
      <c r="E20" s="5"/>
      <c r="F20" s="5"/>
      <c r="G20" s="5"/>
    </row>
    <row r="21" spans="1:7" ht="18" x14ac:dyDescent="0.35">
      <c r="A21" s="69">
        <f>COUNTBLANK(B3:B13)</f>
        <v>4</v>
      </c>
      <c r="B21" s="69"/>
      <c r="C21" s="14"/>
      <c r="D21" s="13"/>
      <c r="E21" s="5"/>
      <c r="F21" s="5"/>
      <c r="G21" s="5"/>
    </row>
    <row r="22" spans="1:7" ht="18" x14ac:dyDescent="0.35">
      <c r="A22" s="68"/>
      <c r="B22" s="68"/>
      <c r="C22" s="13"/>
      <c r="D22" s="13"/>
      <c r="E22" s="5"/>
      <c r="F22" s="5"/>
      <c r="G22" s="5"/>
    </row>
    <row r="23" spans="1:7" ht="18" x14ac:dyDescent="0.35">
      <c r="A23" s="14">
        <v>3</v>
      </c>
      <c r="B23" s="14" t="s">
        <v>74</v>
      </c>
      <c r="C23" s="13"/>
      <c r="D23" s="13"/>
      <c r="E23" s="5"/>
      <c r="F23" s="5"/>
      <c r="G23" s="5"/>
    </row>
    <row r="24" spans="1:7" ht="18" x14ac:dyDescent="0.35">
      <c r="A24" s="69">
        <f>COUNTIF(B3:B13,"&lt;&gt;") - COUNTIF(B3:B13,ISNUMBER(B3:B13))</f>
        <v>7</v>
      </c>
      <c r="B24" s="69"/>
      <c r="C24" s="14"/>
      <c r="D24" s="13"/>
      <c r="E24" s="5"/>
      <c r="F24" s="5"/>
      <c r="G24" s="5"/>
    </row>
    <row r="25" spans="1:7" ht="18" x14ac:dyDescent="0.35">
      <c r="A25" s="68"/>
      <c r="B25" s="68"/>
      <c r="C25" s="13"/>
      <c r="D25" s="13"/>
      <c r="E25" s="5"/>
      <c r="F25" s="5"/>
      <c r="G25" s="5"/>
    </row>
    <row r="26" spans="1:7" ht="18" x14ac:dyDescent="0.35">
      <c r="A26" s="14">
        <v>4</v>
      </c>
      <c r="B26" s="14" t="s">
        <v>75</v>
      </c>
      <c r="C26" s="13"/>
      <c r="D26" s="13"/>
      <c r="E26" s="5"/>
      <c r="F26" s="5"/>
      <c r="G26" s="5"/>
    </row>
    <row r="27" spans="1:7" ht="18" x14ac:dyDescent="0.35">
      <c r="A27" s="70">
        <f>COUNTA(B3:B13)+COUNTBLANK(B3:B13)</f>
        <v>11</v>
      </c>
      <c r="B27" s="70"/>
      <c r="C27" s="14"/>
      <c r="D27" s="13"/>
      <c r="E27" s="5"/>
      <c r="F27" s="5"/>
      <c r="G27" s="5"/>
    </row>
    <row r="28" spans="1:7" x14ac:dyDescent="0.3">
      <c r="A28" s="67"/>
      <c r="B28" s="67"/>
      <c r="C28" s="9"/>
      <c r="D28" s="9"/>
    </row>
    <row r="29" spans="1:7" x14ac:dyDescent="0.3">
      <c r="A29" s="66"/>
      <c r="B29" s="66"/>
      <c r="C29" s="32"/>
      <c r="D29" s="32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showGridLines="0" workbookViewId="0">
      <selection activeCell="C16" sqref="C16"/>
    </sheetView>
  </sheetViews>
  <sheetFormatPr defaultRowHeight="14.4" x14ac:dyDescent="0.3"/>
  <cols>
    <col min="2" max="2" width="73.6640625" customWidth="1"/>
    <col min="3" max="3" width="19" customWidth="1"/>
    <col min="4" max="4" width="7.6640625" customWidth="1"/>
  </cols>
  <sheetData>
    <row r="1" spans="1:4" x14ac:dyDescent="0.3">
      <c r="A1" s="36"/>
      <c r="B1" s="46" t="s">
        <v>77</v>
      </c>
      <c r="C1" s="37"/>
    </row>
    <row r="2" spans="1:4" x14ac:dyDescent="0.3">
      <c r="A2" s="40">
        <v>1</v>
      </c>
      <c r="B2" s="41" t="s">
        <v>78</v>
      </c>
      <c r="C2" s="32"/>
    </row>
    <row r="3" spans="1:4" x14ac:dyDescent="0.3">
      <c r="A3" s="47"/>
      <c r="B3" s="48" t="s">
        <v>3</v>
      </c>
      <c r="C3" s="44" t="s">
        <v>79</v>
      </c>
    </row>
    <row r="4" spans="1:4" x14ac:dyDescent="0.3">
      <c r="A4" s="40"/>
      <c r="B4" s="41" t="s">
        <v>80</v>
      </c>
      <c r="C4" s="45">
        <v>200</v>
      </c>
    </row>
    <row r="5" spans="1:4" x14ac:dyDescent="0.3">
      <c r="A5" s="40"/>
      <c r="B5" s="41" t="s">
        <v>81</v>
      </c>
      <c r="C5" s="45">
        <v>120</v>
      </c>
    </row>
    <row r="6" spans="1:4" x14ac:dyDescent="0.3">
      <c r="A6" s="40"/>
      <c r="B6" s="41" t="s">
        <v>82</v>
      </c>
      <c r="C6" s="45">
        <v>156</v>
      </c>
    </row>
    <row r="7" spans="1:4" x14ac:dyDescent="0.3">
      <c r="A7" s="40"/>
      <c r="B7" s="41" t="s">
        <v>83</v>
      </c>
      <c r="C7" s="45">
        <v>190</v>
      </c>
    </row>
    <row r="8" spans="1:4" x14ac:dyDescent="0.3">
      <c r="A8" s="40"/>
      <c r="B8" s="41" t="s">
        <v>84</v>
      </c>
      <c r="C8" s="45">
        <v>320</v>
      </c>
    </row>
    <row r="9" spans="1:4" x14ac:dyDescent="0.3">
      <c r="A9" s="40"/>
      <c r="B9" s="41" t="s">
        <v>85</v>
      </c>
      <c r="C9" s="45">
        <v>89</v>
      </c>
    </row>
    <row r="10" spans="1:4" ht="15" thickBot="1" x14ac:dyDescent="0.35">
      <c r="A10" s="38"/>
      <c r="B10" s="32"/>
      <c r="C10" s="32"/>
    </row>
    <row r="11" spans="1:4" ht="15" thickBot="1" x14ac:dyDescent="0.35">
      <c r="A11" s="40">
        <v>1.1000000000000001</v>
      </c>
      <c r="B11" s="41" t="s">
        <v>86</v>
      </c>
      <c r="C11" s="39">
        <f>MAX(C4:C9)</f>
        <v>320</v>
      </c>
    </row>
    <row r="12" spans="1:4" ht="15" thickBot="1" x14ac:dyDescent="0.35">
      <c r="A12" s="40">
        <v>1.2</v>
      </c>
      <c r="B12" s="41" t="s">
        <v>87</v>
      </c>
      <c r="C12" s="39">
        <f>MIN(C4:C9)</f>
        <v>89</v>
      </c>
    </row>
    <row r="13" spans="1:4" ht="15" thickBot="1" x14ac:dyDescent="0.35">
      <c r="A13" s="40">
        <v>1.3</v>
      </c>
      <c r="B13" s="41" t="s">
        <v>88</v>
      </c>
      <c r="C13" s="39">
        <f>AVERAGE(C11:C12)</f>
        <v>204.5</v>
      </c>
    </row>
    <row r="14" spans="1:4" ht="15" thickBot="1" x14ac:dyDescent="0.35">
      <c r="A14" s="42">
        <v>1.4</v>
      </c>
      <c r="B14" s="43" t="s">
        <v>90</v>
      </c>
      <c r="C14" s="39" t="str">
        <f>TEXT(LARGE(C4:C9, 2), "0") &amp; ", " &amp; TEXT(LARGE(C4:C9, 3), "0")</f>
        <v>200, 190</v>
      </c>
      <c r="D14" s="62"/>
    </row>
    <row r="15" spans="1:4" ht="15" thickBot="1" x14ac:dyDescent="0.35">
      <c r="A15" s="42">
        <v>1.5</v>
      </c>
      <c r="B15" s="41" t="s">
        <v>89</v>
      </c>
      <c r="C15" s="39">
        <f>SMALL(C4:C9,4)</f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showGridLines="0" workbookViewId="0">
      <selection activeCell="H22" sqref="H22"/>
    </sheetView>
  </sheetViews>
  <sheetFormatPr defaultRowHeight="14.4" x14ac:dyDescent="0.3"/>
  <cols>
    <col min="2" max="2" width="13.44140625" customWidth="1"/>
    <col min="3" max="3" width="21.5546875" customWidth="1"/>
    <col min="4" max="4" width="12.5546875" bestFit="1" customWidth="1"/>
    <col min="5" max="5" width="21.33203125" customWidth="1"/>
    <col min="7" max="7" width="16.88671875" customWidth="1"/>
    <col min="8" max="8" width="10.6640625" bestFit="1" customWidth="1"/>
  </cols>
  <sheetData>
    <row r="1" spans="1:9" x14ac:dyDescent="0.3">
      <c r="A1" s="21"/>
      <c r="B1" s="51" t="s">
        <v>91</v>
      </c>
      <c r="C1" s="51" t="s">
        <v>92</v>
      </c>
      <c r="D1" s="51" t="s">
        <v>93</v>
      </c>
      <c r="E1" s="51" t="s">
        <v>94</v>
      </c>
      <c r="F1" s="21"/>
      <c r="G1" s="21"/>
      <c r="H1" s="21"/>
      <c r="I1" s="21"/>
    </row>
    <row r="2" spans="1:9" x14ac:dyDescent="0.3">
      <c r="A2" s="21"/>
      <c r="B2" s="52">
        <v>1</v>
      </c>
      <c r="C2" s="53">
        <v>8000</v>
      </c>
      <c r="D2" s="52" t="s">
        <v>95</v>
      </c>
      <c r="E2" s="52">
        <v>10</v>
      </c>
      <c r="F2" s="21"/>
      <c r="G2" s="21"/>
      <c r="H2" s="21"/>
      <c r="I2" s="21"/>
    </row>
    <row r="3" spans="1:9" x14ac:dyDescent="0.3">
      <c r="A3" s="21"/>
      <c r="B3" s="52">
        <v>2</v>
      </c>
      <c r="C3" s="53">
        <v>11000</v>
      </c>
      <c r="D3" s="52" t="s">
        <v>95</v>
      </c>
      <c r="E3" s="52">
        <v>9</v>
      </c>
      <c r="F3" s="21"/>
      <c r="G3" s="21"/>
      <c r="H3" s="21"/>
      <c r="I3" s="21"/>
    </row>
    <row r="4" spans="1:9" x14ac:dyDescent="0.3">
      <c r="A4" s="21"/>
      <c r="B4" s="52">
        <v>3</v>
      </c>
      <c r="C4" s="53">
        <v>6000</v>
      </c>
      <c r="D4" s="52" t="s">
        <v>96</v>
      </c>
      <c r="E4" s="52">
        <v>5</v>
      </c>
      <c r="F4" s="21"/>
      <c r="G4" s="21"/>
      <c r="H4" s="21"/>
      <c r="I4" s="21"/>
    </row>
    <row r="5" spans="1:9" x14ac:dyDescent="0.3">
      <c r="A5" s="21"/>
      <c r="B5" s="52">
        <v>4</v>
      </c>
      <c r="C5" s="53">
        <v>15000</v>
      </c>
      <c r="D5" s="52" t="s">
        <v>95</v>
      </c>
      <c r="E5" s="52">
        <v>10</v>
      </c>
      <c r="F5" s="21"/>
      <c r="G5" s="21"/>
      <c r="H5" s="21"/>
      <c r="I5" s="21"/>
    </row>
    <row r="6" spans="1:9" x14ac:dyDescent="0.3">
      <c r="A6" s="21"/>
      <c r="B6" s="52">
        <v>5</v>
      </c>
      <c r="C6" s="53">
        <v>10000</v>
      </c>
      <c r="D6" s="52" t="s">
        <v>96</v>
      </c>
      <c r="E6" s="52">
        <v>2</v>
      </c>
      <c r="F6" s="21"/>
      <c r="G6" s="21"/>
      <c r="H6" s="21"/>
      <c r="I6" s="21"/>
    </row>
    <row r="7" spans="1:9" x14ac:dyDescent="0.3">
      <c r="A7" s="21"/>
      <c r="B7" s="52">
        <v>6</v>
      </c>
      <c r="C7" s="53">
        <v>15000</v>
      </c>
      <c r="D7" s="52" t="s">
        <v>95</v>
      </c>
      <c r="E7" s="52">
        <v>5</v>
      </c>
      <c r="F7" s="21"/>
      <c r="G7" s="21"/>
      <c r="H7" s="21"/>
      <c r="I7" s="21"/>
    </row>
    <row r="8" spans="1:9" x14ac:dyDescent="0.3">
      <c r="A8" s="21"/>
      <c r="B8" s="52">
        <v>7</v>
      </c>
      <c r="C8" s="53">
        <v>13000</v>
      </c>
      <c r="D8" s="52" t="s">
        <v>95</v>
      </c>
      <c r="E8" s="52">
        <v>999</v>
      </c>
      <c r="F8" s="21"/>
      <c r="G8" s="21"/>
      <c r="H8" s="21"/>
      <c r="I8" s="21"/>
    </row>
    <row r="9" spans="1:9" x14ac:dyDescent="0.3">
      <c r="A9" s="21"/>
      <c r="B9" s="52">
        <v>8</v>
      </c>
      <c r="C9" s="53">
        <v>8000</v>
      </c>
      <c r="D9" s="52" t="s">
        <v>95</v>
      </c>
      <c r="E9" s="52">
        <v>2</v>
      </c>
      <c r="F9" s="21"/>
      <c r="G9" s="21"/>
      <c r="H9" s="21"/>
      <c r="I9" s="21"/>
    </row>
    <row r="10" spans="1:9" x14ac:dyDescent="0.3">
      <c r="A10" s="21"/>
      <c r="B10" s="52">
        <v>9</v>
      </c>
      <c r="C10" s="53">
        <v>11000</v>
      </c>
      <c r="D10" s="52" t="s">
        <v>96</v>
      </c>
      <c r="E10" s="52">
        <v>5</v>
      </c>
      <c r="F10" s="21"/>
      <c r="G10" s="21"/>
      <c r="H10" s="21"/>
      <c r="I10" s="21"/>
    </row>
    <row r="11" spans="1:9" x14ac:dyDescent="0.3">
      <c r="A11" s="21"/>
      <c r="B11" s="52">
        <v>10</v>
      </c>
      <c r="C11" s="53">
        <v>9000</v>
      </c>
      <c r="D11" s="52" t="s">
        <v>95</v>
      </c>
      <c r="E11" s="52">
        <v>6</v>
      </c>
      <c r="F11" s="21"/>
      <c r="G11" s="21"/>
      <c r="H11" s="21"/>
      <c r="I11" s="21"/>
    </row>
    <row r="12" spans="1:9" x14ac:dyDescent="0.3">
      <c r="A12" s="71"/>
      <c r="B12" s="71"/>
      <c r="C12" s="21"/>
      <c r="D12" s="21"/>
      <c r="E12" s="21"/>
      <c r="F12" s="21"/>
      <c r="G12" s="21"/>
      <c r="H12" s="21"/>
      <c r="I12" s="21"/>
    </row>
    <row r="13" spans="1:9" x14ac:dyDescent="0.3">
      <c r="A13" s="71"/>
      <c r="B13" s="71"/>
      <c r="C13" s="21"/>
      <c r="D13" s="21"/>
      <c r="E13" s="21"/>
      <c r="F13" s="21"/>
      <c r="G13" s="21"/>
      <c r="H13" s="21"/>
      <c r="I13" s="21"/>
    </row>
    <row r="14" spans="1:9" ht="18.600000000000001" thickBot="1" x14ac:dyDescent="0.4">
      <c r="A14" s="25"/>
      <c r="B14" s="49"/>
      <c r="C14" s="25"/>
      <c r="D14" s="25"/>
      <c r="E14" s="25"/>
      <c r="F14" s="25"/>
      <c r="G14" s="25"/>
      <c r="H14" s="25"/>
      <c r="I14" s="21"/>
    </row>
    <row r="15" spans="1:9" ht="18.600000000000001" thickBot="1" x14ac:dyDescent="0.4">
      <c r="A15" s="25">
        <v>1</v>
      </c>
      <c r="B15" s="25" t="s">
        <v>97</v>
      </c>
      <c r="C15" s="25"/>
      <c r="D15" s="25"/>
      <c r="E15" s="25"/>
      <c r="F15" s="25"/>
      <c r="G15" s="25"/>
      <c r="H15" s="50">
        <f>SUMIF(D2:D11,"=Yes",C2:C11)</f>
        <v>79000</v>
      </c>
      <c r="I15" s="21"/>
    </row>
    <row r="16" spans="1:9" ht="18.600000000000001" thickBot="1" x14ac:dyDescent="0.4">
      <c r="A16" s="25">
        <v>2</v>
      </c>
      <c r="B16" s="25" t="s">
        <v>98</v>
      </c>
      <c r="C16" s="25"/>
      <c r="D16" s="25"/>
      <c r="E16" s="25"/>
      <c r="F16" s="25"/>
      <c r="G16" s="25"/>
      <c r="H16" s="50">
        <f>SUMIF(D2:D11,"=No",C2:C11)</f>
        <v>27000</v>
      </c>
      <c r="I16" s="21"/>
    </row>
    <row r="17" spans="1:9" ht="18.600000000000001" thickBot="1" x14ac:dyDescent="0.4">
      <c r="A17" s="72"/>
      <c r="B17" s="72"/>
      <c r="C17" s="25"/>
      <c r="D17" s="25"/>
      <c r="E17" s="25"/>
      <c r="F17" s="25"/>
      <c r="G17" s="25"/>
      <c r="H17" s="25"/>
      <c r="I17" s="21"/>
    </row>
    <row r="18" spans="1:9" ht="18.600000000000001" thickBot="1" x14ac:dyDescent="0.4">
      <c r="A18" s="25">
        <v>3</v>
      </c>
      <c r="B18" s="25" t="s">
        <v>99</v>
      </c>
      <c r="C18" s="25"/>
      <c r="D18" s="25"/>
      <c r="E18" s="25"/>
      <c r="F18" s="25"/>
      <c r="G18" s="25"/>
      <c r="H18" s="50">
        <f>SUMIF(C2:C11,"&gt;=10000",E2:E11)</f>
        <v>1030</v>
      </c>
      <c r="I18" s="21"/>
    </row>
    <row r="19" spans="1:9" ht="18.600000000000001" thickBot="1" x14ac:dyDescent="0.4">
      <c r="A19" s="72"/>
      <c r="B19" s="72"/>
      <c r="C19" s="25"/>
      <c r="D19" s="25"/>
      <c r="E19" s="25"/>
      <c r="F19" s="25"/>
      <c r="G19" s="25"/>
      <c r="H19" s="25"/>
      <c r="I19" s="21"/>
    </row>
    <row r="20" spans="1:9" ht="18.600000000000001" thickBot="1" x14ac:dyDescent="0.4">
      <c r="A20" s="25">
        <v>4</v>
      </c>
      <c r="B20" s="25" t="s">
        <v>100</v>
      </c>
      <c r="C20" s="25"/>
      <c r="D20" s="25"/>
      <c r="E20" s="25"/>
      <c r="F20" s="25"/>
      <c r="G20" s="25"/>
      <c r="H20" s="63">
        <f>SUMIF(C2:C11,"&gt;=10000",C2:C11)</f>
        <v>75000</v>
      </c>
      <c r="I20" s="21"/>
    </row>
    <row r="21" spans="1:9" ht="18.600000000000001" thickBot="1" x14ac:dyDescent="0.4">
      <c r="A21" s="25">
        <v>5</v>
      </c>
      <c r="B21" s="25" t="s">
        <v>101</v>
      </c>
      <c r="C21" s="25"/>
      <c r="D21" s="25"/>
      <c r="E21" s="25"/>
      <c r="F21" s="25"/>
      <c r="G21" s="25"/>
      <c r="H21" s="50">
        <f>SUMIF(C2:C11,"&lt;=9500",C2:C11)</f>
        <v>31000</v>
      </c>
      <c r="I21" s="21"/>
    </row>
    <row r="22" spans="1:9" ht="18" x14ac:dyDescent="0.35">
      <c r="A22" s="72"/>
      <c r="B22" s="72"/>
      <c r="C22" s="25"/>
      <c r="D22" s="25"/>
      <c r="E22" s="25"/>
      <c r="F22" s="25"/>
      <c r="G22" s="25"/>
      <c r="H22" s="25"/>
      <c r="I22" s="21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9"/>
  <sheetViews>
    <sheetView showGridLines="0" topLeftCell="A7" workbookViewId="0">
      <selection activeCell="E29" sqref="E29"/>
    </sheetView>
  </sheetViews>
  <sheetFormatPr defaultRowHeight="14.4" x14ac:dyDescent="0.3"/>
  <cols>
    <col min="2" max="2" width="26" customWidth="1"/>
    <col min="3" max="3" width="18" customWidth="1"/>
    <col min="4" max="4" width="19.33203125" customWidth="1"/>
    <col min="5" max="5" width="16.109375" customWidth="1"/>
  </cols>
  <sheetData>
    <row r="1" spans="1:6" x14ac:dyDescent="0.3">
      <c r="A1" s="54"/>
      <c r="B1" s="57" t="s">
        <v>3</v>
      </c>
      <c r="C1" s="57" t="s">
        <v>102</v>
      </c>
      <c r="D1" s="57" t="s">
        <v>103</v>
      </c>
      <c r="E1" s="57" t="s">
        <v>104</v>
      </c>
      <c r="F1" s="54"/>
    </row>
    <row r="2" spans="1:6" x14ac:dyDescent="0.3">
      <c r="A2" s="54"/>
      <c r="B2" s="56" t="s">
        <v>105</v>
      </c>
      <c r="C2" s="56" t="s">
        <v>106</v>
      </c>
      <c r="D2" s="56" t="s">
        <v>107</v>
      </c>
      <c r="E2" s="56">
        <v>28</v>
      </c>
      <c r="F2" s="54"/>
    </row>
    <row r="3" spans="1:6" x14ac:dyDescent="0.3">
      <c r="A3" s="54"/>
      <c r="B3" s="56" t="s">
        <v>108</v>
      </c>
      <c r="C3" s="56" t="s">
        <v>109</v>
      </c>
      <c r="D3" s="56" t="s">
        <v>110</v>
      </c>
      <c r="E3" s="56">
        <v>8</v>
      </c>
      <c r="F3" s="54"/>
    </row>
    <row r="4" spans="1:6" x14ac:dyDescent="0.3">
      <c r="A4" s="54"/>
      <c r="B4" s="56" t="s">
        <v>111</v>
      </c>
      <c r="C4" s="56" t="s">
        <v>112</v>
      </c>
      <c r="D4" s="56" t="s">
        <v>107</v>
      </c>
      <c r="E4" s="56">
        <v>19</v>
      </c>
      <c r="F4" s="54"/>
    </row>
    <row r="5" spans="1:6" x14ac:dyDescent="0.3">
      <c r="A5" s="54"/>
      <c r="B5" s="56" t="s">
        <v>113</v>
      </c>
      <c r="C5" s="56" t="s">
        <v>114</v>
      </c>
      <c r="D5" s="56" t="s">
        <v>115</v>
      </c>
      <c r="E5" s="56">
        <v>2</v>
      </c>
      <c r="F5" s="54"/>
    </row>
    <row r="6" spans="1:6" x14ac:dyDescent="0.3">
      <c r="A6" s="54"/>
      <c r="B6" s="56" t="s">
        <v>116</v>
      </c>
      <c r="C6" s="56" t="s">
        <v>112</v>
      </c>
      <c r="D6" s="56" t="s">
        <v>117</v>
      </c>
      <c r="E6" s="56">
        <v>5</v>
      </c>
      <c r="F6" s="54"/>
    </row>
    <row r="7" spans="1:6" x14ac:dyDescent="0.3">
      <c r="A7" s="54"/>
      <c r="B7" s="56" t="s">
        <v>118</v>
      </c>
      <c r="C7" s="56" t="s">
        <v>109</v>
      </c>
      <c r="D7" s="56" t="s">
        <v>107</v>
      </c>
      <c r="E7" s="56">
        <v>9</v>
      </c>
      <c r="F7" s="54"/>
    </row>
    <row r="8" spans="1:6" x14ac:dyDescent="0.3">
      <c r="A8" s="54"/>
      <c r="B8" s="56" t="s">
        <v>119</v>
      </c>
      <c r="C8" s="56" t="s">
        <v>112</v>
      </c>
      <c r="D8" s="56" t="s">
        <v>120</v>
      </c>
      <c r="E8" s="56">
        <v>18</v>
      </c>
      <c r="F8" s="54"/>
    </row>
    <row r="9" spans="1:6" x14ac:dyDescent="0.3">
      <c r="A9" s="54"/>
      <c r="B9" s="56" t="s">
        <v>121</v>
      </c>
      <c r="C9" s="56" t="s">
        <v>106</v>
      </c>
      <c r="D9" s="56" t="s">
        <v>107</v>
      </c>
      <c r="E9" s="56">
        <v>11</v>
      </c>
      <c r="F9" s="54"/>
    </row>
    <row r="10" spans="1:6" x14ac:dyDescent="0.3">
      <c r="A10" s="54"/>
      <c r="B10" s="56" t="s">
        <v>122</v>
      </c>
      <c r="C10" s="56" t="s">
        <v>114</v>
      </c>
      <c r="D10" s="56" t="s">
        <v>123</v>
      </c>
      <c r="E10" s="56">
        <v>3</v>
      </c>
      <c r="F10" s="54"/>
    </row>
    <row r="11" spans="1:6" x14ac:dyDescent="0.3">
      <c r="A11" s="54"/>
      <c r="B11" s="56" t="s">
        <v>124</v>
      </c>
      <c r="C11" s="56" t="s">
        <v>109</v>
      </c>
      <c r="D11" s="56" t="s">
        <v>125</v>
      </c>
      <c r="E11" s="56">
        <v>15</v>
      </c>
      <c r="F11" s="54"/>
    </row>
    <row r="12" spans="1:6" x14ac:dyDescent="0.3">
      <c r="A12" s="74"/>
      <c r="B12" s="74"/>
      <c r="C12" s="54"/>
      <c r="D12" s="54"/>
      <c r="E12" s="54"/>
      <c r="F12" s="54"/>
    </row>
    <row r="13" spans="1:6" ht="15.6" x14ac:dyDescent="0.3">
      <c r="A13" s="23"/>
      <c r="B13" s="58" t="s">
        <v>126</v>
      </c>
      <c r="C13" s="23"/>
      <c r="D13" s="23"/>
      <c r="E13" s="55"/>
      <c r="F13" s="54"/>
    </row>
    <row r="14" spans="1:6" ht="15.6" x14ac:dyDescent="0.3">
      <c r="A14" s="73"/>
      <c r="B14" s="73"/>
      <c r="C14" s="23"/>
      <c r="D14" s="23"/>
      <c r="E14" s="54"/>
      <c r="F14" s="54"/>
    </row>
    <row r="15" spans="1:6" ht="15.6" x14ac:dyDescent="0.3">
      <c r="A15" s="23">
        <v>1</v>
      </c>
      <c r="B15" s="59" t="s">
        <v>127</v>
      </c>
      <c r="C15" s="23"/>
      <c r="D15" s="23"/>
      <c r="E15" s="54"/>
      <c r="F15" s="54"/>
    </row>
    <row r="16" spans="1:6" ht="15.6" x14ac:dyDescent="0.3">
      <c r="A16" s="73"/>
      <c r="B16" s="73"/>
      <c r="C16" s="60" t="s">
        <v>128</v>
      </c>
      <c r="D16" s="60"/>
      <c r="E16" s="54"/>
      <c r="F16" s="54"/>
    </row>
    <row r="17" spans="1:6" ht="15.6" x14ac:dyDescent="0.3">
      <c r="A17" s="23"/>
      <c r="B17" s="22" t="s">
        <v>129</v>
      </c>
      <c r="C17" s="61">
        <f>SUMIF(D2:D11,"=USA",E2:E11)</f>
        <v>67</v>
      </c>
      <c r="D17" s="23"/>
      <c r="E17" s="54"/>
      <c r="F17" s="54"/>
    </row>
    <row r="18" spans="1:6" ht="15.6" x14ac:dyDescent="0.3">
      <c r="A18" s="73"/>
      <c r="B18" s="73"/>
      <c r="C18" s="23"/>
      <c r="D18" s="23"/>
      <c r="E18" s="54"/>
      <c r="F18" s="54"/>
    </row>
    <row r="19" spans="1:6" ht="15.6" x14ac:dyDescent="0.3">
      <c r="A19" s="23">
        <v>2</v>
      </c>
      <c r="B19" s="59" t="s">
        <v>130</v>
      </c>
      <c r="C19" s="23"/>
      <c r="D19" s="23"/>
      <c r="E19" s="54"/>
      <c r="F19" s="54"/>
    </row>
    <row r="20" spans="1:6" ht="15.6" x14ac:dyDescent="0.3">
      <c r="A20" s="73"/>
      <c r="B20" s="73"/>
      <c r="C20" s="60" t="s">
        <v>128</v>
      </c>
      <c r="D20" s="60"/>
      <c r="E20" s="54"/>
      <c r="F20" s="54"/>
    </row>
    <row r="21" spans="1:6" ht="15.6" x14ac:dyDescent="0.3">
      <c r="A21" s="23"/>
      <c r="B21" s="22" t="s">
        <v>129</v>
      </c>
      <c r="C21" s="61">
        <f>SUMIF(C2:C11,"=Figure Skating",E2:E11)</f>
        <v>5</v>
      </c>
      <c r="D21" s="23"/>
      <c r="E21" s="54"/>
      <c r="F21" s="54"/>
    </row>
    <row r="22" spans="1:6" ht="15.6" x14ac:dyDescent="0.3">
      <c r="A22" s="73"/>
      <c r="B22" s="73"/>
      <c r="C22" s="23"/>
      <c r="D22" s="23"/>
      <c r="E22" s="54"/>
      <c r="F22" s="54"/>
    </row>
    <row r="23" spans="1:6" ht="15.6" x14ac:dyDescent="0.3">
      <c r="A23" s="23">
        <v>3</v>
      </c>
      <c r="B23" s="59" t="s">
        <v>131</v>
      </c>
      <c r="C23" s="23"/>
      <c r="D23" s="23"/>
      <c r="E23" s="54"/>
      <c r="F23" s="54"/>
    </row>
    <row r="24" spans="1:6" ht="15.6" x14ac:dyDescent="0.3">
      <c r="A24" s="73"/>
      <c r="B24" s="73"/>
      <c r="C24" s="60" t="s">
        <v>128</v>
      </c>
      <c r="D24" s="60"/>
      <c r="E24" s="54"/>
      <c r="F24" s="54"/>
    </row>
    <row r="25" spans="1:6" ht="15.6" x14ac:dyDescent="0.3">
      <c r="A25" s="23"/>
      <c r="B25" s="22" t="s">
        <v>129</v>
      </c>
      <c r="C25" s="61">
        <f>SUMIFS(E2:E11,D2:D11,"=USA") + SUMIFS(E2:E11,D2:D11,"=Jamaica")</f>
        <v>75</v>
      </c>
      <c r="D25" s="23"/>
      <c r="E25" s="54"/>
      <c r="F25" s="54"/>
    </row>
    <row r="26" spans="1:6" x14ac:dyDescent="0.3">
      <c r="A26" s="74"/>
      <c r="B26" s="74"/>
      <c r="C26" s="54"/>
      <c r="D26" s="54"/>
      <c r="E26" s="54"/>
      <c r="F26" s="54"/>
    </row>
    <row r="27" spans="1:6" ht="15.6" x14ac:dyDescent="0.3">
      <c r="A27" s="23">
        <v>4</v>
      </c>
      <c r="B27" s="59" t="s">
        <v>132</v>
      </c>
      <c r="C27" s="23"/>
      <c r="D27" s="23"/>
    </row>
    <row r="28" spans="1:6" ht="15.6" x14ac:dyDescent="0.3">
      <c r="A28" s="73"/>
      <c r="B28" s="73"/>
      <c r="C28" s="60" t="s">
        <v>128</v>
      </c>
      <c r="D28" s="60"/>
    </row>
    <row r="29" spans="1:6" ht="15.6" x14ac:dyDescent="0.3">
      <c r="A29" s="23"/>
      <c r="B29" s="22" t="s">
        <v>129</v>
      </c>
      <c r="C29" s="61">
        <f>COUNTIF(D2:D11,"=USA")</f>
        <v>4</v>
      </c>
      <c r="D29" s="23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 Functions</vt:lpstr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Shouvik Kumar Sen</cp:lastModifiedBy>
  <dcterms:created xsi:type="dcterms:W3CDTF">2023-02-28T05:02:53Z</dcterms:created>
  <dcterms:modified xsi:type="dcterms:W3CDTF">2024-01-10T09:47:27Z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