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MyScripts\udacity\python\ai\p1_dog_classifier\revision\"/>
    </mc:Choice>
  </mc:AlternateContent>
  <xr:revisionPtr revIDLastSave="0" documentId="13_ncr:1_{FAC1380E-F225-4A9E-B79F-C6BC550140EF}" xr6:coauthVersionLast="38" xr6:coauthVersionMax="38" xr10:uidLastSave="{00000000-0000-0000-0000-000000000000}"/>
  <bookViews>
    <workbookView xWindow="0" yWindow="0" windowWidth="14625" windowHeight="11295" firstSheet="5" activeTab="7" xr2:uid="{9EA02F68-53A7-46B5-86B7-426B714E97B8}"/>
  </bookViews>
  <sheets>
    <sheet name="resnet" sheetId="1" r:id="rId1"/>
    <sheet name="alexnet" sheetId="2" r:id="rId2"/>
    <sheet name="vgg" sheetId="3" r:id="rId3"/>
    <sheet name="results_dic" sheetId="4" r:id="rId4"/>
    <sheet name="adj_results_vgg" sheetId="5" r:id="rId5"/>
    <sheet name="adj_results_resnet" sheetId="6" r:id="rId6"/>
    <sheet name="adj_results_alexnet" sheetId="7" r:id="rId7"/>
    <sheet name="submit#2" sheetId="8"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5" i="5" l="1"/>
  <c r="I65" i="5"/>
  <c r="H83" i="6"/>
  <c r="G83" i="6"/>
  <c r="H62" i="7" l="1"/>
  <c r="H58" i="7"/>
  <c r="H63" i="7" s="1"/>
  <c r="H57" i="7"/>
  <c r="H56" i="7"/>
  <c r="H55" i="7"/>
  <c r="H61" i="7" s="1"/>
  <c r="H54" i="7"/>
  <c r="H53" i="7"/>
  <c r="H60" i="7" s="1"/>
  <c r="H52" i="7"/>
  <c r="J50" i="7"/>
  <c r="I50" i="7"/>
  <c r="H50" i="7"/>
  <c r="M49" i="7"/>
  <c r="K49" i="7"/>
  <c r="L49" i="7" s="1"/>
  <c r="M48" i="7"/>
  <c r="K48" i="7"/>
  <c r="L48" i="7" s="1"/>
  <c r="M47" i="7"/>
  <c r="K47" i="7"/>
  <c r="L47" i="7" s="1"/>
  <c r="M46" i="7"/>
  <c r="K46" i="7"/>
  <c r="L46" i="7" s="1"/>
  <c r="M45" i="7"/>
  <c r="K45" i="7"/>
  <c r="L45" i="7" s="1"/>
  <c r="M44" i="7"/>
  <c r="L44" i="7"/>
  <c r="K44" i="7"/>
  <c r="M43" i="7"/>
  <c r="L43" i="7"/>
  <c r="K43" i="7"/>
  <c r="M42" i="7"/>
  <c r="K42" i="7"/>
  <c r="L42" i="7" s="1"/>
  <c r="M41" i="7"/>
  <c r="K41" i="7"/>
  <c r="L41" i="7" s="1"/>
  <c r="M40" i="7"/>
  <c r="K40" i="7"/>
  <c r="L40" i="7" s="1"/>
  <c r="M39" i="7"/>
  <c r="K39" i="7"/>
  <c r="L39" i="7" s="1"/>
  <c r="M38" i="7"/>
  <c r="K38" i="7"/>
  <c r="L38" i="7" s="1"/>
  <c r="M37" i="7"/>
  <c r="K37" i="7"/>
  <c r="L37" i="7" s="1"/>
  <c r="M36" i="7"/>
  <c r="L36" i="7"/>
  <c r="K36" i="7"/>
  <c r="M35" i="7"/>
  <c r="L35" i="7"/>
  <c r="K35" i="7"/>
  <c r="M34" i="7"/>
  <c r="K34" i="7"/>
  <c r="L34" i="7" s="1"/>
  <c r="M33" i="7"/>
  <c r="K33" i="7"/>
  <c r="L33" i="7" s="1"/>
  <c r="M32" i="7"/>
  <c r="K32" i="7"/>
  <c r="L32" i="7" s="1"/>
  <c r="M31" i="7"/>
  <c r="K31" i="7"/>
  <c r="L31" i="7" s="1"/>
  <c r="M30" i="7"/>
  <c r="K30" i="7"/>
  <c r="L30" i="7" s="1"/>
  <c r="M29" i="7"/>
  <c r="K29" i="7"/>
  <c r="L29" i="7" s="1"/>
  <c r="M28" i="7"/>
  <c r="L28" i="7"/>
  <c r="K28" i="7"/>
  <c r="M27" i="7"/>
  <c r="L27" i="7"/>
  <c r="K27" i="7"/>
  <c r="M26" i="7"/>
  <c r="K26" i="7"/>
  <c r="L26" i="7" s="1"/>
  <c r="M25" i="7"/>
  <c r="K25" i="7"/>
  <c r="L25" i="7" s="1"/>
  <c r="M24" i="7"/>
  <c r="K24" i="7"/>
  <c r="L24" i="7" s="1"/>
  <c r="M23" i="7"/>
  <c r="K23" i="7"/>
  <c r="L23" i="7" s="1"/>
  <c r="M22" i="7"/>
  <c r="K22" i="7"/>
  <c r="L22" i="7" s="1"/>
  <c r="M21" i="7"/>
  <c r="K21" i="7"/>
  <c r="L21" i="7" s="1"/>
  <c r="M20" i="7"/>
  <c r="L20" i="7"/>
  <c r="K20" i="7"/>
  <c r="M19" i="7"/>
  <c r="L19" i="7"/>
  <c r="K19" i="7"/>
  <c r="M18" i="7"/>
  <c r="K18" i="7"/>
  <c r="L18" i="7" s="1"/>
  <c r="M17" i="7"/>
  <c r="K17" i="7"/>
  <c r="L17" i="7" s="1"/>
  <c r="M16" i="7"/>
  <c r="K16" i="7"/>
  <c r="L16" i="7" s="1"/>
  <c r="M15" i="7"/>
  <c r="K15" i="7"/>
  <c r="L15" i="7" s="1"/>
  <c r="M14" i="7"/>
  <c r="K14" i="7"/>
  <c r="L14" i="7" s="1"/>
  <c r="M13" i="7"/>
  <c r="K13" i="7"/>
  <c r="L13" i="7" s="1"/>
  <c r="M12" i="7"/>
  <c r="L12" i="7"/>
  <c r="K12" i="7"/>
  <c r="M11" i="7"/>
  <c r="L11" i="7"/>
  <c r="K11" i="7"/>
  <c r="M10" i="7"/>
  <c r="M50" i="7" s="1"/>
  <c r="K10" i="7"/>
  <c r="L10" i="7" s="1"/>
  <c r="L50" i="7" l="1"/>
  <c r="K50" i="7"/>
  <c r="H58" i="6"/>
  <c r="H63" i="6" s="1"/>
  <c r="H57" i="6"/>
  <c r="H62" i="6" s="1"/>
  <c r="H56" i="6"/>
  <c r="H55" i="6"/>
  <c r="H61" i="6" s="1"/>
  <c r="H54" i="6"/>
  <c r="H53" i="6"/>
  <c r="H60" i="6" s="1"/>
  <c r="H52" i="6"/>
  <c r="J50" i="6"/>
  <c r="I50" i="6"/>
  <c r="H50" i="6"/>
  <c r="M49" i="6"/>
  <c r="K49" i="6"/>
  <c r="L49" i="6" s="1"/>
  <c r="M48" i="6"/>
  <c r="K48" i="6"/>
  <c r="L48" i="6" s="1"/>
  <c r="M47" i="6"/>
  <c r="K47" i="6"/>
  <c r="L47" i="6" s="1"/>
  <c r="M46" i="6"/>
  <c r="L46" i="6"/>
  <c r="K46" i="6"/>
  <c r="M45" i="6"/>
  <c r="K45" i="6"/>
  <c r="L45" i="6" s="1"/>
  <c r="M44" i="6"/>
  <c r="L44" i="6"/>
  <c r="K44" i="6"/>
  <c r="M43" i="6"/>
  <c r="K43" i="6"/>
  <c r="L43" i="6" s="1"/>
  <c r="M42" i="6"/>
  <c r="K42" i="6"/>
  <c r="L42" i="6" s="1"/>
  <c r="M41" i="6"/>
  <c r="K41" i="6"/>
  <c r="L41" i="6" s="1"/>
  <c r="M40" i="6"/>
  <c r="L40" i="6"/>
  <c r="K40" i="6"/>
  <c r="M39" i="6"/>
  <c r="K39" i="6"/>
  <c r="L39" i="6" s="1"/>
  <c r="M38" i="6"/>
  <c r="L38" i="6"/>
  <c r="K38" i="6"/>
  <c r="M37" i="6"/>
  <c r="K37" i="6"/>
  <c r="L37" i="6" s="1"/>
  <c r="M36" i="6"/>
  <c r="L36" i="6"/>
  <c r="K36" i="6"/>
  <c r="M35" i="6"/>
  <c r="K35" i="6"/>
  <c r="L35" i="6" s="1"/>
  <c r="M34" i="6"/>
  <c r="K34" i="6"/>
  <c r="L34" i="6" s="1"/>
  <c r="M33" i="6"/>
  <c r="K33" i="6"/>
  <c r="L33" i="6" s="1"/>
  <c r="M32" i="6"/>
  <c r="L32" i="6"/>
  <c r="K32" i="6"/>
  <c r="M31" i="6"/>
  <c r="K31" i="6"/>
  <c r="L31" i="6" s="1"/>
  <c r="M30" i="6"/>
  <c r="L30" i="6"/>
  <c r="K30" i="6"/>
  <c r="M29" i="6"/>
  <c r="K29" i="6"/>
  <c r="L29" i="6" s="1"/>
  <c r="M28" i="6"/>
  <c r="L28" i="6"/>
  <c r="K28" i="6"/>
  <c r="M27" i="6"/>
  <c r="K27" i="6"/>
  <c r="L27" i="6" s="1"/>
  <c r="M26" i="6"/>
  <c r="K26" i="6"/>
  <c r="L26" i="6" s="1"/>
  <c r="M25" i="6"/>
  <c r="K25" i="6"/>
  <c r="L25" i="6" s="1"/>
  <c r="M24" i="6"/>
  <c r="L24" i="6"/>
  <c r="K24" i="6"/>
  <c r="M23" i="6"/>
  <c r="K23" i="6"/>
  <c r="L23" i="6" s="1"/>
  <c r="M22" i="6"/>
  <c r="L22" i="6"/>
  <c r="K22" i="6"/>
  <c r="M21" i="6"/>
  <c r="K21" i="6"/>
  <c r="L21" i="6" s="1"/>
  <c r="M20" i="6"/>
  <c r="L20" i="6"/>
  <c r="K20" i="6"/>
  <c r="M19" i="6"/>
  <c r="K19" i="6"/>
  <c r="L19" i="6" s="1"/>
  <c r="M18" i="6"/>
  <c r="K18" i="6"/>
  <c r="L18" i="6" s="1"/>
  <c r="M17" i="6"/>
  <c r="K17" i="6"/>
  <c r="L17" i="6" s="1"/>
  <c r="M16" i="6"/>
  <c r="L16" i="6"/>
  <c r="K16" i="6"/>
  <c r="M15" i="6"/>
  <c r="K15" i="6"/>
  <c r="L15" i="6" s="1"/>
  <c r="M14" i="6"/>
  <c r="L14" i="6"/>
  <c r="K14" i="6"/>
  <c r="M13" i="6"/>
  <c r="K13" i="6"/>
  <c r="L13" i="6" s="1"/>
  <c r="M12" i="6"/>
  <c r="L12" i="6"/>
  <c r="K12" i="6"/>
  <c r="M11" i="6"/>
  <c r="K11" i="6"/>
  <c r="L11" i="6" s="1"/>
  <c r="M10" i="6"/>
  <c r="M50" i="6" s="1"/>
  <c r="K10" i="6"/>
  <c r="L10" i="6" s="1"/>
  <c r="H63" i="5"/>
  <c r="H62" i="5"/>
  <c r="H61" i="5"/>
  <c r="H60" i="5"/>
  <c r="L50" i="6" l="1"/>
  <c r="K50" i="6"/>
  <c r="H57" i="5"/>
  <c r="M5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L10" i="5"/>
  <c r="L50" i="5" s="1"/>
  <c r="K10" i="5"/>
  <c r="M10" i="5"/>
  <c r="H55"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11" i="5"/>
  <c r="K12" i="5"/>
  <c r="K13" i="5"/>
  <c r="K14" i="5"/>
  <c r="K15" i="5"/>
  <c r="K16" i="5"/>
  <c r="K17" i="5"/>
  <c r="K18" i="5"/>
  <c r="K19" i="5"/>
  <c r="K20" i="5"/>
  <c r="K21" i="5"/>
  <c r="H53" i="5"/>
  <c r="H58" i="5"/>
  <c r="H56" i="5"/>
  <c r="H54" i="5"/>
  <c r="I50" i="5"/>
  <c r="J50" i="5"/>
  <c r="H50" i="5"/>
  <c r="H52" i="5"/>
  <c r="K50" i="5" l="1"/>
  <c r="D4" i="4"/>
  <c r="D5" i="4"/>
  <c r="D6" i="4"/>
  <c r="D7" i="4"/>
  <c r="D8" i="4"/>
  <c r="D9" i="4"/>
  <c r="D10" i="4"/>
  <c r="D11" i="4"/>
  <c r="D53" i="4" s="1"/>
  <c r="D12" i="4"/>
  <c r="D13" i="4"/>
  <c r="D14" i="4"/>
  <c r="D15" i="4"/>
  <c r="D16" i="4"/>
  <c r="D17" i="4"/>
  <c r="D18" i="4"/>
  <c r="D19" i="4"/>
  <c r="D61" i="4" s="1"/>
  <c r="D20" i="4"/>
  <c r="D21" i="4"/>
  <c r="D22" i="4"/>
  <c r="D23" i="4"/>
  <c r="D24" i="4"/>
  <c r="D25" i="4"/>
  <c r="D26" i="4"/>
  <c r="D27" i="4"/>
  <c r="D69" i="4" s="1"/>
  <c r="D28" i="4"/>
  <c r="D29" i="4"/>
  <c r="D30" i="4"/>
  <c r="D31" i="4"/>
  <c r="D32" i="4"/>
  <c r="D33" i="4"/>
  <c r="D34" i="4"/>
  <c r="D35" i="4"/>
  <c r="D77" i="4" s="1"/>
  <c r="D36" i="4"/>
  <c r="D37" i="4"/>
  <c r="D38" i="4"/>
  <c r="D39" i="4"/>
  <c r="D40" i="4"/>
  <c r="D41" i="4"/>
  <c r="D42" i="4"/>
  <c r="D84" i="4" s="1"/>
  <c r="D3" i="4"/>
  <c r="D45" i="4" s="1"/>
  <c r="D46" i="4"/>
  <c r="D47" i="4"/>
  <c r="D48" i="4"/>
  <c r="D49" i="4"/>
  <c r="D50" i="4"/>
  <c r="D51" i="4"/>
  <c r="D52" i="4"/>
  <c r="D54" i="4"/>
  <c r="D55" i="4"/>
  <c r="D56" i="4"/>
  <c r="D57" i="4"/>
  <c r="D58" i="4"/>
  <c r="D59" i="4"/>
  <c r="D60" i="4"/>
  <c r="D62" i="4"/>
  <c r="D63" i="4"/>
  <c r="D64" i="4"/>
  <c r="D65" i="4"/>
  <c r="D66" i="4"/>
  <c r="D67" i="4"/>
  <c r="D68" i="4"/>
  <c r="D70" i="4"/>
  <c r="D71" i="4"/>
  <c r="D72" i="4"/>
  <c r="D73" i="4"/>
  <c r="D74" i="4"/>
  <c r="D75" i="4"/>
  <c r="D76" i="4"/>
  <c r="D78" i="4"/>
  <c r="D79" i="4"/>
  <c r="D80" i="4"/>
  <c r="D81" i="4"/>
  <c r="D82" i="4"/>
  <c r="D83" i="4"/>
  <c r="B4" i="4"/>
  <c r="C4" i="4"/>
  <c r="E4" i="4" s="1"/>
  <c r="B5" i="4"/>
  <c r="C5" i="4"/>
  <c r="E5" i="4" s="1"/>
  <c r="B6" i="4"/>
  <c r="C6" i="4"/>
  <c r="E6" i="4"/>
  <c r="B7" i="4"/>
  <c r="C7" i="4"/>
  <c r="E7" i="4" s="1"/>
  <c r="B8" i="4"/>
  <c r="C8" i="4"/>
  <c r="E8" i="4"/>
  <c r="B9" i="4"/>
  <c r="C9" i="4"/>
  <c r="E9" i="4" s="1"/>
  <c r="B10" i="4"/>
  <c r="C10" i="4"/>
  <c r="E10" i="4"/>
  <c r="B11" i="4"/>
  <c r="C11" i="4"/>
  <c r="E11" i="4" s="1"/>
  <c r="B12" i="4"/>
  <c r="C12" i="4"/>
  <c r="E12" i="4"/>
  <c r="B13" i="4"/>
  <c r="C13" i="4"/>
  <c r="E13" i="4" s="1"/>
  <c r="B14" i="4"/>
  <c r="C14" i="4"/>
  <c r="E14" i="4"/>
  <c r="B15" i="4"/>
  <c r="C15" i="4"/>
  <c r="E15" i="4" s="1"/>
  <c r="B16" i="4"/>
  <c r="C16" i="4"/>
  <c r="E16" i="4" s="1"/>
  <c r="B17" i="4"/>
  <c r="C17" i="4"/>
  <c r="E17" i="4" s="1"/>
  <c r="B18" i="4"/>
  <c r="C18" i="4"/>
  <c r="E18" i="4"/>
  <c r="B19" i="4"/>
  <c r="C19" i="4"/>
  <c r="E19" i="4" s="1"/>
  <c r="B20" i="4"/>
  <c r="C20" i="4"/>
  <c r="E20" i="4" s="1"/>
  <c r="B21" i="4"/>
  <c r="C21" i="4"/>
  <c r="E21" i="4" s="1"/>
  <c r="B22" i="4"/>
  <c r="C22" i="4"/>
  <c r="E22" i="4"/>
  <c r="B23" i="4"/>
  <c r="C23" i="4"/>
  <c r="E23" i="4" s="1"/>
  <c r="B24" i="4"/>
  <c r="C24" i="4"/>
  <c r="E24" i="4"/>
  <c r="B25" i="4"/>
  <c r="C25" i="4"/>
  <c r="E25" i="4" s="1"/>
  <c r="B26" i="4"/>
  <c r="C26" i="4"/>
  <c r="E26" i="4"/>
  <c r="B27" i="4"/>
  <c r="C27" i="4"/>
  <c r="E27" i="4" s="1"/>
  <c r="B28" i="4"/>
  <c r="C28" i="4"/>
  <c r="E28" i="4"/>
  <c r="B29" i="4"/>
  <c r="C29" i="4"/>
  <c r="E29" i="4" s="1"/>
  <c r="B30" i="4"/>
  <c r="C30" i="4"/>
  <c r="E30" i="4"/>
  <c r="B31" i="4"/>
  <c r="C31" i="4"/>
  <c r="E31" i="4" s="1"/>
  <c r="B32" i="4"/>
  <c r="C32" i="4"/>
  <c r="E32" i="4" s="1"/>
  <c r="B33" i="4"/>
  <c r="C33" i="4"/>
  <c r="E33" i="4" s="1"/>
  <c r="B34" i="4"/>
  <c r="C34" i="4"/>
  <c r="E34" i="4"/>
  <c r="B35" i="4"/>
  <c r="C35" i="4"/>
  <c r="E35" i="4" s="1"/>
  <c r="B36" i="4"/>
  <c r="C36" i="4"/>
  <c r="E36" i="4" s="1"/>
  <c r="B37" i="4"/>
  <c r="C37" i="4"/>
  <c r="E37" i="4" s="1"/>
  <c r="B38" i="4"/>
  <c r="C38" i="4"/>
  <c r="E38" i="4"/>
  <c r="B39" i="4"/>
  <c r="C39" i="4"/>
  <c r="E39" i="4" s="1"/>
  <c r="B40" i="4"/>
  <c r="C40" i="4"/>
  <c r="E40" i="4"/>
  <c r="B41" i="4"/>
  <c r="C41" i="4"/>
  <c r="E41" i="4" s="1"/>
  <c r="B42" i="4"/>
  <c r="C42" i="4"/>
  <c r="E42" i="4"/>
  <c r="C3" i="4"/>
  <c r="E3" i="4" s="1"/>
  <c r="B3" i="4"/>
  <c r="A52" i="3" l="1"/>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13" i="2"/>
  <c r="A10" i="2" s="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13" i="1"/>
  <c r="A10" i="1" s="1"/>
  <c r="A9" i="2" l="1"/>
  <c r="A8" i="2"/>
  <c r="A10" i="3"/>
  <c r="A9" i="3"/>
  <c r="A8" i="3"/>
  <c r="A8" i="1"/>
  <c r="A9" i="1"/>
</calcChain>
</file>

<file path=xl/sharedStrings.xml><?xml version="1.0" encoding="utf-8"?>
<sst xmlns="http://schemas.openxmlformats.org/spreadsheetml/2006/main" count="847" uniqueCount="271">
  <si>
    <t>Command Line Arguments:</t>
  </si>
  <si>
    <t xml:space="preserve">     dir = pet_images/</t>
  </si>
  <si>
    <t xml:space="preserve">    arch = resnet</t>
  </si>
  <si>
    <t xml:space="preserve"> dogfile = dognames.txt</t>
  </si>
  <si>
    <t>key: German_shepherd_dog_04931.jpg value: ['german shepherd dog', 'german shepherd, german shepherd dog, germanpolice dog, alsatian', 1]</t>
  </si>
  <si>
    <t>key: Basenji_00974.jpg value: ['basenji', 'basenji', 1]</t>
  </si>
  <si>
    <t>key: Beagle_01170.jpg value: ['beagle', 'walker hound, walker foxhound', 0]</t>
  </si>
  <si>
    <t>key: gecko_02.jpg value: ['gecko', 'african chameleon, chamaeleo chamaeleon', 0]</t>
  </si>
  <si>
    <t>key: Poodle_07956.jpg value: ['poodle', 'standard poodle, poodle', 1]</t>
  </si>
  <si>
    <t>key: Collie_03797.jpg value: ['collie', 'collie', 1]</t>
  </si>
  <si>
    <t>key: German_shepherd_dog_04890.jpg value: ['german shepherd dog', 'german shepherd, german shepherd dog, germanpolice dog, alsatian', 1]</t>
  </si>
  <si>
    <t>key: polar_bear_04.jpg value: ['polar bear', 'ice bear, polar bear, ursus maritimus, thalarctos maritimus', 1]</t>
  </si>
  <si>
    <t>key: Cocker_spaniel_03750.jpg value: ['cocker spaniel', 'cocker spaniel, english cocker spaniel, cocker', 1]</t>
  </si>
  <si>
    <t>key: Boston_terrier_02285.jpg value: ['boston terrier', 'boston bull, boston terrier', 1]</t>
  </si>
  <si>
    <t>key: Golden_retriever_05195.jpg value: ['golden retriever', 'golden retriever', 1]</t>
  </si>
  <si>
    <t>key: fox_squirrel_01.jpg value: ['fox squirrel', 'fox squirrel, eastern fox squirrel, sciurus niger', 1]</t>
  </si>
  <si>
    <t>key: Golden_retriever_05182.jpg value: ['golden retriever', 'leonberg', 0]</t>
  </si>
  <si>
    <t>key: Rabbit_002.jpg value: ['rabbit', 'wood rabbit, cottontail, cottontail rabbit, rabbit', 1]</t>
  </si>
  <si>
    <t>key: Poodle_07927.jpg value: ['poodle', 'standard poodle, poodle', 1]</t>
  </si>
  <si>
    <t>key: Boston_terrier_02303.jpg value: ['boston terrier', 'boston bull, boston terrier', 1]</t>
  </si>
  <si>
    <t>key: gecko_80.jpg value: ['gecko', 'tailed frog, bell toad, ribbed toad, tailed toad, ascaphus trui', 0]</t>
  </si>
  <si>
    <t>key: Miniature_schnauzer_06884.jpg value: ['miniature schnauzer', 'miniature schnauzer', 1]</t>
  </si>
  <si>
    <t>key: Basenji_00963.jpg value: ['basenji', 'basenji', 1]</t>
  </si>
  <si>
    <t>key: skunk_029.jpg value: ['skunk', 'skunk, polecat, wood pussy', 1]</t>
  </si>
  <si>
    <t>key: great_horned_owl_02.jpg value: ['great horned owl', 'great grey owl, great gray owl, strix nebulosa', 0]</t>
  </si>
  <si>
    <t>key: cat_01.jpg value: ['cat', 'norwegian elkhound, elkhound', 0]</t>
  </si>
  <si>
    <t>key: Dalmatian_04037.jpg value: ['dalmatian', 'dalmatian, coach dog, carriage dog', 1]</t>
  </si>
  <si>
    <t>key: Basset_hound_01034.jpg value: ['basset hound', 'basset, basset hound', 1]</t>
  </si>
  <si>
    <t>key: Saint_bernard_08036.jpg value: ['saint bernard', 'saint bernard, st bernard', 1]</t>
  </si>
  <si>
    <t>key: Great_pyrenees_05367.jpg value: ['great pyrenees', 'kuvasz', 0]</t>
  </si>
  <si>
    <t>key: Dalmatian_04017.jpg value: ['dalmatian', 'dalmatian, coach dog, carriage dog', 1]</t>
  </si>
  <si>
    <t>key: Golden_retriever_05257.jpg value: ['golden retriever', 'golden retriever', 1]</t>
  </si>
  <si>
    <t>key: Golden_retriever_05223.jpg value: ['golden retriever', 'golden retriever', 1]</t>
  </si>
  <si>
    <t>key: Boxer_02426.jpg value: ['boxer', 'boxer', 1]</t>
  </si>
  <si>
    <t>key: German_shorthaired_pointer_04986.jpg value: ['german shorthaired pointer', 'german shorthaired pointer', 1]</t>
  </si>
  <si>
    <t>key: Dalmatian_04068.jpg value: ['dalmatian', 'dalmatian, coach dog, carriage dog', 1]</t>
  </si>
  <si>
    <t>key: cat_07.jpg value: ['cat', 'egyptian cat, cat', 1]</t>
  </si>
  <si>
    <t>key: Great_pyrenees_05435.jpg value: ['great pyrenees', 'great pyrenees', 1]</t>
  </si>
  <si>
    <t>key: Beagle_01125.jpg value: ['beagle', 'beagle', 1]</t>
  </si>
  <si>
    <t>key: Saint_bernard_08010.jpg value: ['saint bernard', 'saint bernard, st bernard', 1]</t>
  </si>
  <si>
    <t>key: cat_02.jpg value: ['cat', 'tabby, tabby cat, cat', 1]</t>
  </si>
  <si>
    <t>key: Great_dane_05320.jpg value: ['great dane', 'great dane', 1]</t>
  </si>
  <si>
    <t>key: Beagle_01141.jpg value: ['beagle', 'beagle', 1]</t>
  </si>
  <si>
    <t>key: Boston_terrier_02259.jpg value: ['boston terrier', 'boston bull, boston terrier', 1]</t>
  </si>
  <si>
    <t>total images</t>
  </si>
  <si>
    <t>matches</t>
  </si>
  <si>
    <t>no matches</t>
  </si>
  <si>
    <t>** Total Elapsed Runtime: 0:0:8</t>
  </si>
  <si>
    <t xml:space="preserve">    arch = alexnet</t>
  </si>
  <si>
    <t>key: gecko_02.jpg value: ['gecko', 'alligator lizard', 0]</t>
  </si>
  <si>
    <t>key: Boston_terrier_02285.jpg value: ['boston terrier', 'basenji', 0]</t>
  </si>
  <si>
    <t>key: Golden_retriever_05182.jpg value: ['golden retriever', 'tibetan mastiff', 0]</t>
  </si>
  <si>
    <t>key: gecko_80.jpg value: ['gecko', 'tree frog, tree-frog', 0]</t>
  </si>
  <si>
    <t>key: great_horned_owl_02.jpg value: ['great horned owl', 'ruffed grouse, partridge, bonasa umbellus', 0]</t>
  </si>
  <si>
    <t>key: cat_01.jpg value: ['cat', 'african hunting dog, hyena dog, cape hunting dog, lycaon pictus', 0]</t>
  </si>
  <si>
    <t>key: Golden_retriever_05257.jpg value: ['golden retriever', 'afghan hound, afghan', 0]</t>
  </si>
  <si>
    <t>key: cat_02.jpg value: ['cat', 'tiger cat, cat', 1]</t>
  </si>
  <si>
    <t>key: Beagle_01141.jpg value: ['beagle', 'english foxhound', 0]</t>
  </si>
  <si>
    <t>** Total Elapsed Runtime: 0:0:4</t>
  </si>
  <si>
    <t xml:space="preserve">    arch = vgg</t>
  </si>
  <si>
    <t>** Total Elapsed Runtime: 0:0:58</t>
  </si>
  <si>
    <t>key: gecko_02.jpg value: ['gecko', 'banded gecko, gecko', 1]</t>
  </si>
  <si>
    <t>key: Golden_retriever_05182.jpg value: ['golden retriever', 'golden retriever', 1]</t>
  </si>
  <si>
    <t>key: cat_01.jpg value: ['cat', 'lynx', 0]</t>
  </si>
  <si>
    <t>start of key</t>
  </si>
  <si>
    <t>start of value</t>
  </si>
  <si>
    <t>key</t>
  </si>
  <si>
    <t>value</t>
  </si>
  <si>
    <t>results_dic dictionary</t>
  </si>
  <si>
    <t xml:space="preserve"> boston terrier'</t>
  </si>
  <si>
    <t xml:space="preserve"> 'boston bull</t>
  </si>
  <si>
    <t>Boston_terrier_02259.jpg</t>
  </si>
  <si>
    <t xml:space="preserve"> 'beagle'</t>
  </si>
  <si>
    <t>Beagle_01141.jpg</t>
  </si>
  <si>
    <t xml:space="preserve"> 'great dane'</t>
  </si>
  <si>
    <t>Great_dane_05320.jpg</t>
  </si>
  <si>
    <t xml:space="preserve"> cat'</t>
  </si>
  <si>
    <t xml:space="preserve"> tabby cat</t>
  </si>
  <si>
    <t xml:space="preserve"> 'tabby</t>
  </si>
  <si>
    <t>cat_02.jpg</t>
  </si>
  <si>
    <t xml:space="preserve"> st bernard'</t>
  </si>
  <si>
    <t xml:space="preserve"> 'saint bernard</t>
  </si>
  <si>
    <t>Saint_bernard_08010.jpg</t>
  </si>
  <si>
    <t>Beagle_01125.jpg</t>
  </si>
  <si>
    <t xml:space="preserve"> 'great pyrenees'</t>
  </si>
  <si>
    <t>Great_pyrenees_05435.jpg</t>
  </si>
  <si>
    <t xml:space="preserve"> 'egyptian cat</t>
  </si>
  <si>
    <t>cat_07.jpg</t>
  </si>
  <si>
    <t xml:space="preserve"> carriage dog'</t>
  </si>
  <si>
    <t xml:space="preserve"> coach dog</t>
  </si>
  <si>
    <t xml:space="preserve"> 'dalmatian</t>
  </si>
  <si>
    <t>Dalmatian_04068.jpg</t>
  </si>
  <si>
    <t xml:space="preserve"> 'german shorthaired pointer'</t>
  </si>
  <si>
    <t>German_shorthaired_pointer_04986.jpg</t>
  </si>
  <si>
    <t xml:space="preserve"> 'boxer'</t>
  </si>
  <si>
    <t>Boxer_02426.jpg</t>
  </si>
  <si>
    <t xml:space="preserve"> 'golden retriever'</t>
  </si>
  <si>
    <t>Golden_retriever_05223.jpg</t>
  </si>
  <si>
    <t>Golden_retriever_05257.jpg</t>
  </si>
  <si>
    <t>Dalmatian_04017.jpg</t>
  </si>
  <si>
    <t xml:space="preserve"> 'kuvasz'</t>
  </si>
  <si>
    <t>Great_pyrenees_05367.jpg</t>
  </si>
  <si>
    <t>Saint_bernard_08036.jpg</t>
  </si>
  <si>
    <t xml:space="preserve"> basset hound'</t>
  </si>
  <si>
    <t xml:space="preserve"> 'basset</t>
  </si>
  <si>
    <t>Basset_hound_01034.jpg</t>
  </si>
  <si>
    <t>Dalmatian_04037.jpg</t>
  </si>
  <si>
    <t xml:space="preserve"> 'lynx'</t>
  </si>
  <si>
    <t>cat_01.jpg</t>
  </si>
  <si>
    <t xml:space="preserve"> bonasa umbellus'</t>
  </si>
  <si>
    <t xml:space="preserve"> partridge</t>
  </si>
  <si>
    <t xml:space="preserve"> 'ruffed grouse</t>
  </si>
  <si>
    <t>great_horned_owl_02.jpg</t>
  </si>
  <si>
    <t xml:space="preserve"> wood pussy'</t>
  </si>
  <si>
    <t xml:space="preserve"> polecat</t>
  </si>
  <si>
    <t xml:space="preserve"> 'skunk</t>
  </si>
  <si>
    <t>skunk_029.jpg</t>
  </si>
  <si>
    <t xml:space="preserve"> 'basenji'</t>
  </si>
  <si>
    <t>Basenji_00963.jpg</t>
  </si>
  <si>
    <t xml:space="preserve"> 'miniature schnauzer'</t>
  </si>
  <si>
    <t>Miniature_schnauzer_06884.jpg</t>
  </si>
  <si>
    <t xml:space="preserve"> ascaphus trui'</t>
  </si>
  <si>
    <t xml:space="preserve"> tailed toad</t>
  </si>
  <si>
    <t xml:space="preserve"> ribbed toad</t>
  </si>
  <si>
    <t xml:space="preserve"> bell toad</t>
  </si>
  <si>
    <t xml:space="preserve"> 'tailed frog</t>
  </si>
  <si>
    <t>gecko_80.jpg</t>
  </si>
  <si>
    <t>Boston_terrier_02303.jpg</t>
  </si>
  <si>
    <t xml:space="preserve"> poodle'</t>
  </si>
  <si>
    <t xml:space="preserve"> 'standard poodle</t>
  </si>
  <si>
    <t>Poodle_07927.jpg</t>
  </si>
  <si>
    <t xml:space="preserve"> rabbit'</t>
  </si>
  <si>
    <t xml:space="preserve"> cottontail rabbit</t>
  </si>
  <si>
    <t xml:space="preserve"> cottontail</t>
  </si>
  <si>
    <t xml:space="preserve"> 'wood rabbit</t>
  </si>
  <si>
    <t>Rabbit_002.jpg</t>
  </si>
  <si>
    <t>Golden_retriever_05182.jpg</t>
  </si>
  <si>
    <t xml:space="preserve"> sciurus niger'</t>
  </si>
  <si>
    <t xml:space="preserve"> eastern fox squirrel</t>
  </si>
  <si>
    <t xml:space="preserve"> 'fox squirrel</t>
  </si>
  <si>
    <t>fox_squirrel_01.jpg</t>
  </si>
  <si>
    <t>Golden_retriever_05195.jpg</t>
  </si>
  <si>
    <t>Boston_terrier_02285.jpg</t>
  </si>
  <si>
    <t xml:space="preserve"> cocker'</t>
  </si>
  <si>
    <t xml:space="preserve"> english cocker spaniel</t>
  </si>
  <si>
    <t xml:space="preserve"> 'cocker spaniel</t>
  </si>
  <si>
    <t>Cocker_spaniel_03750.jpg</t>
  </si>
  <si>
    <t xml:space="preserve"> thalarctos maritimus'</t>
  </si>
  <si>
    <t xml:space="preserve"> ursus maritimus</t>
  </si>
  <si>
    <t xml:space="preserve"> polar bear</t>
  </si>
  <si>
    <t xml:space="preserve"> 'ice bear</t>
  </si>
  <si>
    <t>polar_bear_04.jpg</t>
  </si>
  <si>
    <t xml:space="preserve"> alsatian'</t>
  </si>
  <si>
    <t xml:space="preserve"> german police dog</t>
  </si>
  <si>
    <t xml:space="preserve"> german shepherd dog</t>
  </si>
  <si>
    <t xml:space="preserve"> 'german shepherd</t>
  </si>
  <si>
    <t>German_shepherd_dog_04890.jpg</t>
  </si>
  <si>
    <t xml:space="preserve"> 'collie'</t>
  </si>
  <si>
    <t>Collie_03797.jpg</t>
  </si>
  <si>
    <t>Poodle_07956.jpg</t>
  </si>
  <si>
    <t xml:space="preserve"> gecko'</t>
  </si>
  <si>
    <t xml:space="preserve"> 'banded gecko</t>
  </si>
  <si>
    <t>gecko_02.jpg</t>
  </si>
  <si>
    <t xml:space="preserve"> walker foxhound'</t>
  </si>
  <si>
    <t xml:space="preserve"> 'walker hound</t>
  </si>
  <si>
    <t>Beagle_01170.jpg</t>
  </si>
  <si>
    <t>Basenji_00974.jpg</t>
  </si>
  <si>
    <t>German_shepherd_dog_04931.jpg</t>
  </si>
  <si>
    <t>Dictionary with 'key' as image filename and 'value' as a List. Where the list will contain the following items:</t>
  </si>
  <si>
    <t xml:space="preserve">results_dic: </t>
  </si>
  <si>
    <t>index 0</t>
  </si>
  <si>
    <t>index 1</t>
  </si>
  <si>
    <t>index 2</t>
  </si>
  <si>
    <t>index 3</t>
  </si>
  <si>
    <t>index 4</t>
  </si>
  <si>
    <t xml:space="preserve">index 0 = </t>
  </si>
  <si>
    <t xml:space="preserve">index 1 = </t>
  </si>
  <si>
    <t xml:space="preserve">index 2 = </t>
  </si>
  <si>
    <t xml:space="preserve">index 3 = </t>
  </si>
  <si>
    <t xml:space="preserve">index 4 = </t>
  </si>
  <si>
    <t>pet image label (string) / derived from file name</t>
  </si>
  <si>
    <t>classifier label (string) / derived from classify_images.py</t>
  </si>
  <si>
    <t>1/0 (int)  where 1 = match between pet image and classifer labels and 0 = no match between labels</t>
  </si>
  <si>
    <t>1/0 (int)  where 1 = Classifier classifies image 'as-a' dog and 0 = Classifier classifies image 'as-NOT-a' dog</t>
  </si>
  <si>
    <t>1/0 (int)  where 1 = pet image 'is-a' dog and 0 = pet Image 'is-NOT-a' dog</t>
  </si>
  <si>
    <t>key: file name of image</t>
  </si>
  <si>
    <t>german shepherd dog'</t>
  </si>
  <si>
    <t>basenji'</t>
  </si>
  <si>
    <t>beagle'</t>
  </si>
  <si>
    <t>gecko'</t>
  </si>
  <si>
    <t>poodle'</t>
  </si>
  <si>
    <t>collie'</t>
  </si>
  <si>
    <t>polar bear'</t>
  </si>
  <si>
    <t>cocker spaniel'</t>
  </si>
  <si>
    <t>boston terrier'</t>
  </si>
  <si>
    <t>golden retriever'</t>
  </si>
  <si>
    <t>fox squirrel'</t>
  </si>
  <si>
    <t>rabbit'</t>
  </si>
  <si>
    <t>miniature schnauzer'</t>
  </si>
  <si>
    <t>skunk'</t>
  </si>
  <si>
    <t>great horned owl'</t>
  </si>
  <si>
    <t>cat'</t>
  </si>
  <si>
    <t>dalmatian'</t>
  </si>
  <si>
    <t>basset hound'</t>
  </si>
  <si>
    <t>saint bernard'</t>
  </si>
  <si>
    <t>great pyrenees'</t>
  </si>
  <si>
    <t>boxer'</t>
  </si>
  <si>
    <t>german shorthaired pointer'</t>
  </si>
  <si>
    <t>great dane'</t>
  </si>
  <si>
    <t>double check</t>
  </si>
  <si>
    <t>i3 &amp;&amp; i4 both = 1</t>
  </si>
  <si>
    <t>i3 &amp;&amp; i4 both = 0</t>
  </si>
  <si>
    <t>i3 &amp;&amp; i2 both = 1</t>
  </si>
  <si>
    <t xml:space="preserve"> elkhound'</t>
  </si>
  <si>
    <t xml:space="preserve"> 'norwegian elkhound</t>
  </si>
  <si>
    <t xml:space="preserve"> strix nebulosa'</t>
  </si>
  <si>
    <t xml:space="preserve"> great gray owl</t>
  </si>
  <si>
    <t xml:space="preserve"> 'great grey owl</t>
  </si>
  <si>
    <t xml:space="preserve"> 'leonberg'</t>
  </si>
  <si>
    <t xml:space="preserve"> chamaeleo chamaeleon'</t>
  </si>
  <si>
    <t xml:space="preserve"> 'african chameleon</t>
  </si>
  <si>
    <r>
      <rPr>
        <b/>
        <sz val="10"/>
        <color theme="1"/>
        <rFont val="Arial"/>
        <family val="2"/>
      </rPr>
      <t>Z</t>
    </r>
    <r>
      <rPr>
        <sz val="10"/>
        <color theme="1"/>
        <rFont val="Arial"/>
        <family val="2"/>
      </rPr>
      <t xml:space="preserve"> = number of images: </t>
    </r>
  </si>
  <si>
    <r>
      <rPr>
        <b/>
        <sz val="10"/>
        <color theme="1"/>
        <rFont val="Arial"/>
        <family val="2"/>
      </rPr>
      <t>A</t>
    </r>
    <r>
      <rPr>
        <sz val="10"/>
        <color theme="1"/>
        <rFont val="Arial"/>
        <family val="2"/>
      </rPr>
      <t xml:space="preserve"> = number of correct dog matches ([3] = 1 and [4] = 1): </t>
    </r>
  </si>
  <si>
    <r>
      <rPr>
        <b/>
        <sz val="10"/>
        <color theme="1"/>
        <rFont val="Arial"/>
        <family val="2"/>
      </rPr>
      <t>C</t>
    </r>
    <r>
      <rPr>
        <sz val="10"/>
        <color theme="1"/>
        <rFont val="Arial"/>
        <family val="2"/>
      </rPr>
      <t xml:space="preserve"> = number of correct Non-dog matches ([3] = 0 and [4] = 0): </t>
    </r>
  </si>
  <si>
    <r>
      <rPr>
        <b/>
        <sz val="10"/>
        <color theme="1"/>
        <rFont val="Arial"/>
        <family val="2"/>
      </rPr>
      <t>E</t>
    </r>
    <r>
      <rPr>
        <sz val="10"/>
        <color theme="1"/>
        <rFont val="Arial"/>
        <family val="2"/>
      </rPr>
      <t xml:space="preserve"> = number of correct breed matches ([3] =1 and [2] = 1): </t>
    </r>
  </si>
  <si>
    <t xml:space="preserve">Percentage of correctly classified dog images (A / B): </t>
  </si>
  <si>
    <t xml:space="preserve">Percentage of correctly classified non-dog images (C / D): </t>
  </si>
  <si>
    <t xml:space="preserve">Percentage of correctly classified dog breeds (E / B): </t>
  </si>
  <si>
    <t xml:space="preserve">Percentage of label matches (Y / Z): </t>
  </si>
  <si>
    <t xml:space="preserve"> 'english foxhound'</t>
  </si>
  <si>
    <t xml:space="preserve"> 'tiger cat</t>
  </si>
  <si>
    <t xml:space="preserve"> afghan'</t>
  </si>
  <si>
    <t xml:space="preserve"> 'afghan hound</t>
  </si>
  <si>
    <t xml:space="preserve"> lycaon pictus'</t>
  </si>
  <si>
    <t xml:space="preserve"> cape hunting dog</t>
  </si>
  <si>
    <t xml:space="preserve"> hyena dog</t>
  </si>
  <si>
    <t xml:space="preserve"> 'african hunting dog</t>
  </si>
  <si>
    <t xml:space="preserve"> tree-frog'</t>
  </si>
  <si>
    <t xml:space="preserve"> 'tree frog</t>
  </si>
  <si>
    <t xml:space="preserve"> 'tibetan mastiff'</t>
  </si>
  <si>
    <t xml:space="preserve"> 'alligator lizard'</t>
  </si>
  <si>
    <r>
      <rPr>
        <b/>
        <sz val="10"/>
        <color theme="1"/>
        <rFont val="Arial"/>
        <family val="2"/>
      </rPr>
      <t>B</t>
    </r>
    <r>
      <rPr>
        <sz val="10"/>
        <color theme="1"/>
        <rFont val="Arial"/>
        <family val="2"/>
      </rPr>
      <t xml:space="preserve"> = number of dog images ([3] = 1): </t>
    </r>
  </si>
  <si>
    <r>
      <rPr>
        <b/>
        <sz val="10"/>
        <color theme="1"/>
        <rFont val="Arial"/>
        <family val="2"/>
      </rPr>
      <t>D</t>
    </r>
    <r>
      <rPr>
        <sz val="10"/>
        <color theme="1"/>
        <rFont val="Arial"/>
        <family val="2"/>
      </rPr>
      <t xml:space="preserve"> = number of Not dog images ([3] = 0): </t>
    </r>
  </si>
  <si>
    <r>
      <rPr>
        <b/>
        <sz val="10"/>
        <color theme="1"/>
        <rFont val="Arial"/>
        <family val="2"/>
      </rPr>
      <t>Y</t>
    </r>
    <r>
      <rPr>
        <sz val="10"/>
        <color theme="1"/>
        <rFont val="Arial"/>
        <family val="2"/>
      </rPr>
      <t xml:space="preserve"> = (optional) number of label matches images ([2] = 1): </t>
    </r>
  </si>
  <si>
    <t xml:space="preserve">Run time (seconds): </t>
  </si>
  <si>
    <t>Sent to Udacity Support:</t>
  </si>
  <si>
    <t xml:space="preserve">I am deeply offended by the accusation of plagiarism in my submission of project 1. Especially as I cited the source in a comment. </t>
  </si>
  <si>
    <r>
      <t xml:space="preserve">Plagiarism as defined by Udacity: "Plagiarism at Udacity can range from submitting a project you didn’t create to copying code into a program </t>
    </r>
    <r>
      <rPr>
        <i/>
        <sz val="12"/>
        <color theme="1"/>
        <rFont val="Times New Roman"/>
        <family val="1"/>
      </rPr>
      <t>without citation</t>
    </r>
    <r>
      <rPr>
        <sz val="12"/>
        <color theme="1"/>
        <rFont val="Times New Roman"/>
        <family val="1"/>
      </rPr>
      <t>." Emphasis is mine.</t>
    </r>
  </si>
  <si>
    <t>Original code (get_pet_labels.py) - comment and line of code highlighted below:</t>
  </si>
  <si>
    <t>    list_of_filenames = listdir(image_dir)</t>
  </si>
  <si>
    <t>    results_dic = dict()</t>
  </si>
  <si>
    <t>    for i in range(0, len(list_of_filenames), 1):</t>
  </si>
  <si>
    <t>      if list_of_filenames[i] not in results_dic:</t>
  </si>
  <si>
    <r>
      <t xml:space="preserve">          </t>
    </r>
    <r>
      <rPr>
        <b/>
        <sz val="9"/>
        <color theme="1"/>
        <rFont val="Courier New"/>
        <family val="3"/>
      </rPr>
      <t># found solution to remove digits at</t>
    </r>
  </si>
  <si>
    <t>          # https://stackoverflow.com/questions/12851791/removing-numbers-from-string</t>
  </si>
  <si>
    <t>          pet_label = ''.join([j for j in list_of_filenames[i] if not j.isdigit()])</t>
  </si>
  <si>
    <t>          # get rid of any underscores</t>
  </si>
  <si>
    <t>          pet_label = pet_label.replace('_', ' ')</t>
  </si>
  <si>
    <t>          # remove extension [:-4], strip whitespace, make lowercase</t>
  </si>
  <si>
    <t>          results_dic[list_of_filenames[i]] = [pet_label[:-4].strip().lower()]</t>
  </si>
  <si>
    <t>      else:</t>
  </si>
  <si>
    <t>          print("Warning: Key={} already exist in results_dic with value = {}".</t>
  </si>
  <si>
    <t>            format(list_of_filenames[i], results_dic[list_of_filenames[i]]))</t>
  </si>
  <si>
    <t>    return results_dic</t>
  </si>
  <si>
    <t>Note the citation in the comments as per the Udacity guidelines. It makes me wonder if the reviewer would even have known the above line was used elsewhere if not for the comment I inserted. Furthermore, it calls into question whether the reviewer understands the guidelines for what constitutes plagiarism. Seriously, if I were going to plagiarize would I put a comment in my code indicating I found similar code elsewhere?</t>
  </si>
  <si>
    <t>As this is not the first Nanodegree for me the subject has come up before and based on comments from the Udacity Community Managers in Slack what I did above was acceptable and within established guidelines.</t>
  </si>
  <si>
    <t>If the guidelines as stated on Udacity's site are ambiguous or subject to interpretation then it is up to Udacity to clarify them and ensure their reviewers understand them. In fact, common problems often have common solutions. Evidence from the reviewer's suggestion to follow a certain method to solve the problem.</t>
  </si>
  <si>
    <t>If what the reviewer is really concerned about is finding the best possible solution to solve the problem. Well, I have no problem with that and their encouraging or suggesting another solution that may be better is welcome. What is not welcome is blatantly accusing someone of plagiarism.</t>
  </si>
  <si>
    <t>Take note that I modified my solution and resubmitted my project even though my solution did work given the stated requirements.</t>
  </si>
  <si>
    <t>Thank you</t>
  </si>
  <si>
    <t>https://udacity.zendesk.com/hc/en-us/articles/360001451091-What-is-plagiarism-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</si>
</sst>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9"/>
      <color theme="1"/>
      <name val="Arial"/>
      <family val="2"/>
    </font>
    <font>
      <b/>
      <sz val="9"/>
      <color theme="1"/>
      <name val="Arial"/>
      <family val="2"/>
    </font>
    <font>
      <b/>
      <sz val="10"/>
      <color theme="1"/>
      <name val="Arial"/>
      <family val="2"/>
    </font>
    <font>
      <sz val="10"/>
      <color theme="1"/>
      <name val="Arial"/>
      <family val="2"/>
    </font>
    <font>
      <b/>
      <sz val="9"/>
      <color rgb="FF7030A0"/>
      <name val="Arial"/>
      <family val="2"/>
    </font>
    <font>
      <sz val="9"/>
      <color rgb="FF7030A0"/>
      <name val="Arial"/>
      <family val="2"/>
    </font>
    <font>
      <sz val="9"/>
      <color theme="1"/>
      <name val="Arial"/>
      <family val="2"/>
    </font>
    <font>
      <sz val="12"/>
      <color theme="1"/>
      <name val="Times New Roman"/>
      <family val="1"/>
    </font>
    <font>
      <i/>
      <sz val="12"/>
      <color theme="1"/>
      <name val="Times New Roman"/>
      <family val="1"/>
    </font>
    <font>
      <sz val="9"/>
      <color theme="1"/>
      <name val="Courier New"/>
      <family val="3"/>
    </font>
    <font>
      <b/>
      <sz val="9"/>
      <color theme="1"/>
      <name val="Courier New"/>
      <family val="3"/>
    </font>
    <font>
      <u/>
      <sz val="9"/>
      <color theme="10"/>
      <name val="Arial"/>
      <family val="2"/>
    </font>
    <font>
      <sz val="11"/>
      <color rgb="FF7030A0"/>
      <name val="Arial Rounded MT Bold"/>
      <family val="2"/>
    </font>
  </fonts>
  <fills count="3">
    <fill>
      <patternFill patternType="none"/>
    </fill>
    <fill>
      <patternFill patternType="gray125"/>
    </fill>
    <fill>
      <patternFill patternType="solid">
        <fgColor theme="0" tint="-4.9989318521683403E-2"/>
        <bgColor indexed="64"/>
      </patternFill>
    </fill>
  </fills>
  <borders count="9">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s>
  <cellStyleXfs count="3">
    <xf numFmtId="0" fontId="0" fillId="0" borderId="0"/>
    <xf numFmtId="9" fontId="6" fillId="0" borderId="0" applyFont="0" applyFill="0" applyBorder="0" applyAlignment="0" applyProtection="0"/>
    <xf numFmtId="0" fontId="11" fillId="0" borderId="0" applyNumberFormat="0" applyFill="0" applyBorder="0" applyAlignment="0" applyProtection="0"/>
  </cellStyleXfs>
  <cellXfs count="38">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right"/>
    </xf>
    <xf numFmtId="0" fontId="0" fillId="0" borderId="0" xfId="0" quotePrefix="1"/>
    <xf numFmtId="0" fontId="2" fillId="0" borderId="0" xfId="0" applyFont="1" applyAlignment="1">
      <alignment horizontal="right"/>
    </xf>
    <xf numFmtId="0" fontId="2" fillId="0" borderId="0" xfId="0" applyFont="1"/>
    <xf numFmtId="0" fontId="3" fillId="0" borderId="0" xfId="0" applyFont="1" applyAlignment="1">
      <alignment horizontal="right"/>
    </xf>
    <xf numFmtId="0" fontId="3" fillId="0" borderId="0" xfId="0" applyFont="1"/>
    <xf numFmtId="0" fontId="1" fillId="0" borderId="1" xfId="0" applyFont="1" applyBorder="1"/>
    <xf numFmtId="0" fontId="0" fillId="0" borderId="1" xfId="0" applyBorder="1"/>
    <xf numFmtId="0" fontId="1" fillId="0" borderId="2" xfId="0" applyFont="1" applyBorder="1"/>
    <xf numFmtId="0" fontId="0" fillId="0" borderId="2" xfId="0" applyBorder="1"/>
    <xf numFmtId="0" fontId="0" fillId="0" borderId="3" xfId="0" applyBorder="1"/>
    <xf numFmtId="0" fontId="0" fillId="0" borderId="4" xfId="0" applyBorder="1"/>
    <xf numFmtId="0" fontId="1" fillId="0" borderId="3" xfId="0" applyFont="1" applyBorder="1" applyAlignment="1">
      <alignment horizontal="center"/>
    </xf>
    <xf numFmtId="0" fontId="0" fillId="0" borderId="0" xfId="0" applyBorder="1"/>
    <xf numFmtId="0" fontId="1" fillId="0" borderId="0" xfId="0" applyFont="1" applyBorder="1" applyAlignment="1">
      <alignment horizontal="center"/>
    </xf>
    <xf numFmtId="0" fontId="4" fillId="0" borderId="0" xfId="0" applyFont="1" applyFill="1" applyBorder="1" applyAlignment="1">
      <alignment horizontal="right"/>
    </xf>
    <xf numFmtId="0" fontId="5" fillId="0" borderId="0" xfId="0" applyFont="1"/>
    <xf numFmtId="0" fontId="4" fillId="0" borderId="0" xfId="0" applyFont="1"/>
    <xf numFmtId="0" fontId="5" fillId="0" borderId="5" xfId="0" applyFont="1" applyBorder="1"/>
    <xf numFmtId="0" fontId="3" fillId="0" borderId="2" xfId="0" applyFont="1" applyBorder="1" applyAlignment="1">
      <alignment horizontal="right"/>
    </xf>
    <xf numFmtId="0" fontId="3" fillId="0" borderId="0" xfId="0" applyFont="1" applyAlignment="1">
      <alignment horizontal="center"/>
    </xf>
    <xf numFmtId="0" fontId="3" fillId="0" borderId="2" xfId="0" applyFont="1" applyFill="1" applyBorder="1" applyAlignment="1">
      <alignment horizontal="right"/>
    </xf>
    <xf numFmtId="0" fontId="1" fillId="0" borderId="6" xfId="0" applyFont="1" applyBorder="1"/>
    <xf numFmtId="0" fontId="1" fillId="0" borderId="7" xfId="0" applyFont="1" applyBorder="1"/>
    <xf numFmtId="0" fontId="1" fillId="0" borderId="8" xfId="0" applyFont="1" applyBorder="1"/>
    <xf numFmtId="0" fontId="1" fillId="0" borderId="6" xfId="0" applyFont="1" applyBorder="1" applyAlignment="1">
      <alignment horizontal="center"/>
    </xf>
    <xf numFmtId="0" fontId="4" fillId="0" borderId="6" xfId="0" applyFont="1" applyFill="1" applyBorder="1" applyAlignment="1">
      <alignment horizontal="right"/>
    </xf>
    <xf numFmtId="164" fontId="0" fillId="0" borderId="0" xfId="1" applyNumberFormat="1" applyFont="1" applyAlignment="1">
      <alignment horizontal="center"/>
    </xf>
    <xf numFmtId="0" fontId="0" fillId="0" borderId="0" xfId="0" applyAlignment="1">
      <alignment vertical="center"/>
    </xf>
    <xf numFmtId="0" fontId="7"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2" applyAlignment="1">
      <alignment vertical="center"/>
    </xf>
    <xf numFmtId="0" fontId="12" fillId="2" borderId="0" xfId="0" applyFont="1" applyFill="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hyperlink" Target="https://udacity.zendesk.com/hc/en-us/articles/360001451091-What-is-plagiari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89E3A-AB18-477C-A985-F481649D0A2C}">
  <dimension ref="A1:B53"/>
  <sheetViews>
    <sheetView workbookViewId="0">
      <selection activeCell="C34" sqref="C34"/>
    </sheetView>
  </sheetViews>
  <sheetFormatPr defaultRowHeight="12" x14ac:dyDescent="0.2"/>
  <cols>
    <col min="1" max="1" width="8.140625" bestFit="1" customWidth="1"/>
  </cols>
  <sheetData>
    <row r="1" spans="1:2" x14ac:dyDescent="0.2">
      <c r="B1" t="s">
        <v>0</v>
      </c>
    </row>
    <row r="2" spans="1:2" x14ac:dyDescent="0.2">
      <c r="B2" t="s">
        <v>1</v>
      </c>
    </row>
    <row r="3" spans="1:2" x14ac:dyDescent="0.2">
      <c r="B3" s="1" t="s">
        <v>2</v>
      </c>
    </row>
    <row r="4" spans="1:2" x14ac:dyDescent="0.2">
      <c r="B4" t="s">
        <v>3</v>
      </c>
    </row>
    <row r="6" spans="1:2" x14ac:dyDescent="0.2">
      <c r="B6" s="1" t="s">
        <v>47</v>
      </c>
    </row>
    <row r="7" spans="1:2" x14ac:dyDescent="0.2">
      <c r="B7" s="1"/>
    </row>
    <row r="8" spans="1:2" x14ac:dyDescent="0.2">
      <c r="A8" s="2">
        <f>COUNT(A13:A52)</f>
        <v>40</v>
      </c>
      <c r="B8" s="1" t="s">
        <v>44</v>
      </c>
    </row>
    <row r="9" spans="1:2" x14ac:dyDescent="0.2">
      <c r="A9" s="2">
        <f>COUNTIF(A13:A52, "=1")</f>
        <v>33</v>
      </c>
      <c r="B9" s="1" t="s">
        <v>45</v>
      </c>
    </row>
    <row r="10" spans="1:2" x14ac:dyDescent="0.2">
      <c r="A10" s="2">
        <f>COUNTIF(A13:A52, "=0")</f>
        <v>7</v>
      </c>
      <c r="B10" s="1" t="s">
        <v>46</v>
      </c>
    </row>
    <row r="11" spans="1:2" x14ac:dyDescent="0.2">
      <c r="A11" s="2"/>
      <c r="B11" s="1"/>
    </row>
    <row r="12" spans="1:2" x14ac:dyDescent="0.2">
      <c r="A12" s="2" t="s">
        <v>45</v>
      </c>
    </row>
    <row r="13" spans="1:2" x14ac:dyDescent="0.2">
      <c r="A13" s="3">
        <f>VALUE(LEFT(RIGHT(B13, 2), 1))</f>
        <v>1</v>
      </c>
      <c r="B13" t="s">
        <v>4</v>
      </c>
    </row>
    <row r="14" spans="1:2" x14ac:dyDescent="0.2">
      <c r="A14" s="3">
        <f t="shared" ref="A14:A52" si="0">VALUE(LEFT(RIGHT(B14, 2), 1))</f>
        <v>1</v>
      </c>
      <c r="B14" t="s">
        <v>5</v>
      </c>
    </row>
    <row r="15" spans="1:2" x14ac:dyDescent="0.2">
      <c r="A15" s="3">
        <f t="shared" si="0"/>
        <v>0</v>
      </c>
      <c r="B15" t="s">
        <v>6</v>
      </c>
    </row>
    <row r="16" spans="1:2" x14ac:dyDescent="0.2">
      <c r="A16" s="3">
        <f t="shared" si="0"/>
        <v>0</v>
      </c>
      <c r="B16" t="s">
        <v>7</v>
      </c>
    </row>
    <row r="17" spans="1:2" x14ac:dyDescent="0.2">
      <c r="A17" s="3">
        <f t="shared" si="0"/>
        <v>1</v>
      </c>
      <c r="B17" t="s">
        <v>8</v>
      </c>
    </row>
    <row r="18" spans="1:2" x14ac:dyDescent="0.2">
      <c r="A18" s="3">
        <f t="shared" si="0"/>
        <v>1</v>
      </c>
      <c r="B18" t="s">
        <v>9</v>
      </c>
    </row>
    <row r="19" spans="1:2" x14ac:dyDescent="0.2">
      <c r="A19" s="3">
        <f t="shared" si="0"/>
        <v>1</v>
      </c>
      <c r="B19" t="s">
        <v>10</v>
      </c>
    </row>
    <row r="20" spans="1:2" x14ac:dyDescent="0.2">
      <c r="A20" s="3">
        <f t="shared" si="0"/>
        <v>1</v>
      </c>
      <c r="B20" t="s">
        <v>11</v>
      </c>
    </row>
    <row r="21" spans="1:2" x14ac:dyDescent="0.2">
      <c r="A21" s="3">
        <f t="shared" si="0"/>
        <v>1</v>
      </c>
      <c r="B21" t="s">
        <v>12</v>
      </c>
    </row>
    <row r="22" spans="1:2" x14ac:dyDescent="0.2">
      <c r="A22" s="3">
        <f t="shared" si="0"/>
        <v>1</v>
      </c>
      <c r="B22" t="s">
        <v>13</v>
      </c>
    </row>
    <row r="23" spans="1:2" x14ac:dyDescent="0.2">
      <c r="A23" s="3">
        <f t="shared" si="0"/>
        <v>1</v>
      </c>
      <c r="B23" t="s">
        <v>14</v>
      </c>
    </row>
    <row r="24" spans="1:2" x14ac:dyDescent="0.2">
      <c r="A24" s="3">
        <f t="shared" si="0"/>
        <v>1</v>
      </c>
      <c r="B24" t="s">
        <v>15</v>
      </c>
    </row>
    <row r="25" spans="1:2" x14ac:dyDescent="0.2">
      <c r="A25" s="3">
        <f t="shared" si="0"/>
        <v>0</v>
      </c>
      <c r="B25" t="s">
        <v>16</v>
      </c>
    </row>
    <row r="26" spans="1:2" x14ac:dyDescent="0.2">
      <c r="A26" s="3">
        <f t="shared" si="0"/>
        <v>1</v>
      </c>
      <c r="B26" t="s">
        <v>17</v>
      </c>
    </row>
    <row r="27" spans="1:2" x14ac:dyDescent="0.2">
      <c r="A27" s="3">
        <f t="shared" si="0"/>
        <v>1</v>
      </c>
      <c r="B27" t="s">
        <v>18</v>
      </c>
    </row>
    <row r="28" spans="1:2" x14ac:dyDescent="0.2">
      <c r="A28" s="3">
        <f t="shared" si="0"/>
        <v>1</v>
      </c>
      <c r="B28" t="s">
        <v>19</v>
      </c>
    </row>
    <row r="29" spans="1:2" x14ac:dyDescent="0.2">
      <c r="A29" s="3">
        <f t="shared" si="0"/>
        <v>0</v>
      </c>
      <c r="B29" t="s">
        <v>20</v>
      </c>
    </row>
    <row r="30" spans="1:2" x14ac:dyDescent="0.2">
      <c r="A30" s="3">
        <f t="shared" si="0"/>
        <v>1</v>
      </c>
      <c r="B30" t="s">
        <v>21</v>
      </c>
    </row>
    <row r="31" spans="1:2" x14ac:dyDescent="0.2">
      <c r="A31" s="3">
        <f t="shared" si="0"/>
        <v>1</v>
      </c>
      <c r="B31" t="s">
        <v>22</v>
      </c>
    </row>
    <row r="32" spans="1:2" x14ac:dyDescent="0.2">
      <c r="A32" s="3">
        <f t="shared" si="0"/>
        <v>1</v>
      </c>
      <c r="B32" t="s">
        <v>23</v>
      </c>
    </row>
    <row r="33" spans="1:2" x14ac:dyDescent="0.2">
      <c r="A33" s="3">
        <f t="shared" si="0"/>
        <v>0</v>
      </c>
      <c r="B33" t="s">
        <v>24</v>
      </c>
    </row>
    <row r="34" spans="1:2" x14ac:dyDescent="0.2">
      <c r="A34" s="3">
        <f t="shared" si="0"/>
        <v>0</v>
      </c>
      <c r="B34" t="s">
        <v>25</v>
      </c>
    </row>
    <row r="35" spans="1:2" x14ac:dyDescent="0.2">
      <c r="A35" s="3">
        <f t="shared" si="0"/>
        <v>1</v>
      </c>
      <c r="B35" t="s">
        <v>26</v>
      </c>
    </row>
    <row r="36" spans="1:2" x14ac:dyDescent="0.2">
      <c r="A36" s="3">
        <f t="shared" si="0"/>
        <v>1</v>
      </c>
      <c r="B36" t="s">
        <v>27</v>
      </c>
    </row>
    <row r="37" spans="1:2" x14ac:dyDescent="0.2">
      <c r="A37" s="3">
        <f t="shared" si="0"/>
        <v>1</v>
      </c>
      <c r="B37" t="s">
        <v>28</v>
      </c>
    </row>
    <row r="38" spans="1:2" x14ac:dyDescent="0.2">
      <c r="A38" s="3">
        <f t="shared" si="0"/>
        <v>0</v>
      </c>
      <c r="B38" t="s">
        <v>29</v>
      </c>
    </row>
    <row r="39" spans="1:2" x14ac:dyDescent="0.2">
      <c r="A39" s="3">
        <f t="shared" si="0"/>
        <v>1</v>
      </c>
      <c r="B39" t="s">
        <v>30</v>
      </c>
    </row>
    <row r="40" spans="1:2" x14ac:dyDescent="0.2">
      <c r="A40" s="3">
        <f t="shared" si="0"/>
        <v>1</v>
      </c>
      <c r="B40" t="s">
        <v>31</v>
      </c>
    </row>
    <row r="41" spans="1:2" x14ac:dyDescent="0.2">
      <c r="A41" s="3">
        <f t="shared" si="0"/>
        <v>1</v>
      </c>
      <c r="B41" t="s">
        <v>32</v>
      </c>
    </row>
    <row r="42" spans="1:2" x14ac:dyDescent="0.2">
      <c r="A42" s="3">
        <f t="shared" si="0"/>
        <v>1</v>
      </c>
      <c r="B42" t="s">
        <v>33</v>
      </c>
    </row>
    <row r="43" spans="1:2" x14ac:dyDescent="0.2">
      <c r="A43" s="3">
        <f t="shared" si="0"/>
        <v>1</v>
      </c>
      <c r="B43" t="s">
        <v>34</v>
      </c>
    </row>
    <row r="44" spans="1:2" x14ac:dyDescent="0.2">
      <c r="A44" s="3">
        <f t="shared" si="0"/>
        <v>1</v>
      </c>
      <c r="B44" t="s">
        <v>35</v>
      </c>
    </row>
    <row r="45" spans="1:2" x14ac:dyDescent="0.2">
      <c r="A45" s="3">
        <f t="shared" si="0"/>
        <v>1</v>
      </c>
      <c r="B45" t="s">
        <v>36</v>
      </c>
    </row>
    <row r="46" spans="1:2" x14ac:dyDescent="0.2">
      <c r="A46" s="3">
        <f t="shared" si="0"/>
        <v>1</v>
      </c>
      <c r="B46" t="s">
        <v>37</v>
      </c>
    </row>
    <row r="47" spans="1:2" x14ac:dyDescent="0.2">
      <c r="A47" s="3">
        <f t="shared" si="0"/>
        <v>1</v>
      </c>
      <c r="B47" t="s">
        <v>38</v>
      </c>
    </row>
    <row r="48" spans="1:2" x14ac:dyDescent="0.2">
      <c r="A48" s="3">
        <f t="shared" si="0"/>
        <v>1</v>
      </c>
      <c r="B48" t="s">
        <v>39</v>
      </c>
    </row>
    <row r="49" spans="1:2" x14ac:dyDescent="0.2">
      <c r="A49" s="3">
        <f t="shared" si="0"/>
        <v>1</v>
      </c>
      <c r="B49" t="s">
        <v>40</v>
      </c>
    </row>
    <row r="50" spans="1:2" x14ac:dyDescent="0.2">
      <c r="A50" s="3">
        <f t="shared" si="0"/>
        <v>1</v>
      </c>
      <c r="B50" t="s">
        <v>41</v>
      </c>
    </row>
    <row r="51" spans="1:2" x14ac:dyDescent="0.2">
      <c r="A51" s="3">
        <f t="shared" si="0"/>
        <v>1</v>
      </c>
      <c r="B51" t="s">
        <v>42</v>
      </c>
    </row>
    <row r="52" spans="1:2" x14ac:dyDescent="0.2">
      <c r="A52" s="3">
        <f t="shared" si="0"/>
        <v>1</v>
      </c>
      <c r="B52" t="s">
        <v>43</v>
      </c>
    </row>
    <row r="53" spans="1:2" x14ac:dyDescent="0.2">
      <c r="A53"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24817-4021-4EDE-9451-F402BA3952D9}">
  <dimension ref="A1:B52"/>
  <sheetViews>
    <sheetView workbookViewId="0">
      <selection activeCell="B13" sqref="B13"/>
    </sheetView>
  </sheetViews>
  <sheetFormatPr defaultRowHeight="12" x14ac:dyDescent="0.2"/>
  <cols>
    <col min="1" max="1" width="8.140625" bestFit="1" customWidth="1"/>
  </cols>
  <sheetData>
    <row r="1" spans="1:2" x14ac:dyDescent="0.2">
      <c r="B1" t="s">
        <v>0</v>
      </c>
    </row>
    <row r="2" spans="1:2" x14ac:dyDescent="0.2">
      <c r="B2" t="s">
        <v>1</v>
      </c>
    </row>
    <row r="3" spans="1:2" x14ac:dyDescent="0.2">
      <c r="B3" s="1" t="s">
        <v>48</v>
      </c>
    </row>
    <row r="4" spans="1:2" x14ac:dyDescent="0.2">
      <c r="B4" t="s">
        <v>3</v>
      </c>
    </row>
    <row r="6" spans="1:2" x14ac:dyDescent="0.2">
      <c r="B6" s="1" t="s">
        <v>58</v>
      </c>
    </row>
    <row r="7" spans="1:2" x14ac:dyDescent="0.2">
      <c r="B7" s="1"/>
    </row>
    <row r="8" spans="1:2" x14ac:dyDescent="0.2">
      <c r="A8" s="2">
        <f>COUNT(A13:A52)</f>
        <v>40</v>
      </c>
      <c r="B8" s="1" t="s">
        <v>44</v>
      </c>
    </row>
    <row r="9" spans="1:2" x14ac:dyDescent="0.2">
      <c r="A9" s="2">
        <f>COUNTIF(A13:A52, "=1")</f>
        <v>30</v>
      </c>
      <c r="B9" s="1" t="s">
        <v>45</v>
      </c>
    </row>
    <row r="10" spans="1:2" x14ac:dyDescent="0.2">
      <c r="A10" s="2">
        <f>COUNTIF(A13:A52, "=0")</f>
        <v>10</v>
      </c>
      <c r="B10" s="1" t="s">
        <v>46</v>
      </c>
    </row>
    <row r="11" spans="1:2" x14ac:dyDescent="0.2">
      <c r="A11" s="2"/>
      <c r="B11" s="1"/>
    </row>
    <row r="12" spans="1:2" x14ac:dyDescent="0.2">
      <c r="A12" s="2" t="s">
        <v>45</v>
      </c>
    </row>
    <row r="13" spans="1:2" x14ac:dyDescent="0.2">
      <c r="A13" s="3">
        <f>VALUE(LEFT(RIGHT(B13, 2), 1))</f>
        <v>1</v>
      </c>
      <c r="B13" t="s">
        <v>4</v>
      </c>
    </row>
    <row r="14" spans="1:2" x14ac:dyDescent="0.2">
      <c r="A14" s="3">
        <f t="shared" ref="A14:A52" si="0">VALUE(LEFT(RIGHT(B14, 2), 1))</f>
        <v>1</v>
      </c>
      <c r="B14" t="s">
        <v>5</v>
      </c>
    </row>
    <row r="15" spans="1:2" x14ac:dyDescent="0.2">
      <c r="A15" s="3">
        <f t="shared" si="0"/>
        <v>0</v>
      </c>
      <c r="B15" t="s">
        <v>6</v>
      </c>
    </row>
    <row r="16" spans="1:2" x14ac:dyDescent="0.2">
      <c r="A16" s="3">
        <f t="shared" si="0"/>
        <v>0</v>
      </c>
      <c r="B16" t="s">
        <v>49</v>
      </c>
    </row>
    <row r="17" spans="1:2" x14ac:dyDescent="0.2">
      <c r="A17" s="3">
        <f t="shared" si="0"/>
        <v>1</v>
      </c>
      <c r="B17" t="s">
        <v>8</v>
      </c>
    </row>
    <row r="18" spans="1:2" x14ac:dyDescent="0.2">
      <c r="A18" s="3">
        <f t="shared" si="0"/>
        <v>1</v>
      </c>
      <c r="B18" t="s">
        <v>9</v>
      </c>
    </row>
    <row r="19" spans="1:2" x14ac:dyDescent="0.2">
      <c r="A19" s="3">
        <f t="shared" si="0"/>
        <v>1</v>
      </c>
      <c r="B19" t="s">
        <v>10</v>
      </c>
    </row>
    <row r="20" spans="1:2" x14ac:dyDescent="0.2">
      <c r="A20" s="3">
        <f t="shared" si="0"/>
        <v>1</v>
      </c>
      <c r="B20" t="s">
        <v>11</v>
      </c>
    </row>
    <row r="21" spans="1:2" x14ac:dyDescent="0.2">
      <c r="A21" s="3">
        <f t="shared" si="0"/>
        <v>1</v>
      </c>
      <c r="B21" t="s">
        <v>12</v>
      </c>
    </row>
    <row r="22" spans="1:2" x14ac:dyDescent="0.2">
      <c r="A22" s="3">
        <f t="shared" si="0"/>
        <v>0</v>
      </c>
      <c r="B22" t="s">
        <v>50</v>
      </c>
    </row>
    <row r="23" spans="1:2" x14ac:dyDescent="0.2">
      <c r="A23" s="3">
        <f t="shared" si="0"/>
        <v>1</v>
      </c>
      <c r="B23" t="s">
        <v>14</v>
      </c>
    </row>
    <row r="24" spans="1:2" x14ac:dyDescent="0.2">
      <c r="A24" s="3">
        <f t="shared" si="0"/>
        <v>1</v>
      </c>
      <c r="B24" t="s">
        <v>15</v>
      </c>
    </row>
    <row r="25" spans="1:2" x14ac:dyDescent="0.2">
      <c r="A25" s="3">
        <f t="shared" si="0"/>
        <v>0</v>
      </c>
      <c r="B25" t="s">
        <v>51</v>
      </c>
    </row>
    <row r="26" spans="1:2" x14ac:dyDescent="0.2">
      <c r="A26" s="3">
        <f t="shared" si="0"/>
        <v>1</v>
      </c>
      <c r="B26" t="s">
        <v>17</v>
      </c>
    </row>
    <row r="27" spans="1:2" x14ac:dyDescent="0.2">
      <c r="A27" s="3">
        <f t="shared" si="0"/>
        <v>1</v>
      </c>
      <c r="B27" t="s">
        <v>18</v>
      </c>
    </row>
    <row r="28" spans="1:2" x14ac:dyDescent="0.2">
      <c r="A28" s="3">
        <f t="shared" si="0"/>
        <v>1</v>
      </c>
      <c r="B28" t="s">
        <v>19</v>
      </c>
    </row>
    <row r="29" spans="1:2" x14ac:dyDescent="0.2">
      <c r="A29" s="3">
        <f t="shared" si="0"/>
        <v>0</v>
      </c>
      <c r="B29" t="s">
        <v>52</v>
      </c>
    </row>
    <row r="30" spans="1:2" x14ac:dyDescent="0.2">
      <c r="A30" s="3">
        <f t="shared" si="0"/>
        <v>1</v>
      </c>
      <c r="B30" t="s">
        <v>21</v>
      </c>
    </row>
    <row r="31" spans="1:2" x14ac:dyDescent="0.2">
      <c r="A31" s="3">
        <f t="shared" si="0"/>
        <v>1</v>
      </c>
      <c r="B31" t="s">
        <v>22</v>
      </c>
    </row>
    <row r="32" spans="1:2" x14ac:dyDescent="0.2">
      <c r="A32" s="3">
        <f t="shared" si="0"/>
        <v>1</v>
      </c>
      <c r="B32" t="s">
        <v>23</v>
      </c>
    </row>
    <row r="33" spans="1:2" x14ac:dyDescent="0.2">
      <c r="A33" s="3">
        <f t="shared" si="0"/>
        <v>0</v>
      </c>
      <c r="B33" t="s">
        <v>53</v>
      </c>
    </row>
    <row r="34" spans="1:2" x14ac:dyDescent="0.2">
      <c r="A34" s="3">
        <f t="shared" si="0"/>
        <v>0</v>
      </c>
      <c r="B34" t="s">
        <v>54</v>
      </c>
    </row>
    <row r="35" spans="1:2" x14ac:dyDescent="0.2">
      <c r="A35" s="3">
        <f t="shared" si="0"/>
        <v>1</v>
      </c>
      <c r="B35" t="s">
        <v>26</v>
      </c>
    </row>
    <row r="36" spans="1:2" x14ac:dyDescent="0.2">
      <c r="A36" s="3">
        <f t="shared" si="0"/>
        <v>1</v>
      </c>
      <c r="B36" t="s">
        <v>27</v>
      </c>
    </row>
    <row r="37" spans="1:2" x14ac:dyDescent="0.2">
      <c r="A37" s="3">
        <f t="shared" si="0"/>
        <v>1</v>
      </c>
      <c r="B37" t="s">
        <v>28</v>
      </c>
    </row>
    <row r="38" spans="1:2" x14ac:dyDescent="0.2">
      <c r="A38" s="3">
        <f t="shared" si="0"/>
        <v>0</v>
      </c>
      <c r="B38" t="s">
        <v>29</v>
      </c>
    </row>
    <row r="39" spans="1:2" x14ac:dyDescent="0.2">
      <c r="A39" s="3">
        <f t="shared" si="0"/>
        <v>1</v>
      </c>
      <c r="B39" t="s">
        <v>30</v>
      </c>
    </row>
    <row r="40" spans="1:2" x14ac:dyDescent="0.2">
      <c r="A40" s="3">
        <f t="shared" si="0"/>
        <v>0</v>
      </c>
      <c r="B40" t="s">
        <v>55</v>
      </c>
    </row>
    <row r="41" spans="1:2" x14ac:dyDescent="0.2">
      <c r="A41" s="3">
        <f t="shared" si="0"/>
        <v>1</v>
      </c>
      <c r="B41" t="s">
        <v>32</v>
      </c>
    </row>
    <row r="42" spans="1:2" x14ac:dyDescent="0.2">
      <c r="A42" s="3">
        <f t="shared" si="0"/>
        <v>1</v>
      </c>
      <c r="B42" t="s">
        <v>33</v>
      </c>
    </row>
    <row r="43" spans="1:2" x14ac:dyDescent="0.2">
      <c r="A43" s="3">
        <f t="shared" si="0"/>
        <v>1</v>
      </c>
      <c r="B43" t="s">
        <v>34</v>
      </c>
    </row>
    <row r="44" spans="1:2" x14ac:dyDescent="0.2">
      <c r="A44" s="3">
        <f t="shared" si="0"/>
        <v>1</v>
      </c>
      <c r="B44" t="s">
        <v>35</v>
      </c>
    </row>
    <row r="45" spans="1:2" x14ac:dyDescent="0.2">
      <c r="A45" s="3">
        <f t="shared" si="0"/>
        <v>1</v>
      </c>
      <c r="B45" t="s">
        <v>36</v>
      </c>
    </row>
    <row r="46" spans="1:2" x14ac:dyDescent="0.2">
      <c r="A46" s="3">
        <f t="shared" si="0"/>
        <v>1</v>
      </c>
      <c r="B46" t="s">
        <v>37</v>
      </c>
    </row>
    <row r="47" spans="1:2" x14ac:dyDescent="0.2">
      <c r="A47" s="3">
        <f t="shared" si="0"/>
        <v>1</v>
      </c>
      <c r="B47" t="s">
        <v>38</v>
      </c>
    </row>
    <row r="48" spans="1:2" x14ac:dyDescent="0.2">
      <c r="A48" s="3">
        <f t="shared" si="0"/>
        <v>1</v>
      </c>
      <c r="B48" t="s">
        <v>39</v>
      </c>
    </row>
    <row r="49" spans="1:2" x14ac:dyDescent="0.2">
      <c r="A49" s="3">
        <f t="shared" si="0"/>
        <v>1</v>
      </c>
      <c r="B49" t="s">
        <v>56</v>
      </c>
    </row>
    <row r="50" spans="1:2" x14ac:dyDescent="0.2">
      <c r="A50" s="3">
        <f t="shared" si="0"/>
        <v>1</v>
      </c>
      <c r="B50" t="s">
        <v>41</v>
      </c>
    </row>
    <row r="51" spans="1:2" x14ac:dyDescent="0.2">
      <c r="A51" s="3">
        <f t="shared" si="0"/>
        <v>0</v>
      </c>
      <c r="B51" t="s">
        <v>57</v>
      </c>
    </row>
    <row r="52" spans="1:2" x14ac:dyDescent="0.2">
      <c r="A52" s="3">
        <f t="shared" si="0"/>
        <v>1</v>
      </c>
      <c r="B52" t="s">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17363-2915-4D27-97A0-37F95FB8E8A6}">
  <dimension ref="A1:B52"/>
  <sheetViews>
    <sheetView topLeftCell="A28" workbookViewId="0">
      <selection activeCell="B13" sqref="B13:B52"/>
    </sheetView>
  </sheetViews>
  <sheetFormatPr defaultRowHeight="12" x14ac:dyDescent="0.2"/>
  <sheetData>
    <row r="1" spans="1:2" x14ac:dyDescent="0.2">
      <c r="B1" t="s">
        <v>0</v>
      </c>
    </row>
    <row r="2" spans="1:2" x14ac:dyDescent="0.2">
      <c r="B2" t="s">
        <v>1</v>
      </c>
    </row>
    <row r="3" spans="1:2" x14ac:dyDescent="0.2">
      <c r="B3" s="1" t="s">
        <v>59</v>
      </c>
    </row>
    <row r="4" spans="1:2" x14ac:dyDescent="0.2">
      <c r="B4" t="s">
        <v>3</v>
      </c>
    </row>
    <row r="6" spans="1:2" x14ac:dyDescent="0.2">
      <c r="B6" s="1" t="s">
        <v>60</v>
      </c>
    </row>
    <row r="7" spans="1:2" x14ac:dyDescent="0.2">
      <c r="B7" s="1"/>
    </row>
    <row r="8" spans="1:2" x14ac:dyDescent="0.2">
      <c r="A8" s="2">
        <f>COUNT(A13:A52)</f>
        <v>40</v>
      </c>
      <c r="B8" s="1" t="s">
        <v>44</v>
      </c>
    </row>
    <row r="9" spans="1:2" x14ac:dyDescent="0.2">
      <c r="A9" s="2">
        <f>COUNTIF(A13:A52, "=1")</f>
        <v>35</v>
      </c>
      <c r="B9" s="1" t="s">
        <v>45</v>
      </c>
    </row>
    <row r="10" spans="1:2" x14ac:dyDescent="0.2">
      <c r="A10" s="2">
        <f>COUNTIF(A13:A52, "=0")</f>
        <v>5</v>
      </c>
      <c r="B10" s="1" t="s">
        <v>46</v>
      </c>
    </row>
    <row r="11" spans="1:2" x14ac:dyDescent="0.2">
      <c r="A11" s="2"/>
      <c r="B11" s="1"/>
    </row>
    <row r="12" spans="1:2" x14ac:dyDescent="0.2">
      <c r="A12" s="2" t="s">
        <v>45</v>
      </c>
    </row>
    <row r="13" spans="1:2" x14ac:dyDescent="0.2">
      <c r="A13" s="3">
        <f>VALUE(LEFT(RIGHT(B13, 2), 1))</f>
        <v>1</v>
      </c>
      <c r="B13" t="s">
        <v>4</v>
      </c>
    </row>
    <row r="14" spans="1:2" x14ac:dyDescent="0.2">
      <c r="A14" s="3">
        <f t="shared" ref="A14:A52" si="0">VALUE(LEFT(RIGHT(B14, 2), 1))</f>
        <v>1</v>
      </c>
      <c r="B14" t="s">
        <v>5</v>
      </c>
    </row>
    <row r="15" spans="1:2" x14ac:dyDescent="0.2">
      <c r="A15" s="3">
        <f t="shared" si="0"/>
        <v>0</v>
      </c>
      <c r="B15" t="s">
        <v>6</v>
      </c>
    </row>
    <row r="16" spans="1:2" x14ac:dyDescent="0.2">
      <c r="A16" s="3">
        <f t="shared" si="0"/>
        <v>1</v>
      </c>
      <c r="B16" t="s">
        <v>61</v>
      </c>
    </row>
    <row r="17" spans="1:2" x14ac:dyDescent="0.2">
      <c r="A17" s="3">
        <f t="shared" si="0"/>
        <v>1</v>
      </c>
      <c r="B17" t="s">
        <v>8</v>
      </c>
    </row>
    <row r="18" spans="1:2" x14ac:dyDescent="0.2">
      <c r="A18" s="3">
        <f t="shared" si="0"/>
        <v>1</v>
      </c>
      <c r="B18" t="s">
        <v>9</v>
      </c>
    </row>
    <row r="19" spans="1:2" x14ac:dyDescent="0.2">
      <c r="A19" s="3">
        <f t="shared" si="0"/>
        <v>1</v>
      </c>
      <c r="B19" t="s">
        <v>10</v>
      </c>
    </row>
    <row r="20" spans="1:2" x14ac:dyDescent="0.2">
      <c r="A20" s="3">
        <f t="shared" si="0"/>
        <v>1</v>
      </c>
      <c r="B20" t="s">
        <v>11</v>
      </c>
    </row>
    <row r="21" spans="1:2" x14ac:dyDescent="0.2">
      <c r="A21" s="3">
        <f t="shared" si="0"/>
        <v>1</v>
      </c>
      <c r="B21" t="s">
        <v>12</v>
      </c>
    </row>
    <row r="22" spans="1:2" x14ac:dyDescent="0.2">
      <c r="A22" s="3">
        <f t="shared" si="0"/>
        <v>1</v>
      </c>
      <c r="B22" t="s">
        <v>13</v>
      </c>
    </row>
    <row r="23" spans="1:2" x14ac:dyDescent="0.2">
      <c r="A23" s="3">
        <f t="shared" si="0"/>
        <v>1</v>
      </c>
      <c r="B23" t="s">
        <v>14</v>
      </c>
    </row>
    <row r="24" spans="1:2" x14ac:dyDescent="0.2">
      <c r="A24" s="3">
        <f t="shared" si="0"/>
        <v>1</v>
      </c>
      <c r="B24" t="s">
        <v>15</v>
      </c>
    </row>
    <row r="25" spans="1:2" x14ac:dyDescent="0.2">
      <c r="A25" s="3">
        <f t="shared" si="0"/>
        <v>1</v>
      </c>
      <c r="B25" t="s">
        <v>62</v>
      </c>
    </row>
    <row r="26" spans="1:2" x14ac:dyDescent="0.2">
      <c r="A26" s="3">
        <f t="shared" si="0"/>
        <v>1</v>
      </c>
      <c r="B26" t="s">
        <v>17</v>
      </c>
    </row>
    <row r="27" spans="1:2" x14ac:dyDescent="0.2">
      <c r="A27" s="3">
        <f t="shared" si="0"/>
        <v>1</v>
      </c>
      <c r="B27" t="s">
        <v>18</v>
      </c>
    </row>
    <row r="28" spans="1:2" x14ac:dyDescent="0.2">
      <c r="A28" s="3">
        <f t="shared" si="0"/>
        <v>1</v>
      </c>
      <c r="B28" t="s">
        <v>19</v>
      </c>
    </row>
    <row r="29" spans="1:2" x14ac:dyDescent="0.2">
      <c r="A29" s="3">
        <f t="shared" si="0"/>
        <v>0</v>
      </c>
      <c r="B29" t="s">
        <v>20</v>
      </c>
    </row>
    <row r="30" spans="1:2" x14ac:dyDescent="0.2">
      <c r="A30" s="3">
        <f t="shared" si="0"/>
        <v>1</v>
      </c>
      <c r="B30" t="s">
        <v>21</v>
      </c>
    </row>
    <row r="31" spans="1:2" x14ac:dyDescent="0.2">
      <c r="A31" s="3">
        <f t="shared" si="0"/>
        <v>1</v>
      </c>
      <c r="B31" t="s">
        <v>22</v>
      </c>
    </row>
    <row r="32" spans="1:2" x14ac:dyDescent="0.2">
      <c r="A32" s="3">
        <f t="shared" si="0"/>
        <v>1</v>
      </c>
      <c r="B32" t="s">
        <v>23</v>
      </c>
    </row>
    <row r="33" spans="1:2" x14ac:dyDescent="0.2">
      <c r="A33" s="3">
        <f t="shared" si="0"/>
        <v>0</v>
      </c>
      <c r="B33" t="s">
        <v>53</v>
      </c>
    </row>
    <row r="34" spans="1:2" x14ac:dyDescent="0.2">
      <c r="A34" s="3">
        <f t="shared" si="0"/>
        <v>0</v>
      </c>
      <c r="B34" t="s">
        <v>63</v>
      </c>
    </row>
    <row r="35" spans="1:2" x14ac:dyDescent="0.2">
      <c r="A35" s="3">
        <f t="shared" si="0"/>
        <v>1</v>
      </c>
      <c r="B35" t="s">
        <v>26</v>
      </c>
    </row>
    <row r="36" spans="1:2" x14ac:dyDescent="0.2">
      <c r="A36" s="3">
        <f t="shared" si="0"/>
        <v>1</v>
      </c>
      <c r="B36" t="s">
        <v>27</v>
      </c>
    </row>
    <row r="37" spans="1:2" x14ac:dyDescent="0.2">
      <c r="A37" s="3">
        <f t="shared" si="0"/>
        <v>1</v>
      </c>
      <c r="B37" t="s">
        <v>28</v>
      </c>
    </row>
    <row r="38" spans="1:2" x14ac:dyDescent="0.2">
      <c r="A38" s="3">
        <f t="shared" si="0"/>
        <v>0</v>
      </c>
      <c r="B38" t="s">
        <v>29</v>
      </c>
    </row>
    <row r="39" spans="1:2" x14ac:dyDescent="0.2">
      <c r="A39" s="3">
        <f t="shared" si="0"/>
        <v>1</v>
      </c>
      <c r="B39" t="s">
        <v>30</v>
      </c>
    </row>
    <row r="40" spans="1:2" x14ac:dyDescent="0.2">
      <c r="A40" s="3">
        <f t="shared" si="0"/>
        <v>1</v>
      </c>
      <c r="B40" t="s">
        <v>31</v>
      </c>
    </row>
    <row r="41" spans="1:2" x14ac:dyDescent="0.2">
      <c r="A41" s="3">
        <f t="shared" si="0"/>
        <v>1</v>
      </c>
      <c r="B41" t="s">
        <v>32</v>
      </c>
    </row>
    <row r="42" spans="1:2" x14ac:dyDescent="0.2">
      <c r="A42" s="3">
        <f t="shared" si="0"/>
        <v>1</v>
      </c>
      <c r="B42" t="s">
        <v>33</v>
      </c>
    </row>
    <row r="43" spans="1:2" x14ac:dyDescent="0.2">
      <c r="A43" s="3">
        <f t="shared" si="0"/>
        <v>1</v>
      </c>
      <c r="B43" t="s">
        <v>34</v>
      </c>
    </row>
    <row r="44" spans="1:2" x14ac:dyDescent="0.2">
      <c r="A44" s="3">
        <f t="shared" si="0"/>
        <v>1</v>
      </c>
      <c r="B44" t="s">
        <v>35</v>
      </c>
    </row>
    <row r="45" spans="1:2" x14ac:dyDescent="0.2">
      <c r="A45" s="3">
        <f t="shared" si="0"/>
        <v>1</v>
      </c>
      <c r="B45" t="s">
        <v>36</v>
      </c>
    </row>
    <row r="46" spans="1:2" x14ac:dyDescent="0.2">
      <c r="A46" s="3">
        <f t="shared" si="0"/>
        <v>1</v>
      </c>
      <c r="B46" t="s">
        <v>37</v>
      </c>
    </row>
    <row r="47" spans="1:2" x14ac:dyDescent="0.2">
      <c r="A47" s="3">
        <f t="shared" si="0"/>
        <v>1</v>
      </c>
      <c r="B47" t="s">
        <v>38</v>
      </c>
    </row>
    <row r="48" spans="1:2" x14ac:dyDescent="0.2">
      <c r="A48" s="3">
        <f t="shared" si="0"/>
        <v>1</v>
      </c>
      <c r="B48" t="s">
        <v>39</v>
      </c>
    </row>
    <row r="49" spans="1:2" x14ac:dyDescent="0.2">
      <c r="A49" s="3">
        <f t="shared" si="0"/>
        <v>1</v>
      </c>
      <c r="B49" t="s">
        <v>40</v>
      </c>
    </row>
    <row r="50" spans="1:2" x14ac:dyDescent="0.2">
      <c r="A50" s="3">
        <f t="shared" si="0"/>
        <v>1</v>
      </c>
      <c r="B50" t="s">
        <v>41</v>
      </c>
    </row>
    <row r="51" spans="1:2" x14ac:dyDescent="0.2">
      <c r="A51" s="3">
        <f t="shared" si="0"/>
        <v>1</v>
      </c>
      <c r="B51" t="s">
        <v>42</v>
      </c>
    </row>
    <row r="52" spans="1:2" x14ac:dyDescent="0.2">
      <c r="A52" s="3">
        <f t="shared" si="0"/>
        <v>1</v>
      </c>
      <c r="B52" t="s">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4E66C-33D4-4A1E-9859-FF3B86CE8B3C}">
  <dimension ref="B2:F84"/>
  <sheetViews>
    <sheetView topLeftCell="A43" workbookViewId="0">
      <selection activeCell="B53" sqref="B53"/>
    </sheetView>
  </sheetViews>
  <sheetFormatPr defaultRowHeight="12" x14ac:dyDescent="0.2"/>
  <cols>
    <col min="3" max="3" width="10.85546875" bestFit="1" customWidth="1"/>
    <col min="4" max="4" width="34.140625" bestFit="1" customWidth="1"/>
    <col min="5" max="5" width="80.5703125" bestFit="1" customWidth="1"/>
  </cols>
  <sheetData>
    <row r="2" spans="2:6" x14ac:dyDescent="0.2">
      <c r="B2" s="1" t="s">
        <v>64</v>
      </c>
      <c r="C2" s="1" t="s">
        <v>65</v>
      </c>
      <c r="D2" s="1" t="s">
        <v>66</v>
      </c>
      <c r="E2" s="1" t="s">
        <v>67</v>
      </c>
    </row>
    <row r="3" spans="2:6" x14ac:dyDescent="0.2">
      <c r="B3">
        <f>FIND(": ", F3)+2</f>
        <v>6</v>
      </c>
      <c r="C3">
        <f>FIND("e: ", F3)+2</f>
        <v>42</v>
      </c>
      <c r="D3" t="str">
        <f>"'"&amp;TRIM(MID(F3, B3, C3-13))&amp;"': "</f>
        <v xml:space="preserve">'German_shepherd_dog_04931.jpg': </v>
      </c>
      <c r="E3" t="str">
        <f>TRIM(MID(F3, C3, LEN(F3)))</f>
        <v>['german shepherd dog', 'german shepherd, german shepherd dog, germanpolice dog, alsatian', 1]</v>
      </c>
      <c r="F3" t="s">
        <v>4</v>
      </c>
    </row>
    <row r="4" spans="2:6" x14ac:dyDescent="0.2">
      <c r="B4">
        <f t="shared" ref="B4:B42" si="0">FIND(": ", F4)+2</f>
        <v>6</v>
      </c>
      <c r="C4">
        <f t="shared" ref="C4:C42" si="1">FIND("e: ", F4)+2</f>
        <v>30</v>
      </c>
      <c r="D4" t="str">
        <f t="shared" ref="D4:D42" si="2">"'"&amp;TRIM(MID(F4, B4, C4-13))&amp;"': "</f>
        <v xml:space="preserve">'Basenji_00974.jpg': </v>
      </c>
      <c r="E4" t="str">
        <f t="shared" ref="E4:E42" si="3">TRIM(MID(F4, C4, LEN(F4)))</f>
        <v>['basenji', 'basenji', 1]</v>
      </c>
      <c r="F4" t="s">
        <v>5</v>
      </c>
    </row>
    <row r="5" spans="2:6" x14ac:dyDescent="0.2">
      <c r="B5">
        <f t="shared" si="0"/>
        <v>6</v>
      </c>
      <c r="C5">
        <f t="shared" si="1"/>
        <v>29</v>
      </c>
      <c r="D5" t="str">
        <f t="shared" si="2"/>
        <v xml:space="preserve">'Beagle_01170.jpg': </v>
      </c>
      <c r="E5" t="str">
        <f t="shared" si="3"/>
        <v>['beagle', 'walker hound, walker foxhound', 0]</v>
      </c>
      <c r="F5" t="s">
        <v>6</v>
      </c>
    </row>
    <row r="6" spans="2:6" x14ac:dyDescent="0.2">
      <c r="B6">
        <f t="shared" si="0"/>
        <v>6</v>
      </c>
      <c r="C6">
        <f t="shared" si="1"/>
        <v>25</v>
      </c>
      <c r="D6" t="str">
        <f t="shared" si="2"/>
        <v xml:space="preserve">'gecko_02.jpg': </v>
      </c>
      <c r="E6" t="str">
        <f t="shared" si="3"/>
        <v>['gecko', 'banded gecko, gecko', 1]</v>
      </c>
      <c r="F6" t="s">
        <v>61</v>
      </c>
    </row>
    <row r="7" spans="2:6" x14ac:dyDescent="0.2">
      <c r="B7">
        <f t="shared" si="0"/>
        <v>6</v>
      </c>
      <c r="C7">
        <f t="shared" si="1"/>
        <v>29</v>
      </c>
      <c r="D7" t="str">
        <f t="shared" si="2"/>
        <v xml:space="preserve">'Poodle_07956.jpg': </v>
      </c>
      <c r="E7" t="str">
        <f t="shared" si="3"/>
        <v>['poodle', 'standard poodle, poodle', 1]</v>
      </c>
      <c r="F7" t="s">
        <v>8</v>
      </c>
    </row>
    <row r="8" spans="2:6" x14ac:dyDescent="0.2">
      <c r="B8">
        <f t="shared" si="0"/>
        <v>6</v>
      </c>
      <c r="C8">
        <f t="shared" si="1"/>
        <v>29</v>
      </c>
      <c r="D8" t="str">
        <f t="shared" si="2"/>
        <v xml:space="preserve">'Collie_03797.jpg': </v>
      </c>
      <c r="E8" t="str">
        <f t="shared" si="3"/>
        <v>['collie', 'collie', 1]</v>
      </c>
      <c r="F8" t="s">
        <v>9</v>
      </c>
    </row>
    <row r="9" spans="2:6" x14ac:dyDescent="0.2">
      <c r="B9">
        <f t="shared" si="0"/>
        <v>6</v>
      </c>
      <c r="C9">
        <f t="shared" si="1"/>
        <v>42</v>
      </c>
      <c r="D9" t="str">
        <f t="shared" si="2"/>
        <v xml:space="preserve">'German_shepherd_dog_04890.jpg': </v>
      </c>
      <c r="E9" t="str">
        <f t="shared" si="3"/>
        <v>['german shepherd dog', 'german shepherd, german shepherd dog, germanpolice dog, alsatian', 1]</v>
      </c>
      <c r="F9" t="s">
        <v>10</v>
      </c>
    </row>
    <row r="10" spans="2:6" x14ac:dyDescent="0.2">
      <c r="B10">
        <f t="shared" si="0"/>
        <v>6</v>
      </c>
      <c r="C10">
        <f t="shared" si="1"/>
        <v>30</v>
      </c>
      <c r="D10" t="str">
        <f t="shared" si="2"/>
        <v xml:space="preserve">'polar_bear_04.jpg': </v>
      </c>
      <c r="E10" t="str">
        <f t="shared" si="3"/>
        <v>['polar bear', 'ice bear, polar bear, ursus maritimus, thalarctos maritimus', 1]</v>
      </c>
      <c r="F10" t="s">
        <v>11</v>
      </c>
    </row>
    <row r="11" spans="2:6" x14ac:dyDescent="0.2">
      <c r="B11">
        <f t="shared" si="0"/>
        <v>6</v>
      </c>
      <c r="C11">
        <f t="shared" si="1"/>
        <v>37</v>
      </c>
      <c r="D11" t="str">
        <f t="shared" si="2"/>
        <v xml:space="preserve">'Cocker_spaniel_03750.jpg': </v>
      </c>
      <c r="E11" t="str">
        <f t="shared" si="3"/>
        <v>['cocker spaniel', 'cocker spaniel, english cocker spaniel, cocker', 1]</v>
      </c>
      <c r="F11" t="s">
        <v>12</v>
      </c>
    </row>
    <row r="12" spans="2:6" x14ac:dyDescent="0.2">
      <c r="B12">
        <f t="shared" si="0"/>
        <v>6</v>
      </c>
      <c r="C12">
        <f t="shared" si="1"/>
        <v>37</v>
      </c>
      <c r="D12" t="str">
        <f t="shared" si="2"/>
        <v xml:space="preserve">'Boston_terrier_02285.jpg': </v>
      </c>
      <c r="E12" t="str">
        <f t="shared" si="3"/>
        <v>['boston terrier', 'boston bull, boston terrier', 1]</v>
      </c>
      <c r="F12" t="s">
        <v>13</v>
      </c>
    </row>
    <row r="13" spans="2:6" x14ac:dyDescent="0.2">
      <c r="B13">
        <f t="shared" si="0"/>
        <v>6</v>
      </c>
      <c r="C13">
        <f t="shared" si="1"/>
        <v>39</v>
      </c>
      <c r="D13" t="str">
        <f t="shared" si="2"/>
        <v xml:space="preserve">'Golden_retriever_05195.jpg': </v>
      </c>
      <c r="E13" t="str">
        <f t="shared" si="3"/>
        <v>['golden retriever', 'golden retriever', 1]</v>
      </c>
      <c r="F13" t="s">
        <v>14</v>
      </c>
    </row>
    <row r="14" spans="2:6" x14ac:dyDescent="0.2">
      <c r="B14">
        <f t="shared" si="0"/>
        <v>6</v>
      </c>
      <c r="C14">
        <f t="shared" si="1"/>
        <v>32</v>
      </c>
      <c r="D14" t="str">
        <f t="shared" si="2"/>
        <v xml:space="preserve">'fox_squirrel_01.jpg': </v>
      </c>
      <c r="E14" t="str">
        <f t="shared" si="3"/>
        <v>['fox squirrel', 'fox squirrel, eastern fox squirrel, sciurus niger', 1]</v>
      </c>
      <c r="F14" t="s">
        <v>15</v>
      </c>
    </row>
    <row r="15" spans="2:6" x14ac:dyDescent="0.2">
      <c r="B15">
        <f t="shared" si="0"/>
        <v>6</v>
      </c>
      <c r="C15">
        <f t="shared" si="1"/>
        <v>39</v>
      </c>
      <c r="D15" t="str">
        <f t="shared" si="2"/>
        <v xml:space="preserve">'Golden_retriever_05182.jpg': </v>
      </c>
      <c r="E15" t="str">
        <f t="shared" si="3"/>
        <v>['golden retriever', 'golden retriever', 1]</v>
      </c>
      <c r="F15" t="s">
        <v>62</v>
      </c>
    </row>
    <row r="16" spans="2:6" x14ac:dyDescent="0.2">
      <c r="B16">
        <f t="shared" si="0"/>
        <v>6</v>
      </c>
      <c r="C16">
        <f t="shared" si="1"/>
        <v>27</v>
      </c>
      <c r="D16" t="str">
        <f t="shared" si="2"/>
        <v xml:space="preserve">'Rabbit_002.jpg': </v>
      </c>
      <c r="E16" t="str">
        <f t="shared" si="3"/>
        <v>['rabbit', 'wood rabbit, cottontail, cottontail rabbit, rabbit', 1]</v>
      </c>
      <c r="F16" t="s">
        <v>17</v>
      </c>
    </row>
    <row r="17" spans="2:6" x14ac:dyDescent="0.2">
      <c r="B17">
        <f t="shared" si="0"/>
        <v>6</v>
      </c>
      <c r="C17">
        <f t="shared" si="1"/>
        <v>29</v>
      </c>
      <c r="D17" t="str">
        <f t="shared" si="2"/>
        <v xml:space="preserve">'Poodle_07927.jpg': </v>
      </c>
      <c r="E17" t="str">
        <f t="shared" si="3"/>
        <v>['poodle', 'standard poodle, poodle', 1]</v>
      </c>
      <c r="F17" t="s">
        <v>18</v>
      </c>
    </row>
    <row r="18" spans="2:6" x14ac:dyDescent="0.2">
      <c r="B18">
        <f t="shared" si="0"/>
        <v>6</v>
      </c>
      <c r="C18">
        <f t="shared" si="1"/>
        <v>37</v>
      </c>
      <c r="D18" t="str">
        <f t="shared" si="2"/>
        <v xml:space="preserve">'Boston_terrier_02303.jpg': </v>
      </c>
      <c r="E18" t="str">
        <f t="shared" si="3"/>
        <v>['boston terrier', 'boston bull, boston terrier', 1]</v>
      </c>
      <c r="F18" t="s">
        <v>19</v>
      </c>
    </row>
    <row r="19" spans="2:6" x14ac:dyDescent="0.2">
      <c r="B19">
        <f t="shared" si="0"/>
        <v>6</v>
      </c>
      <c r="C19">
        <f t="shared" si="1"/>
        <v>25</v>
      </c>
      <c r="D19" t="str">
        <f t="shared" si="2"/>
        <v xml:space="preserve">'gecko_80.jpg': </v>
      </c>
      <c r="E19" t="str">
        <f t="shared" si="3"/>
        <v>['gecko', 'tailed frog, bell toad, ribbed toad, tailed toad, ascaphus trui', 0]</v>
      </c>
      <c r="F19" t="s">
        <v>20</v>
      </c>
    </row>
    <row r="20" spans="2:6" x14ac:dyDescent="0.2">
      <c r="B20">
        <f t="shared" si="0"/>
        <v>6</v>
      </c>
      <c r="C20">
        <f t="shared" si="1"/>
        <v>42</v>
      </c>
      <c r="D20" t="str">
        <f t="shared" si="2"/>
        <v xml:space="preserve">'Miniature_schnauzer_06884.jpg': </v>
      </c>
      <c r="E20" t="str">
        <f t="shared" si="3"/>
        <v>['miniature schnauzer', 'miniature schnauzer', 1]</v>
      </c>
      <c r="F20" t="s">
        <v>21</v>
      </c>
    </row>
    <row r="21" spans="2:6" x14ac:dyDescent="0.2">
      <c r="B21">
        <f t="shared" si="0"/>
        <v>6</v>
      </c>
      <c r="C21">
        <f t="shared" si="1"/>
        <v>30</v>
      </c>
      <c r="D21" t="str">
        <f t="shared" si="2"/>
        <v xml:space="preserve">'Basenji_00963.jpg': </v>
      </c>
      <c r="E21" t="str">
        <f t="shared" si="3"/>
        <v>['basenji', 'basenji', 1]</v>
      </c>
      <c r="F21" t="s">
        <v>22</v>
      </c>
    </row>
    <row r="22" spans="2:6" x14ac:dyDescent="0.2">
      <c r="B22">
        <f t="shared" si="0"/>
        <v>6</v>
      </c>
      <c r="C22">
        <f t="shared" si="1"/>
        <v>26</v>
      </c>
      <c r="D22" t="str">
        <f t="shared" si="2"/>
        <v xml:space="preserve">'skunk_029.jpg': </v>
      </c>
      <c r="E22" t="str">
        <f t="shared" si="3"/>
        <v>['skunk', 'skunk, polecat, wood pussy', 1]</v>
      </c>
      <c r="F22" t="s">
        <v>23</v>
      </c>
    </row>
    <row r="23" spans="2:6" x14ac:dyDescent="0.2">
      <c r="B23">
        <f t="shared" si="0"/>
        <v>6</v>
      </c>
      <c r="C23">
        <f t="shared" si="1"/>
        <v>36</v>
      </c>
      <c r="D23" t="str">
        <f t="shared" si="2"/>
        <v xml:space="preserve">'great_horned_owl_02.jpg': </v>
      </c>
      <c r="E23" t="str">
        <f t="shared" si="3"/>
        <v>['great horned owl', 'ruffed grouse, partridge, bonasa umbellus', 0]</v>
      </c>
      <c r="F23" t="s">
        <v>53</v>
      </c>
    </row>
    <row r="24" spans="2:6" x14ac:dyDescent="0.2">
      <c r="B24">
        <f t="shared" si="0"/>
        <v>6</v>
      </c>
      <c r="C24">
        <f t="shared" si="1"/>
        <v>23</v>
      </c>
      <c r="D24" t="str">
        <f t="shared" si="2"/>
        <v xml:space="preserve">'cat_01.jpg': </v>
      </c>
      <c r="E24" t="str">
        <f t="shared" si="3"/>
        <v>['cat', 'lynx', 0]</v>
      </c>
      <c r="F24" t="s">
        <v>63</v>
      </c>
    </row>
    <row r="25" spans="2:6" x14ac:dyDescent="0.2">
      <c r="B25">
        <f t="shared" si="0"/>
        <v>6</v>
      </c>
      <c r="C25">
        <f t="shared" si="1"/>
        <v>32</v>
      </c>
      <c r="D25" t="str">
        <f t="shared" si="2"/>
        <v xml:space="preserve">'Dalmatian_04037.jpg': </v>
      </c>
      <c r="E25" t="str">
        <f t="shared" si="3"/>
        <v>['dalmatian', 'dalmatian, coach dog, carriage dog', 1]</v>
      </c>
      <c r="F25" t="s">
        <v>26</v>
      </c>
    </row>
    <row r="26" spans="2:6" x14ac:dyDescent="0.2">
      <c r="B26">
        <f t="shared" si="0"/>
        <v>6</v>
      </c>
      <c r="C26">
        <f t="shared" si="1"/>
        <v>35</v>
      </c>
      <c r="D26" t="str">
        <f t="shared" si="2"/>
        <v xml:space="preserve">'Basset_hound_01034.jpg': </v>
      </c>
      <c r="E26" t="str">
        <f t="shared" si="3"/>
        <v>['basset hound', 'basset, basset hound', 1]</v>
      </c>
      <c r="F26" t="s">
        <v>27</v>
      </c>
    </row>
    <row r="27" spans="2:6" x14ac:dyDescent="0.2">
      <c r="B27">
        <f t="shared" si="0"/>
        <v>6</v>
      </c>
      <c r="C27">
        <f t="shared" si="1"/>
        <v>36</v>
      </c>
      <c r="D27" t="str">
        <f t="shared" si="2"/>
        <v xml:space="preserve">'Saint_bernard_08036.jpg': </v>
      </c>
      <c r="E27" t="str">
        <f t="shared" si="3"/>
        <v>['saint bernard', 'saint bernard, st bernard', 1]</v>
      </c>
      <c r="F27" t="s">
        <v>28</v>
      </c>
    </row>
    <row r="28" spans="2:6" x14ac:dyDescent="0.2">
      <c r="B28">
        <f t="shared" si="0"/>
        <v>6</v>
      </c>
      <c r="C28">
        <f t="shared" si="1"/>
        <v>37</v>
      </c>
      <c r="D28" t="str">
        <f t="shared" si="2"/>
        <v xml:space="preserve">'Great_pyrenees_05367.jpg': </v>
      </c>
      <c r="E28" t="str">
        <f t="shared" si="3"/>
        <v>['great pyrenees', 'kuvasz', 0]</v>
      </c>
      <c r="F28" t="s">
        <v>29</v>
      </c>
    </row>
    <row r="29" spans="2:6" x14ac:dyDescent="0.2">
      <c r="B29">
        <f t="shared" si="0"/>
        <v>6</v>
      </c>
      <c r="C29">
        <f t="shared" si="1"/>
        <v>32</v>
      </c>
      <c r="D29" t="str">
        <f t="shared" si="2"/>
        <v xml:space="preserve">'Dalmatian_04017.jpg': </v>
      </c>
      <c r="E29" t="str">
        <f t="shared" si="3"/>
        <v>['dalmatian', 'dalmatian, coach dog, carriage dog', 1]</v>
      </c>
      <c r="F29" t="s">
        <v>30</v>
      </c>
    </row>
    <row r="30" spans="2:6" x14ac:dyDescent="0.2">
      <c r="B30">
        <f t="shared" si="0"/>
        <v>6</v>
      </c>
      <c r="C30">
        <f t="shared" si="1"/>
        <v>39</v>
      </c>
      <c r="D30" t="str">
        <f t="shared" si="2"/>
        <v xml:space="preserve">'Golden_retriever_05257.jpg': </v>
      </c>
      <c r="E30" t="str">
        <f t="shared" si="3"/>
        <v>['golden retriever', 'golden retriever', 1]</v>
      </c>
      <c r="F30" t="s">
        <v>31</v>
      </c>
    </row>
    <row r="31" spans="2:6" x14ac:dyDescent="0.2">
      <c r="B31">
        <f t="shared" si="0"/>
        <v>6</v>
      </c>
      <c r="C31">
        <f t="shared" si="1"/>
        <v>39</v>
      </c>
      <c r="D31" t="str">
        <f t="shared" si="2"/>
        <v xml:space="preserve">'Golden_retriever_05223.jpg': </v>
      </c>
      <c r="E31" t="str">
        <f t="shared" si="3"/>
        <v>['golden retriever', 'golden retriever', 1]</v>
      </c>
      <c r="F31" t="s">
        <v>32</v>
      </c>
    </row>
    <row r="32" spans="2:6" x14ac:dyDescent="0.2">
      <c r="B32">
        <f t="shared" si="0"/>
        <v>6</v>
      </c>
      <c r="C32">
        <f t="shared" si="1"/>
        <v>28</v>
      </c>
      <c r="D32" t="str">
        <f t="shared" si="2"/>
        <v xml:space="preserve">'Boxer_02426.jpg': </v>
      </c>
      <c r="E32" t="str">
        <f t="shared" si="3"/>
        <v>['boxer', 'boxer', 1]</v>
      </c>
      <c r="F32" t="s">
        <v>33</v>
      </c>
    </row>
    <row r="33" spans="2:6" x14ac:dyDescent="0.2">
      <c r="B33">
        <f t="shared" si="0"/>
        <v>6</v>
      </c>
      <c r="C33">
        <f t="shared" si="1"/>
        <v>49</v>
      </c>
      <c r="D33" t="str">
        <f t="shared" si="2"/>
        <v xml:space="preserve">'German_shorthaired_pointer_04986.jpg': </v>
      </c>
      <c r="E33" t="str">
        <f t="shared" si="3"/>
        <v>['german shorthaired pointer', 'german shorthaired pointer', 1]</v>
      </c>
      <c r="F33" t="s">
        <v>34</v>
      </c>
    </row>
    <row r="34" spans="2:6" x14ac:dyDescent="0.2">
      <c r="B34">
        <f t="shared" si="0"/>
        <v>6</v>
      </c>
      <c r="C34">
        <f t="shared" si="1"/>
        <v>32</v>
      </c>
      <c r="D34" t="str">
        <f t="shared" si="2"/>
        <v xml:space="preserve">'Dalmatian_04068.jpg': </v>
      </c>
      <c r="E34" t="str">
        <f t="shared" si="3"/>
        <v>['dalmatian', 'dalmatian, coach dog, carriage dog', 1]</v>
      </c>
      <c r="F34" t="s">
        <v>35</v>
      </c>
    </row>
    <row r="35" spans="2:6" x14ac:dyDescent="0.2">
      <c r="B35">
        <f t="shared" si="0"/>
        <v>6</v>
      </c>
      <c r="C35">
        <f t="shared" si="1"/>
        <v>23</v>
      </c>
      <c r="D35" t="str">
        <f t="shared" si="2"/>
        <v xml:space="preserve">'cat_07.jpg': </v>
      </c>
      <c r="E35" t="str">
        <f t="shared" si="3"/>
        <v>['cat', 'egyptian cat, cat', 1]</v>
      </c>
      <c r="F35" t="s">
        <v>36</v>
      </c>
    </row>
    <row r="36" spans="2:6" x14ac:dyDescent="0.2">
      <c r="B36">
        <f t="shared" si="0"/>
        <v>6</v>
      </c>
      <c r="C36">
        <f t="shared" si="1"/>
        <v>37</v>
      </c>
      <c r="D36" t="str">
        <f t="shared" si="2"/>
        <v xml:space="preserve">'Great_pyrenees_05435.jpg': </v>
      </c>
      <c r="E36" t="str">
        <f t="shared" si="3"/>
        <v>['great pyrenees', 'great pyrenees', 1]</v>
      </c>
      <c r="F36" t="s">
        <v>37</v>
      </c>
    </row>
    <row r="37" spans="2:6" x14ac:dyDescent="0.2">
      <c r="B37">
        <f t="shared" si="0"/>
        <v>6</v>
      </c>
      <c r="C37">
        <f t="shared" si="1"/>
        <v>29</v>
      </c>
      <c r="D37" t="str">
        <f t="shared" si="2"/>
        <v xml:space="preserve">'Beagle_01125.jpg': </v>
      </c>
      <c r="E37" t="str">
        <f t="shared" si="3"/>
        <v>['beagle', 'beagle', 1]</v>
      </c>
      <c r="F37" t="s">
        <v>38</v>
      </c>
    </row>
    <row r="38" spans="2:6" x14ac:dyDescent="0.2">
      <c r="B38">
        <f t="shared" si="0"/>
        <v>6</v>
      </c>
      <c r="C38">
        <f t="shared" si="1"/>
        <v>36</v>
      </c>
      <c r="D38" t="str">
        <f t="shared" si="2"/>
        <v xml:space="preserve">'Saint_bernard_08010.jpg': </v>
      </c>
      <c r="E38" t="str">
        <f t="shared" si="3"/>
        <v>['saint bernard', 'saint bernard, st bernard', 1]</v>
      </c>
      <c r="F38" t="s">
        <v>39</v>
      </c>
    </row>
    <row r="39" spans="2:6" x14ac:dyDescent="0.2">
      <c r="B39">
        <f t="shared" si="0"/>
        <v>6</v>
      </c>
      <c r="C39">
        <f t="shared" si="1"/>
        <v>23</v>
      </c>
      <c r="D39" t="str">
        <f t="shared" si="2"/>
        <v xml:space="preserve">'cat_02.jpg': </v>
      </c>
      <c r="E39" t="str">
        <f t="shared" si="3"/>
        <v>['cat', 'tabby, tabby cat, cat', 1]</v>
      </c>
      <c r="F39" t="s">
        <v>40</v>
      </c>
    </row>
    <row r="40" spans="2:6" x14ac:dyDescent="0.2">
      <c r="B40">
        <f t="shared" si="0"/>
        <v>6</v>
      </c>
      <c r="C40">
        <f t="shared" si="1"/>
        <v>33</v>
      </c>
      <c r="D40" t="str">
        <f t="shared" si="2"/>
        <v xml:space="preserve">'Great_dane_05320.jpg': </v>
      </c>
      <c r="E40" t="str">
        <f t="shared" si="3"/>
        <v>['great dane', 'great dane', 1]</v>
      </c>
      <c r="F40" t="s">
        <v>41</v>
      </c>
    </row>
    <row r="41" spans="2:6" x14ac:dyDescent="0.2">
      <c r="B41">
        <f t="shared" si="0"/>
        <v>6</v>
      </c>
      <c r="C41">
        <f t="shared" si="1"/>
        <v>29</v>
      </c>
      <c r="D41" t="str">
        <f t="shared" si="2"/>
        <v xml:space="preserve">'Beagle_01141.jpg': </v>
      </c>
      <c r="E41" t="str">
        <f t="shared" si="3"/>
        <v>['beagle', 'beagle', 1]</v>
      </c>
      <c r="F41" t="s">
        <v>42</v>
      </c>
    </row>
    <row r="42" spans="2:6" x14ac:dyDescent="0.2">
      <c r="B42">
        <f t="shared" si="0"/>
        <v>6</v>
      </c>
      <c r="C42">
        <f t="shared" si="1"/>
        <v>37</v>
      </c>
      <c r="D42" t="str">
        <f t="shared" si="2"/>
        <v xml:space="preserve">'Boston_terrier_02259.jpg': </v>
      </c>
      <c r="E42" t="str">
        <f t="shared" si="3"/>
        <v>['boston terrier', 'boston bull, boston terrier', 1]</v>
      </c>
      <c r="F42" t="s">
        <v>43</v>
      </c>
    </row>
    <row r="44" spans="2:6" x14ac:dyDescent="0.2">
      <c r="D44" s="1" t="s">
        <v>68</v>
      </c>
    </row>
    <row r="45" spans="2:6" x14ac:dyDescent="0.2">
      <c r="D45" t="str">
        <f>D3&amp;E3&amp;","</f>
        <v>'German_shepherd_dog_04931.jpg': ['german shepherd dog', 'german shepherd, german shepherd dog, germanpolice dog, alsatian', 1],</v>
      </c>
    </row>
    <row r="46" spans="2:6" x14ac:dyDescent="0.2">
      <c r="D46" t="str">
        <f t="shared" ref="D46:D83" si="4">D4&amp;E4&amp;","</f>
        <v>'Basenji_00974.jpg': ['basenji', 'basenji', 1],</v>
      </c>
    </row>
    <row r="47" spans="2:6" x14ac:dyDescent="0.2">
      <c r="D47" t="str">
        <f t="shared" si="4"/>
        <v>'Beagle_01170.jpg': ['beagle', 'walker hound, walker foxhound', 0],</v>
      </c>
    </row>
    <row r="48" spans="2:6" x14ac:dyDescent="0.2">
      <c r="D48" t="str">
        <f t="shared" si="4"/>
        <v>'gecko_02.jpg': ['gecko', 'banded gecko, gecko', 1],</v>
      </c>
    </row>
    <row r="49" spans="4:4" x14ac:dyDescent="0.2">
      <c r="D49" t="str">
        <f t="shared" si="4"/>
        <v>'Poodle_07956.jpg': ['poodle', 'standard poodle, poodle', 1],</v>
      </c>
    </row>
    <row r="50" spans="4:4" x14ac:dyDescent="0.2">
      <c r="D50" t="str">
        <f t="shared" si="4"/>
        <v>'Collie_03797.jpg': ['collie', 'collie', 1],</v>
      </c>
    </row>
    <row r="51" spans="4:4" x14ac:dyDescent="0.2">
      <c r="D51" t="str">
        <f t="shared" si="4"/>
        <v>'German_shepherd_dog_04890.jpg': ['german shepherd dog', 'german shepherd, german shepherd dog, germanpolice dog, alsatian', 1],</v>
      </c>
    </row>
    <row r="52" spans="4:4" x14ac:dyDescent="0.2">
      <c r="D52" t="str">
        <f t="shared" si="4"/>
        <v>'polar_bear_04.jpg': ['polar bear', 'ice bear, polar bear, ursus maritimus, thalarctos maritimus', 1],</v>
      </c>
    </row>
    <row r="53" spans="4:4" x14ac:dyDescent="0.2">
      <c r="D53" t="str">
        <f t="shared" si="4"/>
        <v>'Cocker_spaniel_03750.jpg': ['cocker spaniel', 'cocker spaniel, english cocker spaniel, cocker', 1],</v>
      </c>
    </row>
    <row r="54" spans="4:4" x14ac:dyDescent="0.2">
      <c r="D54" t="str">
        <f t="shared" si="4"/>
        <v>'Boston_terrier_02285.jpg': ['boston terrier', 'boston bull, boston terrier', 1],</v>
      </c>
    </row>
    <row r="55" spans="4:4" x14ac:dyDescent="0.2">
      <c r="D55" t="str">
        <f t="shared" si="4"/>
        <v>'Golden_retriever_05195.jpg': ['golden retriever', 'golden retriever', 1],</v>
      </c>
    </row>
    <row r="56" spans="4:4" x14ac:dyDescent="0.2">
      <c r="D56" t="str">
        <f t="shared" si="4"/>
        <v>'fox_squirrel_01.jpg': ['fox squirrel', 'fox squirrel, eastern fox squirrel, sciurus niger', 1],</v>
      </c>
    </row>
    <row r="57" spans="4:4" x14ac:dyDescent="0.2">
      <c r="D57" t="str">
        <f t="shared" si="4"/>
        <v>'Golden_retriever_05182.jpg': ['golden retriever', 'golden retriever', 1],</v>
      </c>
    </row>
    <row r="58" spans="4:4" x14ac:dyDescent="0.2">
      <c r="D58" t="str">
        <f t="shared" si="4"/>
        <v>'Rabbit_002.jpg': ['rabbit', 'wood rabbit, cottontail, cottontail rabbit, rabbit', 1],</v>
      </c>
    </row>
    <row r="59" spans="4:4" x14ac:dyDescent="0.2">
      <c r="D59" t="str">
        <f t="shared" si="4"/>
        <v>'Poodle_07927.jpg': ['poodle', 'standard poodle, poodle', 1],</v>
      </c>
    </row>
    <row r="60" spans="4:4" x14ac:dyDescent="0.2">
      <c r="D60" t="str">
        <f t="shared" si="4"/>
        <v>'Boston_terrier_02303.jpg': ['boston terrier', 'boston bull, boston terrier', 1],</v>
      </c>
    </row>
    <row r="61" spans="4:4" x14ac:dyDescent="0.2">
      <c r="D61" t="str">
        <f t="shared" si="4"/>
        <v>'gecko_80.jpg': ['gecko', 'tailed frog, bell toad, ribbed toad, tailed toad, ascaphus trui', 0],</v>
      </c>
    </row>
    <row r="62" spans="4:4" x14ac:dyDescent="0.2">
      <c r="D62" t="str">
        <f t="shared" si="4"/>
        <v>'Miniature_schnauzer_06884.jpg': ['miniature schnauzer', 'miniature schnauzer', 1],</v>
      </c>
    </row>
    <row r="63" spans="4:4" x14ac:dyDescent="0.2">
      <c r="D63" t="str">
        <f t="shared" si="4"/>
        <v>'Basenji_00963.jpg': ['basenji', 'basenji', 1],</v>
      </c>
    </row>
    <row r="64" spans="4:4" x14ac:dyDescent="0.2">
      <c r="D64" t="str">
        <f t="shared" si="4"/>
        <v>'skunk_029.jpg': ['skunk', 'skunk, polecat, wood pussy', 1],</v>
      </c>
    </row>
    <row r="65" spans="4:4" x14ac:dyDescent="0.2">
      <c r="D65" t="str">
        <f t="shared" si="4"/>
        <v>'great_horned_owl_02.jpg': ['great horned owl', 'ruffed grouse, partridge, bonasa umbellus', 0],</v>
      </c>
    </row>
    <row r="66" spans="4:4" x14ac:dyDescent="0.2">
      <c r="D66" t="str">
        <f t="shared" si="4"/>
        <v>'cat_01.jpg': ['cat', 'lynx', 0],</v>
      </c>
    </row>
    <row r="67" spans="4:4" x14ac:dyDescent="0.2">
      <c r="D67" t="str">
        <f t="shared" si="4"/>
        <v>'Dalmatian_04037.jpg': ['dalmatian', 'dalmatian, coach dog, carriage dog', 1],</v>
      </c>
    </row>
    <row r="68" spans="4:4" x14ac:dyDescent="0.2">
      <c r="D68" t="str">
        <f t="shared" si="4"/>
        <v>'Basset_hound_01034.jpg': ['basset hound', 'basset, basset hound', 1],</v>
      </c>
    </row>
    <row r="69" spans="4:4" x14ac:dyDescent="0.2">
      <c r="D69" t="str">
        <f t="shared" si="4"/>
        <v>'Saint_bernard_08036.jpg': ['saint bernard', 'saint bernard, st bernard', 1],</v>
      </c>
    </row>
    <row r="70" spans="4:4" x14ac:dyDescent="0.2">
      <c r="D70" t="str">
        <f t="shared" si="4"/>
        <v>'Great_pyrenees_05367.jpg': ['great pyrenees', 'kuvasz', 0],</v>
      </c>
    </row>
    <row r="71" spans="4:4" x14ac:dyDescent="0.2">
      <c r="D71" t="str">
        <f t="shared" si="4"/>
        <v>'Dalmatian_04017.jpg': ['dalmatian', 'dalmatian, coach dog, carriage dog', 1],</v>
      </c>
    </row>
    <row r="72" spans="4:4" x14ac:dyDescent="0.2">
      <c r="D72" t="str">
        <f t="shared" si="4"/>
        <v>'Golden_retriever_05257.jpg': ['golden retriever', 'golden retriever', 1],</v>
      </c>
    </row>
    <row r="73" spans="4:4" x14ac:dyDescent="0.2">
      <c r="D73" t="str">
        <f t="shared" si="4"/>
        <v>'Golden_retriever_05223.jpg': ['golden retriever', 'golden retriever', 1],</v>
      </c>
    </row>
    <row r="74" spans="4:4" x14ac:dyDescent="0.2">
      <c r="D74" t="str">
        <f t="shared" si="4"/>
        <v>'Boxer_02426.jpg': ['boxer', 'boxer', 1],</v>
      </c>
    </row>
    <row r="75" spans="4:4" x14ac:dyDescent="0.2">
      <c r="D75" t="str">
        <f t="shared" si="4"/>
        <v>'German_shorthaired_pointer_04986.jpg': ['german shorthaired pointer', 'german shorthaired pointer', 1],</v>
      </c>
    </row>
    <row r="76" spans="4:4" x14ac:dyDescent="0.2">
      <c r="D76" t="str">
        <f t="shared" si="4"/>
        <v>'Dalmatian_04068.jpg': ['dalmatian', 'dalmatian, coach dog, carriage dog', 1],</v>
      </c>
    </row>
    <row r="77" spans="4:4" x14ac:dyDescent="0.2">
      <c r="D77" t="str">
        <f t="shared" si="4"/>
        <v>'cat_07.jpg': ['cat', 'egyptian cat, cat', 1],</v>
      </c>
    </row>
    <row r="78" spans="4:4" x14ac:dyDescent="0.2">
      <c r="D78" t="str">
        <f t="shared" si="4"/>
        <v>'Great_pyrenees_05435.jpg': ['great pyrenees', 'great pyrenees', 1],</v>
      </c>
    </row>
    <row r="79" spans="4:4" x14ac:dyDescent="0.2">
      <c r="D79" t="str">
        <f t="shared" si="4"/>
        <v>'Beagle_01125.jpg': ['beagle', 'beagle', 1],</v>
      </c>
    </row>
    <row r="80" spans="4:4" x14ac:dyDescent="0.2">
      <c r="D80" t="str">
        <f t="shared" si="4"/>
        <v>'Saint_bernard_08010.jpg': ['saint bernard', 'saint bernard, st bernard', 1],</v>
      </c>
    </row>
    <row r="81" spans="4:4" x14ac:dyDescent="0.2">
      <c r="D81" t="str">
        <f t="shared" si="4"/>
        <v>'cat_02.jpg': ['cat', 'tabby, tabby cat, cat', 1],</v>
      </c>
    </row>
    <row r="82" spans="4:4" x14ac:dyDescent="0.2">
      <c r="D82" t="str">
        <f t="shared" si="4"/>
        <v>'Great_dane_05320.jpg': ['great dane', 'great dane', 1],</v>
      </c>
    </row>
    <row r="83" spans="4:4" x14ac:dyDescent="0.2">
      <c r="D83" t="str">
        <f t="shared" si="4"/>
        <v>'Beagle_01141.jpg': ['beagle', 'beagle', 1],</v>
      </c>
    </row>
    <row r="84" spans="4:4" x14ac:dyDescent="0.2">
      <c r="D84" t="str">
        <f>D42&amp;E42</f>
        <v>'Boston_terrier_02259.jpg': ['boston terrier', 'boston bull, boston terrier', 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7D9E9-5B08-4C2E-82F0-8AC61EEED1BE}">
  <dimension ref="A1:M65"/>
  <sheetViews>
    <sheetView topLeftCell="C1" workbookViewId="0">
      <pane ySplit="9" topLeftCell="A40" activePane="bottomLeft" state="frozen"/>
      <selection pane="bottomLeft" activeCell="G62" sqref="G62"/>
    </sheetView>
  </sheetViews>
  <sheetFormatPr defaultRowHeight="12" x14ac:dyDescent="0.2"/>
  <cols>
    <col min="1" max="1" width="33.42578125" bestFit="1" customWidth="1"/>
    <col min="2" max="3" width="23.85546875" bestFit="1" customWidth="1"/>
    <col min="4" max="4" width="19.42578125" bestFit="1" customWidth="1"/>
    <col min="5" max="5" width="16.28515625" bestFit="1" customWidth="1"/>
    <col min="6" max="6" width="18.140625" bestFit="1" customWidth="1"/>
    <col min="7" max="7" width="12.42578125" bestFit="1" customWidth="1"/>
    <col min="8" max="10" width="6.85546875" bestFit="1" customWidth="1"/>
    <col min="11" max="13" width="14.28515625" bestFit="1" customWidth="1"/>
  </cols>
  <sheetData>
    <row r="1" spans="1:13" ht="12.75" x14ac:dyDescent="0.2">
      <c r="A1" s="6" t="s">
        <v>169</v>
      </c>
      <c r="B1" s="7" t="s">
        <v>168</v>
      </c>
    </row>
    <row r="2" spans="1:13" ht="12.75" x14ac:dyDescent="0.2">
      <c r="A2" s="4"/>
      <c r="B2" s="8" t="s">
        <v>175</v>
      </c>
      <c r="C2" s="9" t="s">
        <v>180</v>
      </c>
    </row>
    <row r="3" spans="1:13" ht="12.75" x14ac:dyDescent="0.2">
      <c r="A3" s="4"/>
      <c r="B3" s="8" t="s">
        <v>176</v>
      </c>
      <c r="C3" s="9" t="s">
        <v>181</v>
      </c>
    </row>
    <row r="4" spans="1:13" ht="12.75" x14ac:dyDescent="0.2">
      <c r="A4" s="4"/>
      <c r="B4" s="8" t="s">
        <v>177</v>
      </c>
      <c r="C4" s="9" t="s">
        <v>182</v>
      </c>
    </row>
    <row r="5" spans="1:13" ht="12.75" x14ac:dyDescent="0.2">
      <c r="A5" s="4"/>
      <c r="B5" s="8" t="s">
        <v>178</v>
      </c>
      <c r="C5" s="9" t="s">
        <v>184</v>
      </c>
    </row>
    <row r="6" spans="1:13" ht="12.75" x14ac:dyDescent="0.2">
      <c r="A6" s="4"/>
      <c r="B6" s="8" t="s">
        <v>179</v>
      </c>
      <c r="C6" s="9" t="s">
        <v>183</v>
      </c>
    </row>
    <row r="8" spans="1:13" x14ac:dyDescent="0.2">
      <c r="A8" s="1" t="s">
        <v>66</v>
      </c>
      <c r="B8" s="1" t="s">
        <v>67</v>
      </c>
      <c r="C8" s="10" t="s">
        <v>67</v>
      </c>
      <c r="D8" s="1" t="s">
        <v>67</v>
      </c>
      <c r="E8" s="1" t="s">
        <v>67</v>
      </c>
      <c r="F8" s="1" t="s">
        <v>67</v>
      </c>
      <c r="G8" s="12" t="s">
        <v>67</v>
      </c>
      <c r="K8" s="19" t="s">
        <v>209</v>
      </c>
      <c r="L8" s="19" t="s">
        <v>209</v>
      </c>
      <c r="M8" s="19" t="s">
        <v>209</v>
      </c>
    </row>
    <row r="9" spans="1:13" ht="12.75" thickBot="1" x14ac:dyDescent="0.25">
      <c r="A9" s="26" t="s">
        <v>185</v>
      </c>
      <c r="B9" s="26" t="s">
        <v>170</v>
      </c>
      <c r="C9" s="27" t="s">
        <v>171</v>
      </c>
      <c r="D9" s="26" t="s">
        <v>171</v>
      </c>
      <c r="E9" s="26" t="s">
        <v>171</v>
      </c>
      <c r="F9" s="26" t="s">
        <v>171</v>
      </c>
      <c r="G9" s="28" t="s">
        <v>171</v>
      </c>
      <c r="H9" s="29" t="s">
        <v>172</v>
      </c>
      <c r="I9" s="29" t="s">
        <v>173</v>
      </c>
      <c r="J9" s="29" t="s">
        <v>174</v>
      </c>
      <c r="K9" s="30" t="s">
        <v>210</v>
      </c>
      <c r="L9" s="30" t="s">
        <v>211</v>
      </c>
      <c r="M9" s="30" t="s">
        <v>212</v>
      </c>
    </row>
    <row r="10" spans="1:13" x14ac:dyDescent="0.2">
      <c r="A10" t="s">
        <v>167</v>
      </c>
      <c r="B10" s="5" t="s">
        <v>186</v>
      </c>
      <c r="C10" s="11" t="s">
        <v>155</v>
      </c>
      <c r="D10" t="s">
        <v>154</v>
      </c>
      <c r="E10" t="s">
        <v>153</v>
      </c>
      <c r="F10" t="s">
        <v>152</v>
      </c>
      <c r="G10" s="13"/>
      <c r="H10" s="3">
        <v>1</v>
      </c>
      <c r="I10" s="3">
        <v>1</v>
      </c>
      <c r="J10" s="3">
        <v>1</v>
      </c>
      <c r="K10" s="20">
        <f>SUM(AND( J10=1, I10=1 ))</f>
        <v>1</v>
      </c>
      <c r="L10" s="20">
        <f>SUM(AND( K10=0, J10=0 ))</f>
        <v>0</v>
      </c>
      <c r="M10" s="20">
        <f>SUM(AND( H10=1, I10=1 ))</f>
        <v>1</v>
      </c>
    </row>
    <row r="11" spans="1:13" x14ac:dyDescent="0.2">
      <c r="A11" t="s">
        <v>166</v>
      </c>
      <c r="B11" s="5" t="s">
        <v>187</v>
      </c>
      <c r="C11" s="11" t="s">
        <v>117</v>
      </c>
      <c r="G11" s="13"/>
      <c r="H11" s="3">
        <v>1</v>
      </c>
      <c r="I11" s="3">
        <v>1</v>
      </c>
      <c r="J11" s="3">
        <v>1</v>
      </c>
      <c r="K11" s="20">
        <f t="shared" ref="K11:K49" si="0">SUM(AND( J11=1, I11=1 ))</f>
        <v>1</v>
      </c>
      <c r="L11" s="20">
        <f t="shared" ref="L11:L49" si="1">SUM(AND( K11=0, J11=0 ))</f>
        <v>0</v>
      </c>
      <c r="M11" s="20">
        <f t="shared" ref="M11:M49" si="2">SUM(AND( H11=1, I11=1 ))</f>
        <v>1</v>
      </c>
    </row>
    <row r="12" spans="1:13" x14ac:dyDescent="0.2">
      <c r="A12" t="s">
        <v>165</v>
      </c>
      <c r="B12" s="5" t="s">
        <v>188</v>
      </c>
      <c r="C12" s="11" t="s">
        <v>164</v>
      </c>
      <c r="D12" t="s">
        <v>163</v>
      </c>
      <c r="G12" s="13"/>
      <c r="H12" s="3">
        <v>0</v>
      </c>
      <c r="I12" s="3">
        <v>1</v>
      </c>
      <c r="J12" s="3">
        <v>1</v>
      </c>
      <c r="K12" s="20">
        <f t="shared" si="0"/>
        <v>1</v>
      </c>
      <c r="L12" s="20">
        <f t="shared" si="1"/>
        <v>0</v>
      </c>
      <c r="M12" s="20">
        <f t="shared" si="2"/>
        <v>0</v>
      </c>
    </row>
    <row r="13" spans="1:13" x14ac:dyDescent="0.2">
      <c r="A13" t="s">
        <v>162</v>
      </c>
      <c r="B13" s="5" t="s">
        <v>189</v>
      </c>
      <c r="C13" s="11" t="s">
        <v>161</v>
      </c>
      <c r="D13" t="s">
        <v>160</v>
      </c>
      <c r="G13" s="13"/>
      <c r="H13" s="3">
        <v>1</v>
      </c>
      <c r="I13" s="3">
        <v>0</v>
      </c>
      <c r="J13" s="3">
        <v>0</v>
      </c>
      <c r="K13" s="20">
        <f t="shared" si="0"/>
        <v>0</v>
      </c>
      <c r="L13" s="20">
        <f t="shared" si="1"/>
        <v>1</v>
      </c>
      <c r="M13" s="20">
        <f t="shared" si="2"/>
        <v>0</v>
      </c>
    </row>
    <row r="14" spans="1:13" x14ac:dyDescent="0.2">
      <c r="A14" t="s">
        <v>159</v>
      </c>
      <c r="B14" s="5" t="s">
        <v>190</v>
      </c>
      <c r="C14" s="11" t="s">
        <v>129</v>
      </c>
      <c r="D14" t="s">
        <v>128</v>
      </c>
      <c r="G14" s="13"/>
      <c r="H14" s="3">
        <v>1</v>
      </c>
      <c r="I14" s="3">
        <v>1</v>
      </c>
      <c r="J14" s="3">
        <v>1</v>
      </c>
      <c r="K14" s="20">
        <f t="shared" si="0"/>
        <v>1</v>
      </c>
      <c r="L14" s="20">
        <f t="shared" si="1"/>
        <v>0</v>
      </c>
      <c r="M14" s="20">
        <f t="shared" si="2"/>
        <v>1</v>
      </c>
    </row>
    <row r="15" spans="1:13" x14ac:dyDescent="0.2">
      <c r="A15" t="s">
        <v>158</v>
      </c>
      <c r="B15" s="5" t="s">
        <v>191</v>
      </c>
      <c r="C15" s="11" t="s">
        <v>157</v>
      </c>
      <c r="G15" s="13"/>
      <c r="H15" s="3">
        <v>1</v>
      </c>
      <c r="I15" s="3">
        <v>1</v>
      </c>
      <c r="J15" s="3">
        <v>1</v>
      </c>
      <c r="K15" s="20">
        <f t="shared" si="0"/>
        <v>1</v>
      </c>
      <c r="L15" s="20">
        <f t="shared" si="1"/>
        <v>0</v>
      </c>
      <c r="M15" s="20">
        <f t="shared" si="2"/>
        <v>1</v>
      </c>
    </row>
    <row r="16" spans="1:13" x14ac:dyDescent="0.2">
      <c r="A16" t="s">
        <v>156</v>
      </c>
      <c r="B16" s="5" t="s">
        <v>186</v>
      </c>
      <c r="C16" s="11" t="s">
        <v>155</v>
      </c>
      <c r="D16" t="s">
        <v>154</v>
      </c>
      <c r="E16" t="s">
        <v>153</v>
      </c>
      <c r="F16" t="s">
        <v>152</v>
      </c>
      <c r="G16" s="13"/>
      <c r="H16" s="3">
        <v>1</v>
      </c>
      <c r="I16" s="3">
        <v>1</v>
      </c>
      <c r="J16" s="3">
        <v>1</v>
      </c>
      <c r="K16" s="20">
        <f t="shared" si="0"/>
        <v>1</v>
      </c>
      <c r="L16" s="20">
        <f t="shared" si="1"/>
        <v>0</v>
      </c>
      <c r="M16" s="20">
        <f t="shared" si="2"/>
        <v>1</v>
      </c>
    </row>
    <row r="17" spans="1:13" x14ac:dyDescent="0.2">
      <c r="A17" t="s">
        <v>151</v>
      </c>
      <c r="B17" s="5" t="s">
        <v>192</v>
      </c>
      <c r="C17" s="11" t="s">
        <v>150</v>
      </c>
      <c r="D17" t="s">
        <v>149</v>
      </c>
      <c r="E17" t="s">
        <v>148</v>
      </c>
      <c r="F17" t="s">
        <v>147</v>
      </c>
      <c r="G17" s="13"/>
      <c r="H17" s="3">
        <v>1</v>
      </c>
      <c r="I17" s="3">
        <v>0</v>
      </c>
      <c r="J17" s="3">
        <v>0</v>
      </c>
      <c r="K17" s="20">
        <f t="shared" si="0"/>
        <v>0</v>
      </c>
      <c r="L17" s="20">
        <f t="shared" si="1"/>
        <v>1</v>
      </c>
      <c r="M17" s="20">
        <f t="shared" si="2"/>
        <v>0</v>
      </c>
    </row>
    <row r="18" spans="1:13" x14ac:dyDescent="0.2">
      <c r="A18" t="s">
        <v>146</v>
      </c>
      <c r="B18" s="5" t="s">
        <v>193</v>
      </c>
      <c r="C18" s="11" t="s">
        <v>145</v>
      </c>
      <c r="D18" t="s">
        <v>144</v>
      </c>
      <c r="E18" t="s">
        <v>143</v>
      </c>
      <c r="G18" s="13"/>
      <c r="H18" s="3">
        <v>1</v>
      </c>
      <c r="I18" s="3">
        <v>1</v>
      </c>
      <c r="J18" s="3">
        <v>1</v>
      </c>
      <c r="K18" s="20">
        <f t="shared" si="0"/>
        <v>1</v>
      </c>
      <c r="L18" s="20">
        <f t="shared" si="1"/>
        <v>0</v>
      </c>
      <c r="M18" s="20">
        <f t="shared" si="2"/>
        <v>1</v>
      </c>
    </row>
    <row r="19" spans="1:13" x14ac:dyDescent="0.2">
      <c r="A19" t="s">
        <v>142</v>
      </c>
      <c r="B19" s="5" t="s">
        <v>194</v>
      </c>
      <c r="C19" s="11" t="s">
        <v>70</v>
      </c>
      <c r="D19" t="s">
        <v>69</v>
      </c>
      <c r="G19" s="13"/>
      <c r="H19" s="3">
        <v>1</v>
      </c>
      <c r="I19" s="3">
        <v>1</v>
      </c>
      <c r="J19" s="3">
        <v>1</v>
      </c>
      <c r="K19" s="20">
        <f t="shared" si="0"/>
        <v>1</v>
      </c>
      <c r="L19" s="20">
        <f t="shared" si="1"/>
        <v>0</v>
      </c>
      <c r="M19" s="20">
        <f t="shared" si="2"/>
        <v>1</v>
      </c>
    </row>
    <row r="20" spans="1:13" x14ac:dyDescent="0.2">
      <c r="A20" t="s">
        <v>141</v>
      </c>
      <c r="B20" s="5" t="s">
        <v>195</v>
      </c>
      <c r="C20" s="11" t="s">
        <v>96</v>
      </c>
      <c r="G20" s="13"/>
      <c r="H20" s="3">
        <v>1</v>
      </c>
      <c r="I20" s="3">
        <v>1</v>
      </c>
      <c r="J20" s="3">
        <v>1</v>
      </c>
      <c r="K20" s="20">
        <f t="shared" si="0"/>
        <v>1</v>
      </c>
      <c r="L20" s="20">
        <f t="shared" si="1"/>
        <v>0</v>
      </c>
      <c r="M20" s="20">
        <f t="shared" si="2"/>
        <v>1</v>
      </c>
    </row>
    <row r="21" spans="1:13" x14ac:dyDescent="0.2">
      <c r="A21" t="s">
        <v>140</v>
      </c>
      <c r="B21" s="5" t="s">
        <v>196</v>
      </c>
      <c r="C21" s="11" t="s">
        <v>139</v>
      </c>
      <c r="D21" t="s">
        <v>138</v>
      </c>
      <c r="E21" t="s">
        <v>137</v>
      </c>
      <c r="G21" s="13"/>
      <c r="H21" s="3">
        <v>1</v>
      </c>
      <c r="I21" s="3">
        <v>0</v>
      </c>
      <c r="J21" s="3">
        <v>0</v>
      </c>
      <c r="K21" s="20">
        <f t="shared" si="0"/>
        <v>0</v>
      </c>
      <c r="L21" s="20">
        <f t="shared" si="1"/>
        <v>1</v>
      </c>
      <c r="M21" s="20">
        <f t="shared" si="2"/>
        <v>0</v>
      </c>
    </row>
    <row r="22" spans="1:13" x14ac:dyDescent="0.2">
      <c r="A22" t="s">
        <v>136</v>
      </c>
      <c r="B22" s="5" t="s">
        <v>195</v>
      </c>
      <c r="C22" s="11" t="s">
        <v>96</v>
      </c>
      <c r="G22" s="13"/>
      <c r="H22" s="3">
        <v>1</v>
      </c>
      <c r="I22" s="3">
        <v>1</v>
      </c>
      <c r="J22" s="3">
        <v>1</v>
      </c>
      <c r="K22" s="20">
        <f t="shared" si="0"/>
        <v>1</v>
      </c>
      <c r="L22" s="20">
        <f t="shared" si="1"/>
        <v>0</v>
      </c>
      <c r="M22" s="20">
        <f t="shared" si="2"/>
        <v>1</v>
      </c>
    </row>
    <row r="23" spans="1:13" x14ac:dyDescent="0.2">
      <c r="A23" t="s">
        <v>135</v>
      </c>
      <c r="B23" s="5" t="s">
        <v>197</v>
      </c>
      <c r="C23" s="11" t="s">
        <v>134</v>
      </c>
      <c r="D23" t="s">
        <v>133</v>
      </c>
      <c r="E23" t="s">
        <v>132</v>
      </c>
      <c r="F23" t="s">
        <v>131</v>
      </c>
      <c r="G23" s="13"/>
      <c r="H23" s="3">
        <v>1</v>
      </c>
      <c r="I23" s="3">
        <v>0</v>
      </c>
      <c r="J23" s="3">
        <v>0</v>
      </c>
      <c r="K23" s="20">
        <f t="shared" si="0"/>
        <v>0</v>
      </c>
      <c r="L23" s="20">
        <f t="shared" si="1"/>
        <v>1</v>
      </c>
      <c r="M23" s="20">
        <f t="shared" si="2"/>
        <v>0</v>
      </c>
    </row>
    <row r="24" spans="1:13" x14ac:dyDescent="0.2">
      <c r="A24" t="s">
        <v>130</v>
      </c>
      <c r="B24" s="5" t="s">
        <v>190</v>
      </c>
      <c r="C24" s="11" t="s">
        <v>129</v>
      </c>
      <c r="D24" t="s">
        <v>128</v>
      </c>
      <c r="G24" s="13"/>
      <c r="H24" s="3">
        <v>1</v>
      </c>
      <c r="I24" s="3">
        <v>1</v>
      </c>
      <c r="J24" s="3">
        <v>1</v>
      </c>
      <c r="K24" s="20">
        <f t="shared" si="0"/>
        <v>1</v>
      </c>
      <c r="L24" s="20">
        <f t="shared" si="1"/>
        <v>0</v>
      </c>
      <c r="M24" s="20">
        <f t="shared" si="2"/>
        <v>1</v>
      </c>
    </row>
    <row r="25" spans="1:13" x14ac:dyDescent="0.2">
      <c r="A25" t="s">
        <v>127</v>
      </c>
      <c r="B25" s="5" t="s">
        <v>194</v>
      </c>
      <c r="C25" s="11" t="s">
        <v>70</v>
      </c>
      <c r="D25" t="s">
        <v>69</v>
      </c>
      <c r="G25" s="13"/>
      <c r="H25" s="3">
        <v>1</v>
      </c>
      <c r="I25" s="3">
        <v>1</v>
      </c>
      <c r="J25" s="3">
        <v>1</v>
      </c>
      <c r="K25" s="20">
        <f t="shared" si="0"/>
        <v>1</v>
      </c>
      <c r="L25" s="20">
        <f t="shared" si="1"/>
        <v>0</v>
      </c>
      <c r="M25" s="20">
        <f t="shared" si="2"/>
        <v>1</v>
      </c>
    </row>
    <row r="26" spans="1:13" x14ac:dyDescent="0.2">
      <c r="A26" t="s">
        <v>126</v>
      </c>
      <c r="B26" s="5" t="s">
        <v>189</v>
      </c>
      <c r="C26" s="11" t="s">
        <v>125</v>
      </c>
      <c r="D26" t="s">
        <v>124</v>
      </c>
      <c r="E26" t="s">
        <v>123</v>
      </c>
      <c r="F26" t="s">
        <v>122</v>
      </c>
      <c r="G26" s="13" t="s">
        <v>121</v>
      </c>
      <c r="H26" s="3">
        <v>0</v>
      </c>
      <c r="I26" s="3">
        <v>0</v>
      </c>
      <c r="J26" s="3">
        <v>0</v>
      </c>
      <c r="K26" s="20">
        <f t="shared" si="0"/>
        <v>0</v>
      </c>
      <c r="L26" s="20">
        <f t="shared" si="1"/>
        <v>1</v>
      </c>
      <c r="M26" s="20">
        <f t="shared" si="2"/>
        <v>0</v>
      </c>
    </row>
    <row r="27" spans="1:13" x14ac:dyDescent="0.2">
      <c r="A27" t="s">
        <v>120</v>
      </c>
      <c r="B27" s="5" t="s">
        <v>198</v>
      </c>
      <c r="C27" s="11" t="s">
        <v>119</v>
      </c>
      <c r="G27" s="13"/>
      <c r="H27" s="3">
        <v>1</v>
      </c>
      <c r="I27" s="3">
        <v>1</v>
      </c>
      <c r="J27" s="3">
        <v>1</v>
      </c>
      <c r="K27" s="20">
        <f t="shared" si="0"/>
        <v>1</v>
      </c>
      <c r="L27" s="20">
        <f t="shared" si="1"/>
        <v>0</v>
      </c>
      <c r="M27" s="20">
        <f t="shared" si="2"/>
        <v>1</v>
      </c>
    </row>
    <row r="28" spans="1:13" x14ac:dyDescent="0.2">
      <c r="A28" t="s">
        <v>118</v>
      </c>
      <c r="B28" s="5" t="s">
        <v>187</v>
      </c>
      <c r="C28" s="11" t="s">
        <v>117</v>
      </c>
      <c r="G28" s="13"/>
      <c r="H28" s="3">
        <v>1</v>
      </c>
      <c r="I28" s="3">
        <v>1</v>
      </c>
      <c r="J28" s="3">
        <v>1</v>
      </c>
      <c r="K28" s="20">
        <f t="shared" si="0"/>
        <v>1</v>
      </c>
      <c r="L28" s="20">
        <f t="shared" si="1"/>
        <v>0</v>
      </c>
      <c r="M28" s="20">
        <f t="shared" si="2"/>
        <v>1</v>
      </c>
    </row>
    <row r="29" spans="1:13" x14ac:dyDescent="0.2">
      <c r="A29" t="s">
        <v>116</v>
      </c>
      <c r="B29" s="5" t="s">
        <v>199</v>
      </c>
      <c r="C29" s="11" t="s">
        <v>115</v>
      </c>
      <c r="D29" t="s">
        <v>114</v>
      </c>
      <c r="E29" t="s">
        <v>113</v>
      </c>
      <c r="G29" s="13"/>
      <c r="H29" s="3">
        <v>1</v>
      </c>
      <c r="I29" s="3">
        <v>0</v>
      </c>
      <c r="J29" s="3">
        <v>0</v>
      </c>
      <c r="K29" s="20">
        <f t="shared" si="0"/>
        <v>0</v>
      </c>
      <c r="L29" s="20">
        <f t="shared" si="1"/>
        <v>1</v>
      </c>
      <c r="M29" s="20">
        <f t="shared" si="2"/>
        <v>0</v>
      </c>
    </row>
    <row r="30" spans="1:13" x14ac:dyDescent="0.2">
      <c r="A30" t="s">
        <v>112</v>
      </c>
      <c r="B30" s="5" t="s">
        <v>200</v>
      </c>
      <c r="C30" s="11" t="s">
        <v>111</v>
      </c>
      <c r="D30" t="s">
        <v>110</v>
      </c>
      <c r="E30" t="s">
        <v>109</v>
      </c>
      <c r="G30" s="13"/>
      <c r="H30" s="3">
        <v>0</v>
      </c>
      <c r="I30" s="3">
        <v>0</v>
      </c>
      <c r="J30" s="3">
        <v>0</v>
      </c>
      <c r="K30" s="20">
        <f t="shared" si="0"/>
        <v>0</v>
      </c>
      <c r="L30" s="20">
        <f t="shared" si="1"/>
        <v>1</v>
      </c>
      <c r="M30" s="20">
        <f t="shared" si="2"/>
        <v>0</v>
      </c>
    </row>
    <row r="31" spans="1:13" x14ac:dyDescent="0.2">
      <c r="A31" t="s">
        <v>108</v>
      </c>
      <c r="B31" s="5" t="s">
        <v>201</v>
      </c>
      <c r="C31" s="11" t="s">
        <v>107</v>
      </c>
      <c r="G31" s="13"/>
      <c r="H31" s="3">
        <v>0</v>
      </c>
      <c r="I31" s="3">
        <v>0</v>
      </c>
      <c r="J31" s="3">
        <v>0</v>
      </c>
      <c r="K31" s="20">
        <f t="shared" si="0"/>
        <v>0</v>
      </c>
      <c r="L31" s="20">
        <f t="shared" si="1"/>
        <v>1</v>
      </c>
      <c r="M31" s="20">
        <f t="shared" si="2"/>
        <v>0</v>
      </c>
    </row>
    <row r="32" spans="1:13" x14ac:dyDescent="0.2">
      <c r="A32" t="s">
        <v>106</v>
      </c>
      <c r="B32" s="5" t="s">
        <v>202</v>
      </c>
      <c r="C32" s="11" t="s">
        <v>90</v>
      </c>
      <c r="D32" t="s">
        <v>89</v>
      </c>
      <c r="E32" t="s">
        <v>88</v>
      </c>
      <c r="G32" s="13"/>
      <c r="H32" s="3">
        <v>1</v>
      </c>
      <c r="I32" s="3">
        <v>1</v>
      </c>
      <c r="J32" s="3">
        <v>1</v>
      </c>
      <c r="K32" s="20">
        <f t="shared" si="0"/>
        <v>1</v>
      </c>
      <c r="L32" s="20">
        <f t="shared" si="1"/>
        <v>0</v>
      </c>
      <c r="M32" s="20">
        <f t="shared" si="2"/>
        <v>1</v>
      </c>
    </row>
    <row r="33" spans="1:13" x14ac:dyDescent="0.2">
      <c r="A33" t="s">
        <v>105</v>
      </c>
      <c r="B33" s="5" t="s">
        <v>203</v>
      </c>
      <c r="C33" s="11" t="s">
        <v>104</v>
      </c>
      <c r="D33" t="s">
        <v>103</v>
      </c>
      <c r="G33" s="13"/>
      <c r="H33" s="3">
        <v>1</v>
      </c>
      <c r="I33" s="3">
        <v>1</v>
      </c>
      <c r="J33" s="3">
        <v>1</v>
      </c>
      <c r="K33" s="20">
        <f t="shared" si="0"/>
        <v>1</v>
      </c>
      <c r="L33" s="20">
        <f t="shared" si="1"/>
        <v>0</v>
      </c>
      <c r="M33" s="20">
        <f t="shared" si="2"/>
        <v>1</v>
      </c>
    </row>
    <row r="34" spans="1:13" x14ac:dyDescent="0.2">
      <c r="A34" t="s">
        <v>102</v>
      </c>
      <c r="B34" s="5" t="s">
        <v>204</v>
      </c>
      <c r="C34" s="11" t="s">
        <v>81</v>
      </c>
      <c r="D34" t="s">
        <v>80</v>
      </c>
      <c r="G34" s="13"/>
      <c r="H34" s="3">
        <v>1</v>
      </c>
      <c r="I34" s="3">
        <v>1</v>
      </c>
      <c r="J34" s="3">
        <v>1</v>
      </c>
      <c r="K34" s="20">
        <f t="shared" si="0"/>
        <v>1</v>
      </c>
      <c r="L34" s="20">
        <f t="shared" si="1"/>
        <v>0</v>
      </c>
      <c r="M34" s="20">
        <f t="shared" si="2"/>
        <v>1</v>
      </c>
    </row>
    <row r="35" spans="1:13" x14ac:dyDescent="0.2">
      <c r="A35" t="s">
        <v>101</v>
      </c>
      <c r="B35" s="5" t="s">
        <v>205</v>
      </c>
      <c r="C35" s="11" t="s">
        <v>100</v>
      </c>
      <c r="G35" s="13"/>
      <c r="H35" s="3">
        <v>0</v>
      </c>
      <c r="I35" s="3">
        <v>1</v>
      </c>
      <c r="J35" s="3">
        <v>1</v>
      </c>
      <c r="K35" s="20">
        <f t="shared" si="0"/>
        <v>1</v>
      </c>
      <c r="L35" s="20">
        <f t="shared" si="1"/>
        <v>0</v>
      </c>
      <c r="M35" s="20">
        <f t="shared" si="2"/>
        <v>0</v>
      </c>
    </row>
    <row r="36" spans="1:13" x14ac:dyDescent="0.2">
      <c r="A36" t="s">
        <v>99</v>
      </c>
      <c r="B36" s="5" t="s">
        <v>202</v>
      </c>
      <c r="C36" s="11" t="s">
        <v>90</v>
      </c>
      <c r="D36" t="s">
        <v>89</v>
      </c>
      <c r="E36" t="s">
        <v>88</v>
      </c>
      <c r="G36" s="13"/>
      <c r="H36" s="3">
        <v>1</v>
      </c>
      <c r="I36" s="3">
        <v>1</v>
      </c>
      <c r="J36" s="3">
        <v>1</v>
      </c>
      <c r="K36" s="20">
        <f t="shared" si="0"/>
        <v>1</v>
      </c>
      <c r="L36" s="20">
        <f t="shared" si="1"/>
        <v>0</v>
      </c>
      <c r="M36" s="20">
        <f t="shared" si="2"/>
        <v>1</v>
      </c>
    </row>
    <row r="37" spans="1:13" x14ac:dyDescent="0.2">
      <c r="A37" t="s">
        <v>98</v>
      </c>
      <c r="B37" s="5" t="s">
        <v>195</v>
      </c>
      <c r="C37" s="11" t="s">
        <v>96</v>
      </c>
      <c r="G37" s="13"/>
      <c r="H37" s="3">
        <v>1</v>
      </c>
      <c r="I37" s="3">
        <v>1</v>
      </c>
      <c r="J37" s="3">
        <v>1</v>
      </c>
      <c r="K37" s="20">
        <f t="shared" si="0"/>
        <v>1</v>
      </c>
      <c r="L37" s="20">
        <f t="shared" si="1"/>
        <v>0</v>
      </c>
      <c r="M37" s="20">
        <f t="shared" si="2"/>
        <v>1</v>
      </c>
    </row>
    <row r="38" spans="1:13" x14ac:dyDescent="0.2">
      <c r="A38" t="s">
        <v>97</v>
      </c>
      <c r="B38" s="5" t="s">
        <v>195</v>
      </c>
      <c r="C38" s="11" t="s">
        <v>96</v>
      </c>
      <c r="G38" s="13"/>
      <c r="H38" s="3">
        <v>1</v>
      </c>
      <c r="I38" s="3">
        <v>1</v>
      </c>
      <c r="J38" s="3">
        <v>1</v>
      </c>
      <c r="K38" s="20">
        <f t="shared" si="0"/>
        <v>1</v>
      </c>
      <c r="L38" s="20">
        <f t="shared" si="1"/>
        <v>0</v>
      </c>
      <c r="M38" s="20">
        <f t="shared" si="2"/>
        <v>1</v>
      </c>
    </row>
    <row r="39" spans="1:13" x14ac:dyDescent="0.2">
      <c r="A39" t="s">
        <v>95</v>
      </c>
      <c r="B39" s="5" t="s">
        <v>206</v>
      </c>
      <c r="C39" s="11" t="s">
        <v>94</v>
      </c>
      <c r="G39" s="13"/>
      <c r="H39" s="3">
        <v>1</v>
      </c>
      <c r="I39" s="3">
        <v>1</v>
      </c>
      <c r="J39" s="3">
        <v>1</v>
      </c>
      <c r="K39" s="20">
        <f t="shared" si="0"/>
        <v>1</v>
      </c>
      <c r="L39" s="20">
        <f t="shared" si="1"/>
        <v>0</v>
      </c>
      <c r="M39" s="20">
        <f t="shared" si="2"/>
        <v>1</v>
      </c>
    </row>
    <row r="40" spans="1:13" x14ac:dyDescent="0.2">
      <c r="A40" t="s">
        <v>93</v>
      </c>
      <c r="B40" s="5" t="s">
        <v>207</v>
      </c>
      <c r="C40" s="11" t="s">
        <v>92</v>
      </c>
      <c r="G40" s="13"/>
      <c r="H40" s="3">
        <v>1</v>
      </c>
      <c r="I40" s="3">
        <v>1</v>
      </c>
      <c r="J40" s="3">
        <v>1</v>
      </c>
      <c r="K40" s="20">
        <f t="shared" si="0"/>
        <v>1</v>
      </c>
      <c r="L40" s="20">
        <f t="shared" si="1"/>
        <v>0</v>
      </c>
      <c r="M40" s="20">
        <f t="shared" si="2"/>
        <v>1</v>
      </c>
    </row>
    <row r="41" spans="1:13" x14ac:dyDescent="0.2">
      <c r="A41" t="s">
        <v>91</v>
      </c>
      <c r="B41" s="5" t="s">
        <v>202</v>
      </c>
      <c r="C41" s="11" t="s">
        <v>90</v>
      </c>
      <c r="D41" t="s">
        <v>89</v>
      </c>
      <c r="E41" t="s">
        <v>88</v>
      </c>
      <c r="G41" s="13"/>
      <c r="H41" s="3">
        <v>1</v>
      </c>
      <c r="I41" s="3">
        <v>1</v>
      </c>
      <c r="J41" s="3">
        <v>1</v>
      </c>
      <c r="K41" s="20">
        <f t="shared" si="0"/>
        <v>1</v>
      </c>
      <c r="L41" s="20">
        <f t="shared" si="1"/>
        <v>0</v>
      </c>
      <c r="M41" s="20">
        <f t="shared" si="2"/>
        <v>1</v>
      </c>
    </row>
    <row r="42" spans="1:13" x14ac:dyDescent="0.2">
      <c r="A42" t="s">
        <v>87</v>
      </c>
      <c r="B42" s="5" t="s">
        <v>201</v>
      </c>
      <c r="C42" s="11" t="s">
        <v>86</v>
      </c>
      <c r="D42" t="s">
        <v>76</v>
      </c>
      <c r="G42" s="13"/>
      <c r="H42" s="3">
        <v>1</v>
      </c>
      <c r="I42" s="3">
        <v>0</v>
      </c>
      <c r="J42" s="3">
        <v>0</v>
      </c>
      <c r="K42" s="20">
        <f t="shared" si="0"/>
        <v>0</v>
      </c>
      <c r="L42" s="20">
        <f t="shared" si="1"/>
        <v>1</v>
      </c>
      <c r="M42" s="20">
        <f t="shared" si="2"/>
        <v>0</v>
      </c>
    </row>
    <row r="43" spans="1:13" x14ac:dyDescent="0.2">
      <c r="A43" t="s">
        <v>85</v>
      </c>
      <c r="B43" s="5" t="s">
        <v>205</v>
      </c>
      <c r="C43" s="11" t="s">
        <v>84</v>
      </c>
      <c r="G43" s="13"/>
      <c r="H43" s="3">
        <v>1</v>
      </c>
      <c r="I43" s="3">
        <v>1</v>
      </c>
      <c r="J43" s="3">
        <v>1</v>
      </c>
      <c r="K43" s="20">
        <f t="shared" si="0"/>
        <v>1</v>
      </c>
      <c r="L43" s="20">
        <f t="shared" si="1"/>
        <v>0</v>
      </c>
      <c r="M43" s="20">
        <f t="shared" si="2"/>
        <v>1</v>
      </c>
    </row>
    <row r="44" spans="1:13" x14ac:dyDescent="0.2">
      <c r="A44" t="s">
        <v>83</v>
      </c>
      <c r="B44" s="5" t="s">
        <v>188</v>
      </c>
      <c r="C44" s="11" t="s">
        <v>72</v>
      </c>
      <c r="G44" s="13"/>
      <c r="H44" s="3">
        <v>1</v>
      </c>
      <c r="I44" s="3">
        <v>1</v>
      </c>
      <c r="J44" s="3">
        <v>1</v>
      </c>
      <c r="K44" s="20">
        <f t="shared" si="0"/>
        <v>1</v>
      </c>
      <c r="L44" s="20">
        <f t="shared" si="1"/>
        <v>0</v>
      </c>
      <c r="M44" s="20">
        <f t="shared" si="2"/>
        <v>1</v>
      </c>
    </row>
    <row r="45" spans="1:13" x14ac:dyDescent="0.2">
      <c r="A45" t="s">
        <v>82</v>
      </c>
      <c r="B45" s="5" t="s">
        <v>204</v>
      </c>
      <c r="C45" s="11" t="s">
        <v>81</v>
      </c>
      <c r="D45" t="s">
        <v>80</v>
      </c>
      <c r="G45" s="13"/>
      <c r="H45" s="3">
        <v>1</v>
      </c>
      <c r="I45" s="3">
        <v>1</v>
      </c>
      <c r="J45" s="3">
        <v>1</v>
      </c>
      <c r="K45" s="20">
        <f t="shared" si="0"/>
        <v>1</v>
      </c>
      <c r="L45" s="20">
        <f t="shared" si="1"/>
        <v>0</v>
      </c>
      <c r="M45" s="20">
        <f t="shared" si="2"/>
        <v>1</v>
      </c>
    </row>
    <row r="46" spans="1:13" x14ac:dyDescent="0.2">
      <c r="A46" t="s">
        <v>79</v>
      </c>
      <c r="B46" s="5" t="s">
        <v>201</v>
      </c>
      <c r="C46" s="11" t="s">
        <v>78</v>
      </c>
      <c r="D46" t="s">
        <v>77</v>
      </c>
      <c r="E46" t="s">
        <v>76</v>
      </c>
      <c r="G46" s="13"/>
      <c r="H46" s="3">
        <v>1</v>
      </c>
      <c r="I46" s="3">
        <v>0</v>
      </c>
      <c r="J46" s="3">
        <v>0</v>
      </c>
      <c r="K46" s="20">
        <f t="shared" si="0"/>
        <v>0</v>
      </c>
      <c r="L46" s="20">
        <f t="shared" si="1"/>
        <v>1</v>
      </c>
      <c r="M46" s="20">
        <f t="shared" si="2"/>
        <v>0</v>
      </c>
    </row>
    <row r="47" spans="1:13" x14ac:dyDescent="0.2">
      <c r="A47" t="s">
        <v>75</v>
      </c>
      <c r="B47" s="5" t="s">
        <v>208</v>
      </c>
      <c r="C47" s="11" t="s">
        <v>74</v>
      </c>
      <c r="G47" s="13"/>
      <c r="H47" s="3">
        <v>1</v>
      </c>
      <c r="I47" s="3">
        <v>1</v>
      </c>
      <c r="J47" s="3">
        <v>1</v>
      </c>
      <c r="K47" s="20">
        <f t="shared" si="0"/>
        <v>1</v>
      </c>
      <c r="L47" s="20">
        <f t="shared" si="1"/>
        <v>0</v>
      </c>
      <c r="M47" s="20">
        <f t="shared" si="2"/>
        <v>1</v>
      </c>
    </row>
    <row r="48" spans="1:13" x14ac:dyDescent="0.2">
      <c r="A48" t="s">
        <v>73</v>
      </c>
      <c r="B48" s="5" t="s">
        <v>188</v>
      </c>
      <c r="C48" s="11" t="s">
        <v>72</v>
      </c>
      <c r="G48" s="13"/>
      <c r="H48" s="3">
        <v>1</v>
      </c>
      <c r="I48" s="3">
        <v>1</v>
      </c>
      <c r="J48" s="3">
        <v>1</v>
      </c>
      <c r="K48" s="20">
        <f t="shared" si="0"/>
        <v>1</v>
      </c>
      <c r="L48" s="20">
        <f t="shared" si="1"/>
        <v>0</v>
      </c>
      <c r="M48" s="20">
        <f t="shared" si="2"/>
        <v>1</v>
      </c>
    </row>
    <row r="49" spans="1:13" x14ac:dyDescent="0.2">
      <c r="A49" t="s">
        <v>71</v>
      </c>
      <c r="B49" s="5" t="s">
        <v>194</v>
      </c>
      <c r="C49" s="11" t="s">
        <v>70</v>
      </c>
      <c r="D49" t="s">
        <v>69</v>
      </c>
      <c r="G49" s="13"/>
      <c r="H49" s="3">
        <v>1</v>
      </c>
      <c r="I49" s="3">
        <v>1</v>
      </c>
      <c r="J49" s="3">
        <v>1</v>
      </c>
      <c r="K49" s="22">
        <f t="shared" si="0"/>
        <v>1</v>
      </c>
      <c r="L49" s="22">
        <f t="shared" si="1"/>
        <v>0</v>
      </c>
      <c r="M49" s="22">
        <f t="shared" si="2"/>
        <v>1</v>
      </c>
    </row>
    <row r="50" spans="1:13" x14ac:dyDescent="0.2">
      <c r="A50" s="14"/>
      <c r="B50" s="14"/>
      <c r="C50" s="14"/>
      <c r="D50" s="14"/>
      <c r="E50" s="14"/>
      <c r="F50" s="14"/>
      <c r="G50" s="15"/>
      <c r="H50" s="16">
        <f>SUM(H10:H49)</f>
        <v>35</v>
      </c>
      <c r="I50" s="16">
        <f t="shared" ref="I50:J50" si="3">SUM(I10:I49)</f>
        <v>30</v>
      </c>
      <c r="J50" s="16">
        <f t="shared" si="3"/>
        <v>30</v>
      </c>
      <c r="K50" s="21">
        <f>SUM(K10:K49)</f>
        <v>30</v>
      </c>
      <c r="L50" s="21">
        <f>SUM(L10:L49)</f>
        <v>10</v>
      </c>
      <c r="M50" s="21">
        <f>SUM(M10:M49)</f>
        <v>28</v>
      </c>
    </row>
    <row r="51" spans="1:13" x14ac:dyDescent="0.2">
      <c r="A51" s="17"/>
      <c r="B51" s="17"/>
      <c r="C51" s="17"/>
      <c r="D51" s="17"/>
      <c r="E51" s="17"/>
      <c r="F51" s="17"/>
      <c r="G51" s="13"/>
      <c r="H51" s="18"/>
      <c r="I51" s="18"/>
      <c r="J51" s="18"/>
    </row>
    <row r="52" spans="1:13" ht="12.75" x14ac:dyDescent="0.2">
      <c r="G52" s="23" t="s">
        <v>221</v>
      </c>
      <c r="H52" s="24">
        <f>COUNT(H10:H49)</f>
        <v>40</v>
      </c>
      <c r="I52" s="3"/>
      <c r="J52" s="3"/>
    </row>
    <row r="53" spans="1:13" ht="12.75" x14ac:dyDescent="0.2">
      <c r="G53" s="23" t="s">
        <v>222</v>
      </c>
      <c r="H53" s="24">
        <f>SUMIFS(I10:I49,J10:J49, "=1")</f>
        <v>30</v>
      </c>
      <c r="I53" s="3"/>
      <c r="J53" s="3"/>
    </row>
    <row r="54" spans="1:13" ht="12.75" x14ac:dyDescent="0.2">
      <c r="G54" s="23" t="s">
        <v>241</v>
      </c>
      <c r="H54" s="24">
        <f>COUNTIF(I10:I49, "=1")</f>
        <v>30</v>
      </c>
      <c r="I54" s="3"/>
      <c r="J54" s="3"/>
    </row>
    <row r="55" spans="1:13" ht="12.75" x14ac:dyDescent="0.2">
      <c r="G55" s="23" t="s">
        <v>223</v>
      </c>
      <c r="H55" s="24">
        <f>COUNTIFS(I10:I49, "=0", J10:J49, "=0")</f>
        <v>10</v>
      </c>
      <c r="I55" s="3"/>
      <c r="J55" s="3"/>
    </row>
    <row r="56" spans="1:13" ht="12.75" x14ac:dyDescent="0.2">
      <c r="G56" s="23" t="s">
        <v>242</v>
      </c>
      <c r="H56" s="24">
        <f>COUNTIF(I10:I49, "=0")</f>
        <v>10</v>
      </c>
      <c r="I56" s="3"/>
      <c r="J56" s="3"/>
    </row>
    <row r="57" spans="1:13" ht="12.75" x14ac:dyDescent="0.2">
      <c r="G57" s="23" t="s">
        <v>224</v>
      </c>
      <c r="H57" s="24">
        <f>SUMIFS(I10:I49,H10:H49, "=1")</f>
        <v>28</v>
      </c>
      <c r="I57" s="3"/>
      <c r="J57" s="3"/>
    </row>
    <row r="58" spans="1:13" ht="12.75" x14ac:dyDescent="0.2">
      <c r="G58" s="23" t="s">
        <v>243</v>
      </c>
      <c r="H58" s="24">
        <f>COUNTIF(H10:H49, "=1")</f>
        <v>35</v>
      </c>
      <c r="I58" s="3"/>
      <c r="J58" s="3"/>
    </row>
    <row r="59" spans="1:13" x14ac:dyDescent="0.2">
      <c r="G59" s="13"/>
    </row>
    <row r="60" spans="1:13" ht="12.75" x14ac:dyDescent="0.2">
      <c r="G60" s="25" t="s">
        <v>225</v>
      </c>
      <c r="H60" s="31">
        <f>H53 / H54</f>
        <v>1</v>
      </c>
    </row>
    <row r="61" spans="1:13" ht="12.75" x14ac:dyDescent="0.2">
      <c r="G61" s="25" t="s">
        <v>226</v>
      </c>
      <c r="H61" s="31">
        <f>H55 / H56</f>
        <v>1</v>
      </c>
    </row>
    <row r="62" spans="1:13" ht="12.75" x14ac:dyDescent="0.2">
      <c r="G62" s="25" t="s">
        <v>227</v>
      </c>
      <c r="H62" s="31">
        <f>H57 / H54</f>
        <v>0.93333333333333335</v>
      </c>
    </row>
    <row r="63" spans="1:13" ht="12.75" x14ac:dyDescent="0.2">
      <c r="G63" s="25" t="s">
        <v>228</v>
      </c>
      <c r="H63" s="31">
        <f>H58 / H52</f>
        <v>0.875</v>
      </c>
    </row>
    <row r="65" spans="7:9" ht="12.75" x14ac:dyDescent="0.2">
      <c r="G65" s="25" t="s">
        <v>244</v>
      </c>
      <c r="H65" s="24">
        <f>I65</f>
        <v>58</v>
      </c>
      <c r="I65">
        <f>(57+59)/2</f>
        <v>58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6E1B9-AA50-42E2-980E-0160499ADF16}">
  <dimension ref="A1:M85"/>
  <sheetViews>
    <sheetView topLeftCell="C1" workbookViewId="0">
      <pane ySplit="9" topLeftCell="A49" activePane="bottomLeft" state="frozen"/>
      <selection pane="bottomLeft" activeCell="F65" sqref="F65"/>
    </sheetView>
  </sheetViews>
  <sheetFormatPr defaultRowHeight="12" x14ac:dyDescent="0.2"/>
  <cols>
    <col min="1" max="1" width="33.42578125" bestFit="1" customWidth="1"/>
    <col min="2" max="2" width="21.85546875" customWidth="1"/>
    <col min="3" max="3" width="24.5703125" customWidth="1"/>
    <col min="4" max="4" width="21.140625" bestFit="1" customWidth="1"/>
    <col min="5" max="5" width="16.28515625" bestFit="1" customWidth="1"/>
    <col min="6" max="6" width="18.140625" bestFit="1" customWidth="1"/>
    <col min="7" max="7" width="12.28515625" customWidth="1"/>
    <col min="8" max="10" width="6.85546875" bestFit="1" customWidth="1"/>
    <col min="11" max="13" width="14.28515625" bestFit="1" customWidth="1"/>
  </cols>
  <sheetData>
    <row r="1" spans="1:13" ht="12.75" x14ac:dyDescent="0.2">
      <c r="A1" s="6" t="s">
        <v>169</v>
      </c>
      <c r="B1" s="7" t="s">
        <v>168</v>
      </c>
    </row>
    <row r="2" spans="1:13" ht="12.75" x14ac:dyDescent="0.2">
      <c r="A2" s="4"/>
      <c r="B2" s="8" t="s">
        <v>175</v>
      </c>
      <c r="C2" s="9" t="s">
        <v>180</v>
      </c>
    </row>
    <row r="3" spans="1:13" ht="12.75" x14ac:dyDescent="0.2">
      <c r="A3" s="4"/>
      <c r="B3" s="8" t="s">
        <v>176</v>
      </c>
      <c r="C3" s="9" t="s">
        <v>181</v>
      </c>
    </row>
    <row r="4" spans="1:13" ht="12.75" x14ac:dyDescent="0.2">
      <c r="A4" s="4"/>
      <c r="B4" s="8" t="s">
        <v>177</v>
      </c>
      <c r="C4" s="9" t="s">
        <v>182</v>
      </c>
    </row>
    <row r="5" spans="1:13" ht="12.75" x14ac:dyDescent="0.2">
      <c r="A5" s="4"/>
      <c r="B5" s="8" t="s">
        <v>178</v>
      </c>
      <c r="C5" s="9" t="s">
        <v>184</v>
      </c>
    </row>
    <row r="6" spans="1:13" ht="12.75" x14ac:dyDescent="0.2">
      <c r="A6" s="4"/>
      <c r="B6" s="8" t="s">
        <v>179</v>
      </c>
      <c r="C6" s="9" t="s">
        <v>183</v>
      </c>
    </row>
    <row r="8" spans="1:13" x14ac:dyDescent="0.2">
      <c r="A8" s="1" t="s">
        <v>66</v>
      </c>
      <c r="B8" s="1" t="s">
        <v>67</v>
      </c>
      <c r="C8" s="10" t="s">
        <v>67</v>
      </c>
      <c r="D8" s="1" t="s">
        <v>67</v>
      </c>
      <c r="E8" s="1" t="s">
        <v>67</v>
      </c>
      <c r="F8" s="1" t="s">
        <v>67</v>
      </c>
      <c r="G8" s="12" t="s">
        <v>67</v>
      </c>
      <c r="K8" s="19" t="s">
        <v>209</v>
      </c>
      <c r="L8" s="19" t="s">
        <v>209</v>
      </c>
      <c r="M8" s="19" t="s">
        <v>209</v>
      </c>
    </row>
    <row r="9" spans="1:13" ht="12.75" thickBot="1" x14ac:dyDescent="0.25">
      <c r="A9" s="26" t="s">
        <v>185</v>
      </c>
      <c r="B9" s="26" t="s">
        <v>170</v>
      </c>
      <c r="C9" s="27" t="s">
        <v>171</v>
      </c>
      <c r="D9" s="26" t="s">
        <v>171</v>
      </c>
      <c r="E9" s="26" t="s">
        <v>171</v>
      </c>
      <c r="F9" s="26" t="s">
        <v>171</v>
      </c>
      <c r="G9" s="28" t="s">
        <v>171</v>
      </c>
      <c r="H9" s="29" t="s">
        <v>172</v>
      </c>
      <c r="I9" s="29" t="s">
        <v>173</v>
      </c>
      <c r="J9" s="29" t="s">
        <v>174</v>
      </c>
      <c r="K9" s="30" t="s">
        <v>210</v>
      </c>
      <c r="L9" s="30" t="s">
        <v>211</v>
      </c>
      <c r="M9" s="30" t="s">
        <v>212</v>
      </c>
    </row>
    <row r="10" spans="1:13" x14ac:dyDescent="0.2">
      <c r="A10" t="s">
        <v>167</v>
      </c>
      <c r="B10" s="5" t="s">
        <v>186</v>
      </c>
      <c r="C10" s="11" t="s">
        <v>155</v>
      </c>
      <c r="D10" t="s">
        <v>154</v>
      </c>
      <c r="E10" t="s">
        <v>153</v>
      </c>
      <c r="F10" t="s">
        <v>152</v>
      </c>
      <c r="G10" s="13"/>
      <c r="H10" s="3">
        <v>1</v>
      </c>
      <c r="I10" s="3">
        <v>1</v>
      </c>
      <c r="J10" s="3">
        <v>1</v>
      </c>
      <c r="K10" s="20">
        <f>SUM(AND( J10=1, I10=1 ))</f>
        <v>1</v>
      </c>
      <c r="L10" s="20">
        <f>SUM(AND( K10=0, J10=0 ))</f>
        <v>0</v>
      </c>
      <c r="M10" s="20">
        <f>SUM(AND( H10=1, I10=1 ))</f>
        <v>1</v>
      </c>
    </row>
    <row r="11" spans="1:13" x14ac:dyDescent="0.2">
      <c r="A11" t="s">
        <v>166</v>
      </c>
      <c r="B11" s="5" t="s">
        <v>187</v>
      </c>
      <c r="C11" s="11" t="s">
        <v>117</v>
      </c>
      <c r="G11" s="13"/>
      <c r="H11" s="3">
        <v>1</v>
      </c>
      <c r="I11" s="3">
        <v>1</v>
      </c>
      <c r="J11" s="3">
        <v>1</v>
      </c>
      <c r="K11" s="20">
        <f t="shared" ref="K11:K49" si="0">SUM(AND( J11=1, I11=1 ))</f>
        <v>1</v>
      </c>
      <c r="L11" s="20">
        <f t="shared" ref="L11:L49" si="1">SUM(AND( K11=0, J11=0 ))</f>
        <v>0</v>
      </c>
      <c r="M11" s="20">
        <f t="shared" ref="M11:M49" si="2">SUM(AND( H11=1, I11=1 ))</f>
        <v>1</v>
      </c>
    </row>
    <row r="12" spans="1:13" x14ac:dyDescent="0.2">
      <c r="A12" t="s">
        <v>165</v>
      </c>
      <c r="B12" s="5" t="s">
        <v>188</v>
      </c>
      <c r="C12" s="11" t="s">
        <v>164</v>
      </c>
      <c r="D12" t="s">
        <v>163</v>
      </c>
      <c r="G12" s="13"/>
      <c r="H12" s="3">
        <v>0</v>
      </c>
      <c r="I12" s="3">
        <v>1</v>
      </c>
      <c r="J12" s="3">
        <v>1</v>
      </c>
      <c r="K12" s="20">
        <f t="shared" si="0"/>
        <v>1</v>
      </c>
      <c r="L12" s="20">
        <f t="shared" si="1"/>
        <v>0</v>
      </c>
      <c r="M12" s="20">
        <f t="shared" si="2"/>
        <v>0</v>
      </c>
    </row>
    <row r="13" spans="1:13" x14ac:dyDescent="0.2">
      <c r="A13" t="s">
        <v>162</v>
      </c>
      <c r="B13" s="5" t="s">
        <v>189</v>
      </c>
      <c r="C13" s="11" t="s">
        <v>220</v>
      </c>
      <c r="D13" t="s">
        <v>219</v>
      </c>
      <c r="G13" s="13"/>
      <c r="H13" s="3">
        <v>0</v>
      </c>
      <c r="I13" s="3">
        <v>0</v>
      </c>
      <c r="J13" s="3">
        <v>0</v>
      </c>
      <c r="K13" s="20">
        <f t="shared" si="0"/>
        <v>0</v>
      </c>
      <c r="L13" s="20">
        <f t="shared" si="1"/>
        <v>1</v>
      </c>
      <c r="M13" s="20">
        <f t="shared" si="2"/>
        <v>0</v>
      </c>
    </row>
    <row r="14" spans="1:13" x14ac:dyDescent="0.2">
      <c r="A14" t="s">
        <v>159</v>
      </c>
      <c r="B14" s="5" t="s">
        <v>190</v>
      </c>
      <c r="C14" s="11" t="s">
        <v>129</v>
      </c>
      <c r="D14" t="s">
        <v>128</v>
      </c>
      <c r="G14" s="13"/>
      <c r="H14" s="3">
        <v>1</v>
      </c>
      <c r="I14" s="3">
        <v>1</v>
      </c>
      <c r="J14" s="3">
        <v>1</v>
      </c>
      <c r="K14" s="20">
        <f t="shared" si="0"/>
        <v>1</v>
      </c>
      <c r="L14" s="20">
        <f t="shared" si="1"/>
        <v>0</v>
      </c>
      <c r="M14" s="20">
        <f t="shared" si="2"/>
        <v>1</v>
      </c>
    </row>
    <row r="15" spans="1:13" x14ac:dyDescent="0.2">
      <c r="A15" t="s">
        <v>158</v>
      </c>
      <c r="B15" s="5" t="s">
        <v>191</v>
      </c>
      <c r="C15" s="11" t="s">
        <v>157</v>
      </c>
      <c r="G15" s="13"/>
      <c r="H15" s="3">
        <v>1</v>
      </c>
      <c r="I15" s="3">
        <v>1</v>
      </c>
      <c r="J15" s="3">
        <v>1</v>
      </c>
      <c r="K15" s="20">
        <f t="shared" si="0"/>
        <v>1</v>
      </c>
      <c r="L15" s="20">
        <f t="shared" si="1"/>
        <v>0</v>
      </c>
      <c r="M15" s="20">
        <f t="shared" si="2"/>
        <v>1</v>
      </c>
    </row>
    <row r="16" spans="1:13" x14ac:dyDescent="0.2">
      <c r="A16" t="s">
        <v>156</v>
      </c>
      <c r="B16" s="5" t="s">
        <v>186</v>
      </c>
      <c r="C16" s="11" t="s">
        <v>155</v>
      </c>
      <c r="D16" t="s">
        <v>154</v>
      </c>
      <c r="E16" t="s">
        <v>153</v>
      </c>
      <c r="F16" t="s">
        <v>152</v>
      </c>
      <c r="G16" s="13"/>
      <c r="H16" s="3">
        <v>1</v>
      </c>
      <c r="I16" s="3">
        <v>1</v>
      </c>
      <c r="J16" s="3">
        <v>1</v>
      </c>
      <c r="K16" s="20">
        <f t="shared" si="0"/>
        <v>1</v>
      </c>
      <c r="L16" s="20">
        <f t="shared" si="1"/>
        <v>0</v>
      </c>
      <c r="M16" s="20">
        <f t="shared" si="2"/>
        <v>1</v>
      </c>
    </row>
    <row r="17" spans="1:13" x14ac:dyDescent="0.2">
      <c r="A17" t="s">
        <v>151</v>
      </c>
      <c r="B17" s="5" t="s">
        <v>192</v>
      </c>
      <c r="C17" s="11" t="s">
        <v>150</v>
      </c>
      <c r="D17" t="s">
        <v>149</v>
      </c>
      <c r="E17" t="s">
        <v>148</v>
      </c>
      <c r="F17" t="s">
        <v>147</v>
      </c>
      <c r="G17" s="13"/>
      <c r="H17" s="3">
        <v>1</v>
      </c>
      <c r="I17" s="3">
        <v>0</v>
      </c>
      <c r="J17" s="3">
        <v>0</v>
      </c>
      <c r="K17" s="20">
        <f t="shared" si="0"/>
        <v>0</v>
      </c>
      <c r="L17" s="20">
        <f t="shared" si="1"/>
        <v>1</v>
      </c>
      <c r="M17" s="20">
        <f t="shared" si="2"/>
        <v>0</v>
      </c>
    </row>
    <row r="18" spans="1:13" x14ac:dyDescent="0.2">
      <c r="A18" t="s">
        <v>146</v>
      </c>
      <c r="B18" s="5" t="s">
        <v>193</v>
      </c>
      <c r="C18" s="11" t="s">
        <v>145</v>
      </c>
      <c r="D18" t="s">
        <v>144</v>
      </c>
      <c r="E18" t="s">
        <v>143</v>
      </c>
      <c r="G18" s="13"/>
      <c r="H18" s="3">
        <v>1</v>
      </c>
      <c r="I18" s="3">
        <v>1</v>
      </c>
      <c r="J18" s="3">
        <v>1</v>
      </c>
      <c r="K18" s="20">
        <f t="shared" si="0"/>
        <v>1</v>
      </c>
      <c r="L18" s="20">
        <f t="shared" si="1"/>
        <v>0</v>
      </c>
      <c r="M18" s="20">
        <f t="shared" si="2"/>
        <v>1</v>
      </c>
    </row>
    <row r="19" spans="1:13" x14ac:dyDescent="0.2">
      <c r="A19" t="s">
        <v>142</v>
      </c>
      <c r="B19" s="5" t="s">
        <v>194</v>
      </c>
      <c r="C19" s="11" t="s">
        <v>70</v>
      </c>
      <c r="D19" t="s">
        <v>69</v>
      </c>
      <c r="G19" s="13"/>
      <c r="H19" s="3">
        <v>1</v>
      </c>
      <c r="I19" s="3">
        <v>1</v>
      </c>
      <c r="J19" s="3">
        <v>1</v>
      </c>
      <c r="K19" s="20">
        <f t="shared" si="0"/>
        <v>1</v>
      </c>
      <c r="L19" s="20">
        <f t="shared" si="1"/>
        <v>0</v>
      </c>
      <c r="M19" s="20">
        <f t="shared" si="2"/>
        <v>1</v>
      </c>
    </row>
    <row r="20" spans="1:13" x14ac:dyDescent="0.2">
      <c r="A20" t="s">
        <v>141</v>
      </c>
      <c r="B20" s="5" t="s">
        <v>195</v>
      </c>
      <c r="C20" s="11" t="s">
        <v>96</v>
      </c>
      <c r="G20" s="13"/>
      <c r="H20" s="3">
        <v>1</v>
      </c>
      <c r="I20" s="3">
        <v>1</v>
      </c>
      <c r="J20" s="3">
        <v>1</v>
      </c>
      <c r="K20" s="20">
        <f t="shared" si="0"/>
        <v>1</v>
      </c>
      <c r="L20" s="20">
        <f t="shared" si="1"/>
        <v>0</v>
      </c>
      <c r="M20" s="20">
        <f t="shared" si="2"/>
        <v>1</v>
      </c>
    </row>
    <row r="21" spans="1:13" x14ac:dyDescent="0.2">
      <c r="A21" t="s">
        <v>140</v>
      </c>
      <c r="B21" s="5" t="s">
        <v>196</v>
      </c>
      <c r="C21" s="11" t="s">
        <v>139</v>
      </c>
      <c r="D21" t="s">
        <v>138</v>
      </c>
      <c r="E21" t="s">
        <v>137</v>
      </c>
      <c r="G21" s="13"/>
      <c r="H21" s="3">
        <v>1</v>
      </c>
      <c r="I21" s="3">
        <v>0</v>
      </c>
      <c r="J21" s="3">
        <v>0</v>
      </c>
      <c r="K21" s="20">
        <f t="shared" si="0"/>
        <v>0</v>
      </c>
      <c r="L21" s="20">
        <f t="shared" si="1"/>
        <v>1</v>
      </c>
      <c r="M21" s="20">
        <f t="shared" si="2"/>
        <v>0</v>
      </c>
    </row>
    <row r="22" spans="1:13" x14ac:dyDescent="0.2">
      <c r="A22" t="s">
        <v>136</v>
      </c>
      <c r="B22" s="5" t="s">
        <v>195</v>
      </c>
      <c r="C22" s="11" t="s">
        <v>218</v>
      </c>
      <c r="G22" s="13"/>
      <c r="H22" s="3">
        <v>0</v>
      </c>
      <c r="I22" s="3">
        <v>1</v>
      </c>
      <c r="J22" s="3">
        <v>1</v>
      </c>
      <c r="K22" s="20">
        <f t="shared" si="0"/>
        <v>1</v>
      </c>
      <c r="L22" s="20">
        <f t="shared" si="1"/>
        <v>0</v>
      </c>
      <c r="M22" s="20">
        <f t="shared" si="2"/>
        <v>0</v>
      </c>
    </row>
    <row r="23" spans="1:13" x14ac:dyDescent="0.2">
      <c r="A23" t="s">
        <v>135</v>
      </c>
      <c r="B23" s="5" t="s">
        <v>197</v>
      </c>
      <c r="C23" s="11" t="s">
        <v>134</v>
      </c>
      <c r="D23" t="s">
        <v>133</v>
      </c>
      <c r="E23" t="s">
        <v>132</v>
      </c>
      <c r="F23" t="s">
        <v>131</v>
      </c>
      <c r="G23" s="13"/>
      <c r="H23" s="3">
        <v>1</v>
      </c>
      <c r="I23" s="3">
        <v>0</v>
      </c>
      <c r="J23" s="3">
        <v>0</v>
      </c>
      <c r="K23" s="20">
        <f t="shared" si="0"/>
        <v>0</v>
      </c>
      <c r="L23" s="20">
        <f t="shared" si="1"/>
        <v>1</v>
      </c>
      <c r="M23" s="20">
        <f t="shared" si="2"/>
        <v>0</v>
      </c>
    </row>
    <row r="24" spans="1:13" x14ac:dyDescent="0.2">
      <c r="A24" t="s">
        <v>130</v>
      </c>
      <c r="B24" s="5" t="s">
        <v>190</v>
      </c>
      <c r="C24" s="11" t="s">
        <v>129</v>
      </c>
      <c r="D24" t="s">
        <v>128</v>
      </c>
      <c r="G24" s="13"/>
      <c r="H24" s="3">
        <v>1</v>
      </c>
      <c r="I24" s="3">
        <v>1</v>
      </c>
      <c r="J24" s="3">
        <v>1</v>
      </c>
      <c r="K24" s="20">
        <f t="shared" si="0"/>
        <v>1</v>
      </c>
      <c r="L24" s="20">
        <f t="shared" si="1"/>
        <v>0</v>
      </c>
      <c r="M24" s="20">
        <f t="shared" si="2"/>
        <v>1</v>
      </c>
    </row>
    <row r="25" spans="1:13" x14ac:dyDescent="0.2">
      <c r="A25" t="s">
        <v>127</v>
      </c>
      <c r="B25" s="5" t="s">
        <v>194</v>
      </c>
      <c r="C25" s="11" t="s">
        <v>70</v>
      </c>
      <c r="D25" t="s">
        <v>69</v>
      </c>
      <c r="G25" s="13"/>
      <c r="H25" s="3">
        <v>1</v>
      </c>
      <c r="I25" s="3">
        <v>1</v>
      </c>
      <c r="J25" s="3">
        <v>1</v>
      </c>
      <c r="K25" s="20">
        <f t="shared" si="0"/>
        <v>1</v>
      </c>
      <c r="L25" s="20">
        <f t="shared" si="1"/>
        <v>0</v>
      </c>
      <c r="M25" s="20">
        <f t="shared" si="2"/>
        <v>1</v>
      </c>
    </row>
    <row r="26" spans="1:13" x14ac:dyDescent="0.2">
      <c r="A26" t="s">
        <v>126</v>
      </c>
      <c r="B26" s="5" t="s">
        <v>189</v>
      </c>
      <c r="C26" s="11" t="s">
        <v>125</v>
      </c>
      <c r="D26" t="s">
        <v>124</v>
      </c>
      <c r="E26" t="s">
        <v>123</v>
      </c>
      <c r="F26" t="s">
        <v>122</v>
      </c>
      <c r="G26" s="13" t="s">
        <v>121</v>
      </c>
      <c r="H26" s="3">
        <v>0</v>
      </c>
      <c r="I26" s="3">
        <v>0</v>
      </c>
      <c r="J26" s="3">
        <v>0</v>
      </c>
      <c r="K26" s="20">
        <f t="shared" si="0"/>
        <v>0</v>
      </c>
      <c r="L26" s="20">
        <f t="shared" si="1"/>
        <v>1</v>
      </c>
      <c r="M26" s="20">
        <f t="shared" si="2"/>
        <v>0</v>
      </c>
    </row>
    <row r="27" spans="1:13" x14ac:dyDescent="0.2">
      <c r="A27" t="s">
        <v>120</v>
      </c>
      <c r="B27" s="5" t="s">
        <v>198</v>
      </c>
      <c r="C27" s="11" t="s">
        <v>119</v>
      </c>
      <c r="G27" s="13"/>
      <c r="H27" s="3">
        <v>1</v>
      </c>
      <c r="I27" s="3">
        <v>1</v>
      </c>
      <c r="J27" s="3">
        <v>1</v>
      </c>
      <c r="K27" s="20">
        <f t="shared" si="0"/>
        <v>1</v>
      </c>
      <c r="L27" s="20">
        <f t="shared" si="1"/>
        <v>0</v>
      </c>
      <c r="M27" s="20">
        <f t="shared" si="2"/>
        <v>1</v>
      </c>
    </row>
    <row r="28" spans="1:13" x14ac:dyDescent="0.2">
      <c r="A28" t="s">
        <v>118</v>
      </c>
      <c r="B28" s="5" t="s">
        <v>187</v>
      </c>
      <c r="C28" s="11" t="s">
        <v>117</v>
      </c>
      <c r="G28" s="13"/>
      <c r="H28" s="3">
        <v>1</v>
      </c>
      <c r="I28" s="3">
        <v>1</v>
      </c>
      <c r="J28" s="3">
        <v>1</v>
      </c>
      <c r="K28" s="20">
        <f t="shared" si="0"/>
        <v>1</v>
      </c>
      <c r="L28" s="20">
        <f t="shared" si="1"/>
        <v>0</v>
      </c>
      <c r="M28" s="20">
        <f t="shared" si="2"/>
        <v>1</v>
      </c>
    </row>
    <row r="29" spans="1:13" x14ac:dyDescent="0.2">
      <c r="A29" t="s">
        <v>116</v>
      </c>
      <c r="B29" s="5" t="s">
        <v>199</v>
      </c>
      <c r="C29" s="11" t="s">
        <v>115</v>
      </c>
      <c r="D29" t="s">
        <v>114</v>
      </c>
      <c r="E29" t="s">
        <v>113</v>
      </c>
      <c r="G29" s="13"/>
      <c r="H29" s="3">
        <v>1</v>
      </c>
      <c r="I29" s="3">
        <v>0</v>
      </c>
      <c r="J29" s="3">
        <v>0</v>
      </c>
      <c r="K29" s="20">
        <f t="shared" si="0"/>
        <v>0</v>
      </c>
      <c r="L29" s="20">
        <f t="shared" si="1"/>
        <v>1</v>
      </c>
      <c r="M29" s="20">
        <f t="shared" si="2"/>
        <v>0</v>
      </c>
    </row>
    <row r="30" spans="1:13" x14ac:dyDescent="0.2">
      <c r="A30" t="s">
        <v>112</v>
      </c>
      <c r="B30" s="5" t="s">
        <v>200</v>
      </c>
      <c r="C30" s="11" t="s">
        <v>217</v>
      </c>
      <c r="D30" t="s">
        <v>216</v>
      </c>
      <c r="E30" t="s">
        <v>215</v>
      </c>
      <c r="G30" s="13"/>
      <c r="H30" s="3">
        <v>0</v>
      </c>
      <c r="I30" s="3">
        <v>0</v>
      </c>
      <c r="J30" s="3">
        <v>0</v>
      </c>
      <c r="K30" s="20">
        <f t="shared" si="0"/>
        <v>0</v>
      </c>
      <c r="L30" s="20">
        <f t="shared" si="1"/>
        <v>1</v>
      </c>
      <c r="M30" s="20">
        <f t="shared" si="2"/>
        <v>0</v>
      </c>
    </row>
    <row r="31" spans="1:13" x14ac:dyDescent="0.2">
      <c r="A31" t="s">
        <v>108</v>
      </c>
      <c r="B31" s="5" t="s">
        <v>201</v>
      </c>
      <c r="C31" s="11" t="s">
        <v>214</v>
      </c>
      <c r="D31" t="s">
        <v>213</v>
      </c>
      <c r="G31" s="13"/>
      <c r="H31" s="3">
        <v>0</v>
      </c>
      <c r="I31" s="3">
        <v>0</v>
      </c>
      <c r="J31" s="3">
        <v>0</v>
      </c>
      <c r="K31" s="20">
        <f t="shared" si="0"/>
        <v>0</v>
      </c>
      <c r="L31" s="20">
        <f t="shared" si="1"/>
        <v>1</v>
      </c>
      <c r="M31" s="20">
        <f t="shared" si="2"/>
        <v>0</v>
      </c>
    </row>
    <row r="32" spans="1:13" x14ac:dyDescent="0.2">
      <c r="A32" t="s">
        <v>106</v>
      </c>
      <c r="B32" s="5" t="s">
        <v>202</v>
      </c>
      <c r="C32" s="11" t="s">
        <v>90</v>
      </c>
      <c r="D32" t="s">
        <v>89</v>
      </c>
      <c r="E32" t="s">
        <v>88</v>
      </c>
      <c r="G32" s="13"/>
      <c r="H32" s="3">
        <v>1</v>
      </c>
      <c r="I32" s="3">
        <v>1</v>
      </c>
      <c r="J32" s="3">
        <v>1</v>
      </c>
      <c r="K32" s="20">
        <f t="shared" si="0"/>
        <v>1</v>
      </c>
      <c r="L32" s="20">
        <f t="shared" si="1"/>
        <v>0</v>
      </c>
      <c r="M32" s="20">
        <f t="shared" si="2"/>
        <v>1</v>
      </c>
    </row>
    <row r="33" spans="1:13" x14ac:dyDescent="0.2">
      <c r="A33" t="s">
        <v>105</v>
      </c>
      <c r="B33" s="5" t="s">
        <v>203</v>
      </c>
      <c r="C33" s="11" t="s">
        <v>104</v>
      </c>
      <c r="D33" t="s">
        <v>103</v>
      </c>
      <c r="G33" s="13"/>
      <c r="H33" s="3">
        <v>1</v>
      </c>
      <c r="I33" s="3">
        <v>1</v>
      </c>
      <c r="J33" s="3">
        <v>1</v>
      </c>
      <c r="K33" s="20">
        <f t="shared" si="0"/>
        <v>1</v>
      </c>
      <c r="L33" s="20">
        <f t="shared" si="1"/>
        <v>0</v>
      </c>
      <c r="M33" s="20">
        <f t="shared" si="2"/>
        <v>1</v>
      </c>
    </row>
    <row r="34" spans="1:13" x14ac:dyDescent="0.2">
      <c r="A34" t="s">
        <v>102</v>
      </c>
      <c r="B34" s="5" t="s">
        <v>204</v>
      </c>
      <c r="C34" s="11" t="s">
        <v>81</v>
      </c>
      <c r="D34" t="s">
        <v>80</v>
      </c>
      <c r="G34" s="13"/>
      <c r="H34" s="3">
        <v>1</v>
      </c>
      <c r="I34" s="3">
        <v>1</v>
      </c>
      <c r="J34" s="3">
        <v>1</v>
      </c>
      <c r="K34" s="20">
        <f t="shared" si="0"/>
        <v>1</v>
      </c>
      <c r="L34" s="20">
        <f t="shared" si="1"/>
        <v>0</v>
      </c>
      <c r="M34" s="20">
        <f t="shared" si="2"/>
        <v>1</v>
      </c>
    </row>
    <row r="35" spans="1:13" x14ac:dyDescent="0.2">
      <c r="A35" t="s">
        <v>101</v>
      </c>
      <c r="B35" s="5" t="s">
        <v>205</v>
      </c>
      <c r="C35" s="11" t="s">
        <v>100</v>
      </c>
      <c r="G35" s="13"/>
      <c r="H35" s="3">
        <v>0</v>
      </c>
      <c r="I35" s="3">
        <v>1</v>
      </c>
      <c r="J35" s="3">
        <v>1</v>
      </c>
      <c r="K35" s="20">
        <f t="shared" si="0"/>
        <v>1</v>
      </c>
      <c r="L35" s="20">
        <f t="shared" si="1"/>
        <v>0</v>
      </c>
      <c r="M35" s="20">
        <f t="shared" si="2"/>
        <v>0</v>
      </c>
    </row>
    <row r="36" spans="1:13" x14ac:dyDescent="0.2">
      <c r="A36" t="s">
        <v>99</v>
      </c>
      <c r="B36" s="5" t="s">
        <v>202</v>
      </c>
      <c r="C36" s="11" t="s">
        <v>90</v>
      </c>
      <c r="D36" t="s">
        <v>89</v>
      </c>
      <c r="E36" t="s">
        <v>88</v>
      </c>
      <c r="G36" s="13"/>
      <c r="H36" s="3">
        <v>1</v>
      </c>
      <c r="I36" s="3">
        <v>1</v>
      </c>
      <c r="J36" s="3">
        <v>1</v>
      </c>
      <c r="K36" s="20">
        <f t="shared" si="0"/>
        <v>1</v>
      </c>
      <c r="L36" s="20">
        <f t="shared" si="1"/>
        <v>0</v>
      </c>
      <c r="M36" s="20">
        <f t="shared" si="2"/>
        <v>1</v>
      </c>
    </row>
    <row r="37" spans="1:13" x14ac:dyDescent="0.2">
      <c r="A37" t="s">
        <v>98</v>
      </c>
      <c r="B37" s="5" t="s">
        <v>195</v>
      </c>
      <c r="C37" s="11" t="s">
        <v>96</v>
      </c>
      <c r="G37" s="13"/>
      <c r="H37" s="3">
        <v>1</v>
      </c>
      <c r="I37" s="3">
        <v>1</v>
      </c>
      <c r="J37" s="3">
        <v>1</v>
      </c>
      <c r="K37" s="20">
        <f t="shared" si="0"/>
        <v>1</v>
      </c>
      <c r="L37" s="20">
        <f t="shared" si="1"/>
        <v>0</v>
      </c>
      <c r="M37" s="20">
        <f t="shared" si="2"/>
        <v>1</v>
      </c>
    </row>
    <row r="38" spans="1:13" x14ac:dyDescent="0.2">
      <c r="A38" t="s">
        <v>97</v>
      </c>
      <c r="B38" s="5" t="s">
        <v>195</v>
      </c>
      <c r="C38" s="11" t="s">
        <v>96</v>
      </c>
      <c r="G38" s="13"/>
      <c r="H38" s="3">
        <v>1</v>
      </c>
      <c r="I38" s="3">
        <v>1</v>
      </c>
      <c r="J38" s="3">
        <v>1</v>
      </c>
      <c r="K38" s="20">
        <f t="shared" si="0"/>
        <v>1</v>
      </c>
      <c r="L38" s="20">
        <f t="shared" si="1"/>
        <v>0</v>
      </c>
      <c r="M38" s="20">
        <f t="shared" si="2"/>
        <v>1</v>
      </c>
    </row>
    <row r="39" spans="1:13" x14ac:dyDescent="0.2">
      <c r="A39" t="s">
        <v>95</v>
      </c>
      <c r="B39" s="5" t="s">
        <v>206</v>
      </c>
      <c r="C39" s="11" t="s">
        <v>94</v>
      </c>
      <c r="G39" s="13"/>
      <c r="H39" s="3">
        <v>1</v>
      </c>
      <c r="I39" s="3">
        <v>1</v>
      </c>
      <c r="J39" s="3">
        <v>1</v>
      </c>
      <c r="K39" s="20">
        <f t="shared" si="0"/>
        <v>1</v>
      </c>
      <c r="L39" s="20">
        <f t="shared" si="1"/>
        <v>0</v>
      </c>
      <c r="M39" s="20">
        <f t="shared" si="2"/>
        <v>1</v>
      </c>
    </row>
    <row r="40" spans="1:13" x14ac:dyDescent="0.2">
      <c r="A40" t="s">
        <v>93</v>
      </c>
      <c r="B40" s="5" t="s">
        <v>207</v>
      </c>
      <c r="C40" s="11" t="s">
        <v>92</v>
      </c>
      <c r="G40" s="13"/>
      <c r="H40" s="3">
        <v>1</v>
      </c>
      <c r="I40" s="3">
        <v>1</v>
      </c>
      <c r="J40" s="3">
        <v>1</v>
      </c>
      <c r="K40" s="20">
        <f t="shared" si="0"/>
        <v>1</v>
      </c>
      <c r="L40" s="20">
        <f t="shared" si="1"/>
        <v>0</v>
      </c>
      <c r="M40" s="20">
        <f t="shared" si="2"/>
        <v>1</v>
      </c>
    </row>
    <row r="41" spans="1:13" x14ac:dyDescent="0.2">
      <c r="A41" t="s">
        <v>91</v>
      </c>
      <c r="B41" s="5" t="s">
        <v>202</v>
      </c>
      <c r="C41" s="11" t="s">
        <v>90</v>
      </c>
      <c r="D41" t="s">
        <v>89</v>
      </c>
      <c r="E41" t="s">
        <v>88</v>
      </c>
      <c r="G41" s="13"/>
      <c r="H41" s="3">
        <v>1</v>
      </c>
      <c r="I41" s="3">
        <v>1</v>
      </c>
      <c r="J41" s="3">
        <v>1</v>
      </c>
      <c r="K41" s="20">
        <f t="shared" si="0"/>
        <v>1</v>
      </c>
      <c r="L41" s="20">
        <f t="shared" si="1"/>
        <v>0</v>
      </c>
      <c r="M41" s="20">
        <f t="shared" si="2"/>
        <v>1</v>
      </c>
    </row>
    <row r="42" spans="1:13" x14ac:dyDescent="0.2">
      <c r="A42" t="s">
        <v>87</v>
      </c>
      <c r="B42" s="5" t="s">
        <v>201</v>
      </c>
      <c r="C42" s="11" t="s">
        <v>86</v>
      </c>
      <c r="D42" t="s">
        <v>76</v>
      </c>
      <c r="G42" s="13"/>
      <c r="H42" s="3">
        <v>1</v>
      </c>
      <c r="I42" s="3">
        <v>0</v>
      </c>
      <c r="J42" s="3">
        <v>0</v>
      </c>
      <c r="K42" s="20">
        <f t="shared" si="0"/>
        <v>0</v>
      </c>
      <c r="L42" s="20">
        <f t="shared" si="1"/>
        <v>1</v>
      </c>
      <c r="M42" s="20">
        <f t="shared" si="2"/>
        <v>0</v>
      </c>
    </row>
    <row r="43" spans="1:13" x14ac:dyDescent="0.2">
      <c r="A43" t="s">
        <v>85</v>
      </c>
      <c r="B43" s="5" t="s">
        <v>205</v>
      </c>
      <c r="C43" s="11" t="s">
        <v>84</v>
      </c>
      <c r="G43" s="13"/>
      <c r="H43" s="3">
        <v>1</v>
      </c>
      <c r="I43" s="3">
        <v>1</v>
      </c>
      <c r="J43" s="3">
        <v>1</v>
      </c>
      <c r="K43" s="20">
        <f t="shared" si="0"/>
        <v>1</v>
      </c>
      <c r="L43" s="20">
        <f t="shared" si="1"/>
        <v>0</v>
      </c>
      <c r="M43" s="20">
        <f t="shared" si="2"/>
        <v>1</v>
      </c>
    </row>
    <row r="44" spans="1:13" x14ac:dyDescent="0.2">
      <c r="A44" t="s">
        <v>83</v>
      </c>
      <c r="B44" s="5" t="s">
        <v>188</v>
      </c>
      <c r="C44" s="11" t="s">
        <v>72</v>
      </c>
      <c r="G44" s="13"/>
      <c r="H44" s="3">
        <v>1</v>
      </c>
      <c r="I44" s="3">
        <v>1</v>
      </c>
      <c r="J44" s="3">
        <v>1</v>
      </c>
      <c r="K44" s="20">
        <f t="shared" si="0"/>
        <v>1</v>
      </c>
      <c r="L44" s="20">
        <f t="shared" si="1"/>
        <v>0</v>
      </c>
      <c r="M44" s="20">
        <f t="shared" si="2"/>
        <v>1</v>
      </c>
    </row>
    <row r="45" spans="1:13" x14ac:dyDescent="0.2">
      <c r="A45" t="s">
        <v>82</v>
      </c>
      <c r="B45" s="5" t="s">
        <v>204</v>
      </c>
      <c r="C45" s="11" t="s">
        <v>81</v>
      </c>
      <c r="D45" t="s">
        <v>80</v>
      </c>
      <c r="G45" s="13"/>
      <c r="H45" s="3">
        <v>1</v>
      </c>
      <c r="I45" s="3">
        <v>1</v>
      </c>
      <c r="J45" s="3">
        <v>1</v>
      </c>
      <c r="K45" s="20">
        <f t="shared" si="0"/>
        <v>1</v>
      </c>
      <c r="L45" s="20">
        <f t="shared" si="1"/>
        <v>0</v>
      </c>
      <c r="M45" s="20">
        <f t="shared" si="2"/>
        <v>1</v>
      </c>
    </row>
    <row r="46" spans="1:13" x14ac:dyDescent="0.2">
      <c r="A46" t="s">
        <v>79</v>
      </c>
      <c r="B46" s="5" t="s">
        <v>201</v>
      </c>
      <c r="C46" s="11" t="s">
        <v>78</v>
      </c>
      <c r="D46" t="s">
        <v>77</v>
      </c>
      <c r="E46" t="s">
        <v>76</v>
      </c>
      <c r="G46" s="13"/>
      <c r="H46" s="3">
        <v>1</v>
      </c>
      <c r="I46" s="3">
        <v>0</v>
      </c>
      <c r="J46" s="3">
        <v>0</v>
      </c>
      <c r="K46" s="20">
        <f t="shared" si="0"/>
        <v>0</v>
      </c>
      <c r="L46" s="20">
        <f t="shared" si="1"/>
        <v>1</v>
      </c>
      <c r="M46" s="20">
        <f t="shared" si="2"/>
        <v>0</v>
      </c>
    </row>
    <row r="47" spans="1:13" x14ac:dyDescent="0.2">
      <c r="A47" t="s">
        <v>75</v>
      </c>
      <c r="B47" s="5" t="s">
        <v>208</v>
      </c>
      <c r="C47" s="11" t="s">
        <v>74</v>
      </c>
      <c r="G47" s="13"/>
      <c r="H47" s="3">
        <v>1</v>
      </c>
      <c r="I47" s="3">
        <v>1</v>
      </c>
      <c r="J47" s="3">
        <v>1</v>
      </c>
      <c r="K47" s="20">
        <f t="shared" si="0"/>
        <v>1</v>
      </c>
      <c r="L47" s="20">
        <f t="shared" si="1"/>
        <v>0</v>
      </c>
      <c r="M47" s="20">
        <f t="shared" si="2"/>
        <v>1</v>
      </c>
    </row>
    <row r="48" spans="1:13" x14ac:dyDescent="0.2">
      <c r="A48" t="s">
        <v>73</v>
      </c>
      <c r="B48" s="5" t="s">
        <v>188</v>
      </c>
      <c r="C48" s="11" t="s">
        <v>72</v>
      </c>
      <c r="G48" s="13"/>
      <c r="H48" s="3">
        <v>1</v>
      </c>
      <c r="I48" s="3">
        <v>1</v>
      </c>
      <c r="J48" s="3">
        <v>1</v>
      </c>
      <c r="K48" s="20">
        <f t="shared" si="0"/>
        <v>1</v>
      </c>
      <c r="L48" s="20">
        <f t="shared" si="1"/>
        <v>0</v>
      </c>
      <c r="M48" s="20">
        <f t="shared" si="2"/>
        <v>1</v>
      </c>
    </row>
    <row r="49" spans="1:13" x14ac:dyDescent="0.2">
      <c r="A49" t="s">
        <v>71</v>
      </c>
      <c r="B49" s="5" t="s">
        <v>194</v>
      </c>
      <c r="C49" s="11" t="s">
        <v>70</v>
      </c>
      <c r="D49" t="s">
        <v>69</v>
      </c>
      <c r="G49" s="13"/>
      <c r="H49" s="3">
        <v>1</v>
      </c>
      <c r="I49" s="3">
        <v>1</v>
      </c>
      <c r="J49" s="3">
        <v>1</v>
      </c>
      <c r="K49" s="22">
        <f t="shared" si="0"/>
        <v>1</v>
      </c>
      <c r="L49" s="22">
        <f t="shared" si="1"/>
        <v>0</v>
      </c>
      <c r="M49" s="22">
        <f t="shared" si="2"/>
        <v>1</v>
      </c>
    </row>
    <row r="50" spans="1:13" x14ac:dyDescent="0.2">
      <c r="A50" s="14"/>
      <c r="B50" s="14"/>
      <c r="C50" s="14"/>
      <c r="D50" s="14"/>
      <c r="E50" s="14"/>
      <c r="F50" s="14"/>
      <c r="G50" s="15"/>
      <c r="H50" s="16">
        <f>SUM(H10:H49)</f>
        <v>33</v>
      </c>
      <c r="I50" s="16">
        <f t="shared" ref="I50:J50" si="3">SUM(I10:I49)</f>
        <v>30</v>
      </c>
      <c r="J50" s="16">
        <f t="shared" si="3"/>
        <v>30</v>
      </c>
      <c r="K50" s="21">
        <f>SUM(K10:K49)</f>
        <v>30</v>
      </c>
      <c r="L50" s="21">
        <f>SUM(L10:L49)</f>
        <v>10</v>
      </c>
      <c r="M50" s="21">
        <f>SUM(M10:M49)</f>
        <v>27</v>
      </c>
    </row>
    <row r="51" spans="1:13" x14ac:dyDescent="0.2">
      <c r="A51" s="17"/>
      <c r="B51" s="17"/>
      <c r="C51" s="17"/>
      <c r="D51" s="17"/>
      <c r="E51" s="17"/>
      <c r="F51" s="17"/>
      <c r="G51" s="13"/>
      <c r="H51" s="18"/>
      <c r="I51" s="18"/>
      <c r="J51" s="18"/>
    </row>
    <row r="52" spans="1:13" ht="12.75" x14ac:dyDescent="0.2">
      <c r="G52" s="23" t="s">
        <v>221</v>
      </c>
      <c r="H52" s="24">
        <f>COUNT(H10:H49)</f>
        <v>40</v>
      </c>
      <c r="I52" s="3"/>
      <c r="J52" s="3"/>
    </row>
    <row r="53" spans="1:13" ht="12.75" x14ac:dyDescent="0.2">
      <c r="G53" s="23" t="s">
        <v>222</v>
      </c>
      <c r="H53" s="24">
        <f>SUMIFS(I10:I49,J10:J49, "=1")</f>
        <v>30</v>
      </c>
      <c r="I53" s="3"/>
      <c r="J53" s="3"/>
    </row>
    <row r="54" spans="1:13" ht="12.75" x14ac:dyDescent="0.2">
      <c r="G54" s="23" t="s">
        <v>241</v>
      </c>
      <c r="H54" s="24">
        <f>COUNTIF(I10:I49, "=1")</f>
        <v>30</v>
      </c>
      <c r="I54" s="3"/>
      <c r="J54" s="3"/>
    </row>
    <row r="55" spans="1:13" ht="12.75" x14ac:dyDescent="0.2">
      <c r="G55" s="23" t="s">
        <v>223</v>
      </c>
      <c r="H55" s="24">
        <f>COUNTIFS(I10:I49, "=0", J10:J49, "=0")</f>
        <v>10</v>
      </c>
      <c r="I55" s="3"/>
      <c r="J55" s="3"/>
    </row>
    <row r="56" spans="1:13" ht="12.75" x14ac:dyDescent="0.2">
      <c r="G56" s="23" t="s">
        <v>242</v>
      </c>
      <c r="H56" s="24">
        <f>COUNTIF(I10:I49, "=0")</f>
        <v>10</v>
      </c>
      <c r="I56" s="3"/>
      <c r="J56" s="3"/>
    </row>
    <row r="57" spans="1:13" ht="12.75" x14ac:dyDescent="0.2">
      <c r="G57" s="23" t="s">
        <v>224</v>
      </c>
      <c r="H57" s="24">
        <f>SUMIFS(I10:I49,H10:H49, "=1")</f>
        <v>27</v>
      </c>
      <c r="I57" s="3"/>
      <c r="J57" s="3"/>
    </row>
    <row r="58" spans="1:13" ht="12.75" x14ac:dyDescent="0.2">
      <c r="G58" s="23" t="s">
        <v>243</v>
      </c>
      <c r="H58" s="24">
        <f>COUNTIF(H10:H49, "=1")</f>
        <v>33</v>
      </c>
      <c r="I58" s="3"/>
      <c r="J58" s="3"/>
    </row>
    <row r="59" spans="1:13" x14ac:dyDescent="0.2">
      <c r="G59" s="13"/>
    </row>
    <row r="60" spans="1:13" ht="12.75" x14ac:dyDescent="0.2">
      <c r="G60" s="25" t="s">
        <v>225</v>
      </c>
      <c r="H60" s="31">
        <f>H53 / H54</f>
        <v>1</v>
      </c>
    </row>
    <row r="61" spans="1:13" ht="12.75" x14ac:dyDescent="0.2">
      <c r="G61" s="25" t="s">
        <v>226</v>
      </c>
      <c r="H61" s="31">
        <f>H55 / H56</f>
        <v>1</v>
      </c>
    </row>
    <row r="62" spans="1:13" ht="12.75" x14ac:dyDescent="0.2">
      <c r="G62" s="25" t="s">
        <v>227</v>
      </c>
      <c r="H62" s="31">
        <f>H57 / H54</f>
        <v>0.9</v>
      </c>
    </row>
    <row r="63" spans="1:13" ht="12.75" x14ac:dyDescent="0.2">
      <c r="G63" s="25" t="s">
        <v>228</v>
      </c>
      <c r="H63" s="31">
        <f>H58 / H52</f>
        <v>0.82499999999999996</v>
      </c>
    </row>
    <row r="65" spans="7:8" ht="12.75" x14ac:dyDescent="0.2">
      <c r="G65" s="25" t="s">
        <v>244</v>
      </c>
      <c r="H65" s="24">
        <v>10</v>
      </c>
    </row>
    <row r="74" spans="7:8" x14ac:dyDescent="0.2">
      <c r="G74">
        <v>1599</v>
      </c>
      <c r="H74">
        <v>1599</v>
      </c>
    </row>
    <row r="75" spans="7:8" x14ac:dyDescent="0.2">
      <c r="G75">
        <v>249</v>
      </c>
      <c r="H75">
        <v>249</v>
      </c>
    </row>
    <row r="76" spans="7:8" x14ac:dyDescent="0.2">
      <c r="G76">
        <v>99</v>
      </c>
      <c r="H76">
        <v>99</v>
      </c>
    </row>
    <row r="77" spans="7:8" x14ac:dyDescent="0.2">
      <c r="G77">
        <v>345</v>
      </c>
      <c r="H77">
        <v>345</v>
      </c>
    </row>
    <row r="78" spans="7:8" x14ac:dyDescent="0.2">
      <c r="G78">
        <v>69</v>
      </c>
      <c r="H78">
        <v>69</v>
      </c>
    </row>
    <row r="79" spans="7:8" x14ac:dyDescent="0.2">
      <c r="G79">
        <v>75</v>
      </c>
      <c r="H79">
        <v>75</v>
      </c>
    </row>
    <row r="80" spans="7:8" x14ac:dyDescent="0.2">
      <c r="G80">
        <v>55</v>
      </c>
    </row>
    <row r="81" spans="7:8" x14ac:dyDescent="0.2">
      <c r="G81">
        <v>99</v>
      </c>
    </row>
    <row r="82" spans="7:8" x14ac:dyDescent="0.2">
      <c r="G82">
        <v>5</v>
      </c>
    </row>
    <row r="83" spans="7:8" x14ac:dyDescent="0.2">
      <c r="G83">
        <f>SUM(G74:G82)</f>
        <v>2595</v>
      </c>
      <c r="H83">
        <f>SUM(H74:H82)</f>
        <v>2436</v>
      </c>
    </row>
    <row r="85" spans="7:8" x14ac:dyDescent="0.2">
      <c r="G85">
        <v>2114.4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427AB-68EB-45F6-901E-F10DE9C63503}">
  <dimension ref="A1:M65"/>
  <sheetViews>
    <sheetView topLeftCell="C1" workbookViewId="0">
      <pane ySplit="9" topLeftCell="A43" activePane="bottomLeft" state="frozen"/>
      <selection pane="bottomLeft" activeCell="F63" sqref="F63"/>
    </sheetView>
  </sheetViews>
  <sheetFormatPr defaultColWidth="9.28515625" defaultRowHeight="12" x14ac:dyDescent="0.2"/>
  <cols>
    <col min="1" max="1" width="33.42578125" bestFit="1" customWidth="1"/>
    <col min="2" max="3" width="23.85546875" bestFit="1" customWidth="1"/>
    <col min="4" max="4" width="19.42578125" bestFit="1" customWidth="1"/>
    <col min="5" max="5" width="16.28515625" bestFit="1" customWidth="1"/>
    <col min="6" max="6" width="18.140625" bestFit="1" customWidth="1"/>
    <col min="7" max="9" width="6.85546875" bestFit="1" customWidth="1"/>
    <col min="11" max="13" width="14.28515625" bestFit="1" customWidth="1"/>
  </cols>
  <sheetData>
    <row r="1" spans="1:13" ht="12.75" x14ac:dyDescent="0.2">
      <c r="A1" s="6" t="s">
        <v>169</v>
      </c>
      <c r="B1" s="7" t="s">
        <v>168</v>
      </c>
    </row>
    <row r="2" spans="1:13" ht="12.75" x14ac:dyDescent="0.2">
      <c r="A2" s="4"/>
      <c r="B2" s="8" t="s">
        <v>175</v>
      </c>
      <c r="C2" s="9" t="s">
        <v>180</v>
      </c>
    </row>
    <row r="3" spans="1:13" ht="12.75" x14ac:dyDescent="0.2">
      <c r="A3" s="4"/>
      <c r="B3" s="8" t="s">
        <v>176</v>
      </c>
      <c r="C3" s="9" t="s">
        <v>181</v>
      </c>
    </row>
    <row r="4" spans="1:13" ht="12.75" x14ac:dyDescent="0.2">
      <c r="A4" s="4"/>
      <c r="B4" s="8" t="s">
        <v>177</v>
      </c>
      <c r="C4" s="9" t="s">
        <v>182</v>
      </c>
    </row>
    <row r="5" spans="1:13" ht="12.75" x14ac:dyDescent="0.2">
      <c r="A5" s="4"/>
      <c r="B5" s="8" t="s">
        <v>178</v>
      </c>
      <c r="C5" s="9" t="s">
        <v>184</v>
      </c>
    </row>
    <row r="6" spans="1:13" ht="12.75" x14ac:dyDescent="0.2">
      <c r="A6" s="4"/>
      <c r="B6" s="8" t="s">
        <v>179</v>
      </c>
      <c r="C6" s="9" t="s">
        <v>183</v>
      </c>
    </row>
    <row r="8" spans="1:13" x14ac:dyDescent="0.2">
      <c r="A8" s="1" t="s">
        <v>66</v>
      </c>
      <c r="B8" s="1" t="s">
        <v>67</v>
      </c>
      <c r="C8" s="10" t="s">
        <v>67</v>
      </c>
      <c r="D8" s="1" t="s">
        <v>67</v>
      </c>
      <c r="E8" s="1" t="s">
        <v>67</v>
      </c>
      <c r="F8" s="1" t="s">
        <v>67</v>
      </c>
      <c r="G8" s="12" t="s">
        <v>67</v>
      </c>
      <c r="K8" s="19" t="s">
        <v>209</v>
      </c>
      <c r="L8" s="19" t="s">
        <v>209</v>
      </c>
      <c r="M8" s="19" t="s">
        <v>209</v>
      </c>
    </row>
    <row r="9" spans="1:13" ht="12.75" thickBot="1" x14ac:dyDescent="0.25">
      <c r="A9" s="26" t="s">
        <v>185</v>
      </c>
      <c r="B9" s="26" t="s">
        <v>170</v>
      </c>
      <c r="C9" s="27" t="s">
        <v>171</v>
      </c>
      <c r="D9" s="26" t="s">
        <v>171</v>
      </c>
      <c r="E9" s="26" t="s">
        <v>171</v>
      </c>
      <c r="F9" s="26" t="s">
        <v>171</v>
      </c>
      <c r="G9" s="28" t="s">
        <v>171</v>
      </c>
      <c r="H9" s="29" t="s">
        <v>172</v>
      </c>
      <c r="I9" s="29" t="s">
        <v>173</v>
      </c>
      <c r="J9" s="29" t="s">
        <v>174</v>
      </c>
      <c r="K9" s="30" t="s">
        <v>210</v>
      </c>
      <c r="L9" s="30" t="s">
        <v>211</v>
      </c>
      <c r="M9" s="30" t="s">
        <v>212</v>
      </c>
    </row>
    <row r="10" spans="1:13" x14ac:dyDescent="0.2">
      <c r="A10" t="s">
        <v>167</v>
      </c>
      <c r="B10" s="5" t="s">
        <v>186</v>
      </c>
      <c r="C10" s="11" t="s">
        <v>155</v>
      </c>
      <c r="D10" t="s">
        <v>154</v>
      </c>
      <c r="E10" t="s">
        <v>153</v>
      </c>
      <c r="F10" t="s">
        <v>152</v>
      </c>
      <c r="G10" s="13"/>
      <c r="H10" s="3">
        <v>1</v>
      </c>
      <c r="I10" s="3">
        <v>1</v>
      </c>
      <c r="J10" s="3">
        <v>1</v>
      </c>
      <c r="K10" s="20">
        <f>SUM(AND( J10=1, I10=1 ))</f>
        <v>1</v>
      </c>
      <c r="L10" s="20">
        <f>SUM(AND( K10=0, J10=0 ))</f>
        <v>0</v>
      </c>
      <c r="M10" s="20">
        <f>SUM(AND( H10=1, I10=1 ))</f>
        <v>1</v>
      </c>
    </row>
    <row r="11" spans="1:13" x14ac:dyDescent="0.2">
      <c r="A11" t="s">
        <v>166</v>
      </c>
      <c r="B11" s="5" t="s">
        <v>187</v>
      </c>
      <c r="C11" s="11" t="s">
        <v>117</v>
      </c>
      <c r="G11" s="13"/>
      <c r="H11" s="3">
        <v>1</v>
      </c>
      <c r="I11" s="3">
        <v>1</v>
      </c>
      <c r="J11" s="3">
        <v>1</v>
      </c>
      <c r="K11" s="20">
        <f t="shared" ref="K11:K49" si="0">SUM(AND( J11=1, I11=1 ))</f>
        <v>1</v>
      </c>
      <c r="L11" s="20">
        <f t="shared" ref="L11:L49" si="1">SUM(AND( K11=0, J11=0 ))</f>
        <v>0</v>
      </c>
      <c r="M11" s="20">
        <f t="shared" ref="M11:M49" si="2">SUM(AND( H11=1, I11=1 ))</f>
        <v>1</v>
      </c>
    </row>
    <row r="12" spans="1:13" x14ac:dyDescent="0.2">
      <c r="A12" t="s">
        <v>165</v>
      </c>
      <c r="B12" s="5" t="s">
        <v>188</v>
      </c>
      <c r="C12" s="11" t="s">
        <v>164</v>
      </c>
      <c r="D12" t="s">
        <v>163</v>
      </c>
      <c r="G12" s="13"/>
      <c r="H12" s="3">
        <v>0</v>
      </c>
      <c r="I12" s="3">
        <v>1</v>
      </c>
      <c r="J12" s="3">
        <v>1</v>
      </c>
      <c r="K12" s="20">
        <f t="shared" si="0"/>
        <v>1</v>
      </c>
      <c r="L12" s="20">
        <f t="shared" si="1"/>
        <v>0</v>
      </c>
      <c r="M12" s="20">
        <f t="shared" si="2"/>
        <v>0</v>
      </c>
    </row>
    <row r="13" spans="1:13" x14ac:dyDescent="0.2">
      <c r="A13" t="s">
        <v>162</v>
      </c>
      <c r="B13" s="5" t="s">
        <v>189</v>
      </c>
      <c r="C13" s="11" t="s">
        <v>240</v>
      </c>
      <c r="G13" s="13"/>
      <c r="H13" s="3">
        <v>0</v>
      </c>
      <c r="I13" s="3">
        <v>0</v>
      </c>
      <c r="J13" s="3">
        <v>0</v>
      </c>
      <c r="K13" s="20">
        <f t="shared" si="0"/>
        <v>0</v>
      </c>
      <c r="L13" s="20">
        <f t="shared" si="1"/>
        <v>1</v>
      </c>
      <c r="M13" s="20">
        <f t="shared" si="2"/>
        <v>0</v>
      </c>
    </row>
    <row r="14" spans="1:13" x14ac:dyDescent="0.2">
      <c r="A14" t="s">
        <v>159</v>
      </c>
      <c r="B14" s="5" t="s">
        <v>190</v>
      </c>
      <c r="C14" s="11" t="s">
        <v>129</v>
      </c>
      <c r="D14" t="s">
        <v>128</v>
      </c>
      <c r="G14" s="13"/>
      <c r="H14" s="3">
        <v>1</v>
      </c>
      <c r="I14" s="3">
        <v>1</v>
      </c>
      <c r="J14" s="3">
        <v>1</v>
      </c>
      <c r="K14" s="20">
        <f t="shared" si="0"/>
        <v>1</v>
      </c>
      <c r="L14" s="20">
        <f t="shared" si="1"/>
        <v>0</v>
      </c>
      <c r="M14" s="20">
        <f t="shared" si="2"/>
        <v>1</v>
      </c>
    </row>
    <row r="15" spans="1:13" x14ac:dyDescent="0.2">
      <c r="A15" t="s">
        <v>158</v>
      </c>
      <c r="B15" s="5" t="s">
        <v>191</v>
      </c>
      <c r="C15" s="11" t="s">
        <v>157</v>
      </c>
      <c r="G15" s="13"/>
      <c r="H15" s="3">
        <v>1</v>
      </c>
      <c r="I15" s="3">
        <v>1</v>
      </c>
      <c r="J15" s="3">
        <v>1</v>
      </c>
      <c r="K15" s="20">
        <f t="shared" si="0"/>
        <v>1</v>
      </c>
      <c r="L15" s="20">
        <f t="shared" si="1"/>
        <v>0</v>
      </c>
      <c r="M15" s="20">
        <f t="shared" si="2"/>
        <v>1</v>
      </c>
    </row>
    <row r="16" spans="1:13" x14ac:dyDescent="0.2">
      <c r="A16" t="s">
        <v>156</v>
      </c>
      <c r="B16" s="5" t="s">
        <v>186</v>
      </c>
      <c r="C16" s="11" t="s">
        <v>155</v>
      </c>
      <c r="D16" t="s">
        <v>154</v>
      </c>
      <c r="E16" t="s">
        <v>153</v>
      </c>
      <c r="F16" t="s">
        <v>152</v>
      </c>
      <c r="G16" s="13"/>
      <c r="H16" s="3">
        <v>1</v>
      </c>
      <c r="I16" s="3">
        <v>1</v>
      </c>
      <c r="J16" s="3">
        <v>1</v>
      </c>
      <c r="K16" s="20">
        <f t="shared" si="0"/>
        <v>1</v>
      </c>
      <c r="L16" s="20">
        <f t="shared" si="1"/>
        <v>0</v>
      </c>
      <c r="M16" s="20">
        <f t="shared" si="2"/>
        <v>1</v>
      </c>
    </row>
    <row r="17" spans="1:13" x14ac:dyDescent="0.2">
      <c r="A17" t="s">
        <v>151</v>
      </c>
      <c r="B17" s="5" t="s">
        <v>192</v>
      </c>
      <c r="C17" s="11" t="s">
        <v>150</v>
      </c>
      <c r="D17" t="s">
        <v>149</v>
      </c>
      <c r="E17" t="s">
        <v>148</v>
      </c>
      <c r="F17" t="s">
        <v>147</v>
      </c>
      <c r="G17" s="13"/>
      <c r="H17" s="3">
        <v>1</v>
      </c>
      <c r="I17" s="3">
        <v>0</v>
      </c>
      <c r="J17" s="3">
        <v>0</v>
      </c>
      <c r="K17" s="20">
        <f t="shared" si="0"/>
        <v>0</v>
      </c>
      <c r="L17" s="20">
        <f t="shared" si="1"/>
        <v>1</v>
      </c>
      <c r="M17" s="20">
        <f t="shared" si="2"/>
        <v>0</v>
      </c>
    </row>
    <row r="18" spans="1:13" x14ac:dyDescent="0.2">
      <c r="A18" t="s">
        <v>146</v>
      </c>
      <c r="B18" s="5" t="s">
        <v>193</v>
      </c>
      <c r="C18" s="11" t="s">
        <v>145</v>
      </c>
      <c r="D18" t="s">
        <v>144</v>
      </c>
      <c r="E18" t="s">
        <v>143</v>
      </c>
      <c r="G18" s="13"/>
      <c r="H18" s="3">
        <v>1</v>
      </c>
      <c r="I18" s="3">
        <v>1</v>
      </c>
      <c r="J18" s="3">
        <v>1</v>
      </c>
      <c r="K18" s="20">
        <f t="shared" si="0"/>
        <v>1</v>
      </c>
      <c r="L18" s="20">
        <f t="shared" si="1"/>
        <v>0</v>
      </c>
      <c r="M18" s="20">
        <f t="shared" si="2"/>
        <v>1</v>
      </c>
    </row>
    <row r="19" spans="1:13" x14ac:dyDescent="0.2">
      <c r="A19" t="s">
        <v>142</v>
      </c>
      <c r="B19" s="5" t="s">
        <v>194</v>
      </c>
      <c r="C19" s="11" t="s">
        <v>117</v>
      </c>
      <c r="G19" s="13"/>
      <c r="H19" s="3">
        <v>0</v>
      </c>
      <c r="I19" s="3">
        <v>1</v>
      </c>
      <c r="J19" s="3">
        <v>1</v>
      </c>
      <c r="K19" s="20">
        <f t="shared" si="0"/>
        <v>1</v>
      </c>
      <c r="L19" s="20">
        <f t="shared" si="1"/>
        <v>0</v>
      </c>
      <c r="M19" s="20">
        <f t="shared" si="2"/>
        <v>0</v>
      </c>
    </row>
    <row r="20" spans="1:13" x14ac:dyDescent="0.2">
      <c r="A20" t="s">
        <v>141</v>
      </c>
      <c r="B20" s="5" t="s">
        <v>195</v>
      </c>
      <c r="C20" s="11" t="s">
        <v>96</v>
      </c>
      <c r="G20" s="13"/>
      <c r="H20" s="3">
        <v>1</v>
      </c>
      <c r="I20" s="3">
        <v>1</v>
      </c>
      <c r="J20" s="3">
        <v>1</v>
      </c>
      <c r="K20" s="20">
        <f t="shared" si="0"/>
        <v>1</v>
      </c>
      <c r="L20" s="20">
        <f t="shared" si="1"/>
        <v>0</v>
      </c>
      <c r="M20" s="20">
        <f t="shared" si="2"/>
        <v>1</v>
      </c>
    </row>
    <row r="21" spans="1:13" x14ac:dyDescent="0.2">
      <c r="A21" t="s">
        <v>140</v>
      </c>
      <c r="B21" s="5" t="s">
        <v>196</v>
      </c>
      <c r="C21" s="11" t="s">
        <v>139</v>
      </c>
      <c r="D21" t="s">
        <v>138</v>
      </c>
      <c r="E21" t="s">
        <v>137</v>
      </c>
      <c r="G21" s="13"/>
      <c r="H21" s="3">
        <v>1</v>
      </c>
      <c r="I21" s="3">
        <v>0</v>
      </c>
      <c r="J21" s="3">
        <v>0</v>
      </c>
      <c r="K21" s="20">
        <f t="shared" si="0"/>
        <v>0</v>
      </c>
      <c r="L21" s="20">
        <f t="shared" si="1"/>
        <v>1</v>
      </c>
      <c r="M21" s="20">
        <f t="shared" si="2"/>
        <v>0</v>
      </c>
    </row>
    <row r="22" spans="1:13" x14ac:dyDescent="0.2">
      <c r="A22" t="s">
        <v>136</v>
      </c>
      <c r="B22" s="5" t="s">
        <v>195</v>
      </c>
      <c r="C22" s="11" t="s">
        <v>239</v>
      </c>
      <c r="G22" s="13"/>
      <c r="H22" s="3">
        <v>0</v>
      </c>
      <c r="I22" s="3">
        <v>1</v>
      </c>
      <c r="J22" s="3">
        <v>1</v>
      </c>
      <c r="K22" s="20">
        <f t="shared" si="0"/>
        <v>1</v>
      </c>
      <c r="L22" s="20">
        <f t="shared" si="1"/>
        <v>0</v>
      </c>
      <c r="M22" s="20">
        <f t="shared" si="2"/>
        <v>0</v>
      </c>
    </row>
    <row r="23" spans="1:13" x14ac:dyDescent="0.2">
      <c r="A23" t="s">
        <v>135</v>
      </c>
      <c r="B23" s="5" t="s">
        <v>197</v>
      </c>
      <c r="C23" s="11" t="s">
        <v>134</v>
      </c>
      <c r="D23" t="s">
        <v>133</v>
      </c>
      <c r="E23" t="s">
        <v>132</v>
      </c>
      <c r="F23" t="s">
        <v>131</v>
      </c>
      <c r="G23" s="13"/>
      <c r="H23" s="3">
        <v>1</v>
      </c>
      <c r="I23" s="3">
        <v>0</v>
      </c>
      <c r="J23" s="3">
        <v>0</v>
      </c>
      <c r="K23" s="20">
        <f t="shared" si="0"/>
        <v>0</v>
      </c>
      <c r="L23" s="20">
        <f t="shared" si="1"/>
        <v>1</v>
      </c>
      <c r="M23" s="20">
        <f t="shared" si="2"/>
        <v>0</v>
      </c>
    </row>
    <row r="24" spans="1:13" x14ac:dyDescent="0.2">
      <c r="A24" t="s">
        <v>130</v>
      </c>
      <c r="B24" s="5" t="s">
        <v>190</v>
      </c>
      <c r="C24" s="11" t="s">
        <v>129</v>
      </c>
      <c r="D24" t="s">
        <v>128</v>
      </c>
      <c r="G24" s="13"/>
      <c r="H24" s="3">
        <v>1</v>
      </c>
      <c r="I24" s="3">
        <v>1</v>
      </c>
      <c r="J24" s="3">
        <v>1</v>
      </c>
      <c r="K24" s="20">
        <f t="shared" si="0"/>
        <v>1</v>
      </c>
      <c r="L24" s="20">
        <f t="shared" si="1"/>
        <v>0</v>
      </c>
      <c r="M24" s="20">
        <f t="shared" si="2"/>
        <v>1</v>
      </c>
    </row>
    <row r="25" spans="1:13" x14ac:dyDescent="0.2">
      <c r="A25" t="s">
        <v>127</v>
      </c>
      <c r="B25" s="5" t="s">
        <v>194</v>
      </c>
      <c r="C25" s="11" t="s">
        <v>70</v>
      </c>
      <c r="D25" t="s">
        <v>69</v>
      </c>
      <c r="G25" s="13"/>
      <c r="H25" s="3">
        <v>1</v>
      </c>
      <c r="I25" s="3">
        <v>1</v>
      </c>
      <c r="J25" s="3">
        <v>1</v>
      </c>
      <c r="K25" s="20">
        <f t="shared" si="0"/>
        <v>1</v>
      </c>
      <c r="L25" s="20">
        <f t="shared" si="1"/>
        <v>0</v>
      </c>
      <c r="M25" s="20">
        <f t="shared" si="2"/>
        <v>1</v>
      </c>
    </row>
    <row r="26" spans="1:13" x14ac:dyDescent="0.2">
      <c r="A26" t="s">
        <v>126</v>
      </c>
      <c r="B26" s="5" t="s">
        <v>189</v>
      </c>
      <c r="C26" s="11" t="s">
        <v>238</v>
      </c>
      <c r="D26" t="s">
        <v>237</v>
      </c>
      <c r="G26" s="13"/>
      <c r="H26" s="3">
        <v>0</v>
      </c>
      <c r="I26" s="3">
        <v>0</v>
      </c>
      <c r="J26" s="3">
        <v>0</v>
      </c>
      <c r="K26" s="20">
        <f t="shared" si="0"/>
        <v>0</v>
      </c>
      <c r="L26" s="20">
        <f t="shared" si="1"/>
        <v>1</v>
      </c>
      <c r="M26" s="20">
        <f t="shared" si="2"/>
        <v>0</v>
      </c>
    </row>
    <row r="27" spans="1:13" x14ac:dyDescent="0.2">
      <c r="A27" t="s">
        <v>120</v>
      </c>
      <c r="B27" s="5" t="s">
        <v>198</v>
      </c>
      <c r="C27" s="11" t="s">
        <v>119</v>
      </c>
      <c r="G27" s="13"/>
      <c r="H27" s="3">
        <v>1</v>
      </c>
      <c r="I27" s="3">
        <v>1</v>
      </c>
      <c r="J27" s="3">
        <v>1</v>
      </c>
      <c r="K27" s="20">
        <f t="shared" si="0"/>
        <v>1</v>
      </c>
      <c r="L27" s="20">
        <f t="shared" si="1"/>
        <v>0</v>
      </c>
      <c r="M27" s="20">
        <f t="shared" si="2"/>
        <v>1</v>
      </c>
    </row>
    <row r="28" spans="1:13" x14ac:dyDescent="0.2">
      <c r="A28" t="s">
        <v>118</v>
      </c>
      <c r="B28" s="5" t="s">
        <v>187</v>
      </c>
      <c r="C28" s="11" t="s">
        <v>117</v>
      </c>
      <c r="G28" s="13"/>
      <c r="H28" s="3">
        <v>1</v>
      </c>
      <c r="I28" s="3">
        <v>1</v>
      </c>
      <c r="J28" s="3">
        <v>1</v>
      </c>
      <c r="K28" s="20">
        <f t="shared" si="0"/>
        <v>1</v>
      </c>
      <c r="L28" s="20">
        <f t="shared" si="1"/>
        <v>0</v>
      </c>
      <c r="M28" s="20">
        <f t="shared" si="2"/>
        <v>1</v>
      </c>
    </row>
    <row r="29" spans="1:13" x14ac:dyDescent="0.2">
      <c r="A29" t="s">
        <v>116</v>
      </c>
      <c r="B29" s="5" t="s">
        <v>199</v>
      </c>
      <c r="C29" s="11" t="s">
        <v>115</v>
      </c>
      <c r="D29" t="s">
        <v>114</v>
      </c>
      <c r="E29" t="s">
        <v>113</v>
      </c>
      <c r="G29" s="13"/>
      <c r="H29" s="3">
        <v>1</v>
      </c>
      <c r="I29" s="3">
        <v>0</v>
      </c>
      <c r="J29" s="3">
        <v>0</v>
      </c>
      <c r="K29" s="20">
        <f t="shared" si="0"/>
        <v>0</v>
      </c>
      <c r="L29" s="20">
        <f t="shared" si="1"/>
        <v>1</v>
      </c>
      <c r="M29" s="20">
        <f t="shared" si="2"/>
        <v>0</v>
      </c>
    </row>
    <row r="30" spans="1:13" x14ac:dyDescent="0.2">
      <c r="A30" t="s">
        <v>112</v>
      </c>
      <c r="B30" s="5" t="s">
        <v>200</v>
      </c>
      <c r="C30" s="11" t="s">
        <v>111</v>
      </c>
      <c r="D30" t="s">
        <v>110</v>
      </c>
      <c r="E30" t="s">
        <v>109</v>
      </c>
      <c r="G30" s="13"/>
      <c r="H30" s="3">
        <v>0</v>
      </c>
      <c r="I30" s="3">
        <v>0</v>
      </c>
      <c r="J30" s="3">
        <v>0</v>
      </c>
      <c r="K30" s="20">
        <f t="shared" si="0"/>
        <v>0</v>
      </c>
      <c r="L30" s="20">
        <f t="shared" si="1"/>
        <v>1</v>
      </c>
      <c r="M30" s="20">
        <f t="shared" si="2"/>
        <v>0</v>
      </c>
    </row>
    <row r="31" spans="1:13" x14ac:dyDescent="0.2">
      <c r="A31" t="s">
        <v>108</v>
      </c>
      <c r="B31" s="5" t="s">
        <v>201</v>
      </c>
      <c r="C31" s="11" t="s">
        <v>236</v>
      </c>
      <c r="D31" t="s">
        <v>235</v>
      </c>
      <c r="E31" t="s">
        <v>234</v>
      </c>
      <c r="F31" t="s">
        <v>233</v>
      </c>
      <c r="G31" s="13"/>
      <c r="H31" s="3">
        <v>0</v>
      </c>
      <c r="I31" s="3">
        <v>0</v>
      </c>
      <c r="J31" s="3">
        <v>0</v>
      </c>
      <c r="K31" s="20">
        <f t="shared" si="0"/>
        <v>0</v>
      </c>
      <c r="L31" s="20">
        <f t="shared" si="1"/>
        <v>1</v>
      </c>
      <c r="M31" s="20">
        <f t="shared" si="2"/>
        <v>0</v>
      </c>
    </row>
    <row r="32" spans="1:13" x14ac:dyDescent="0.2">
      <c r="A32" t="s">
        <v>106</v>
      </c>
      <c r="B32" s="5" t="s">
        <v>202</v>
      </c>
      <c r="C32" s="11" t="s">
        <v>90</v>
      </c>
      <c r="D32" t="s">
        <v>89</v>
      </c>
      <c r="E32" t="s">
        <v>88</v>
      </c>
      <c r="G32" s="13"/>
      <c r="H32" s="3">
        <v>1</v>
      </c>
      <c r="I32" s="3">
        <v>1</v>
      </c>
      <c r="J32" s="3">
        <v>1</v>
      </c>
      <c r="K32" s="20">
        <f t="shared" si="0"/>
        <v>1</v>
      </c>
      <c r="L32" s="20">
        <f t="shared" si="1"/>
        <v>0</v>
      </c>
      <c r="M32" s="20">
        <f t="shared" si="2"/>
        <v>1</v>
      </c>
    </row>
    <row r="33" spans="1:13" x14ac:dyDescent="0.2">
      <c r="A33" t="s">
        <v>105</v>
      </c>
      <c r="B33" s="5" t="s">
        <v>203</v>
      </c>
      <c r="C33" s="11" t="s">
        <v>104</v>
      </c>
      <c r="D33" t="s">
        <v>103</v>
      </c>
      <c r="G33" s="13"/>
      <c r="H33" s="3">
        <v>1</v>
      </c>
      <c r="I33" s="3">
        <v>1</v>
      </c>
      <c r="J33" s="3">
        <v>1</v>
      </c>
      <c r="K33" s="20">
        <f t="shared" si="0"/>
        <v>1</v>
      </c>
      <c r="L33" s="20">
        <f t="shared" si="1"/>
        <v>0</v>
      </c>
      <c r="M33" s="20">
        <f t="shared" si="2"/>
        <v>1</v>
      </c>
    </row>
    <row r="34" spans="1:13" x14ac:dyDescent="0.2">
      <c r="A34" t="s">
        <v>102</v>
      </c>
      <c r="B34" s="5" t="s">
        <v>204</v>
      </c>
      <c r="C34" s="11" t="s">
        <v>81</v>
      </c>
      <c r="D34" t="s">
        <v>80</v>
      </c>
      <c r="G34" s="13"/>
      <c r="H34" s="3">
        <v>1</v>
      </c>
      <c r="I34" s="3">
        <v>1</v>
      </c>
      <c r="J34" s="3">
        <v>1</v>
      </c>
      <c r="K34" s="20">
        <f t="shared" si="0"/>
        <v>1</v>
      </c>
      <c r="L34" s="20">
        <f t="shared" si="1"/>
        <v>0</v>
      </c>
      <c r="M34" s="20">
        <f t="shared" si="2"/>
        <v>1</v>
      </c>
    </row>
    <row r="35" spans="1:13" x14ac:dyDescent="0.2">
      <c r="A35" t="s">
        <v>101</v>
      </c>
      <c r="B35" s="5" t="s">
        <v>205</v>
      </c>
      <c r="C35" s="11" t="s">
        <v>100</v>
      </c>
      <c r="G35" s="13"/>
      <c r="H35" s="3">
        <v>0</v>
      </c>
      <c r="I35" s="3">
        <v>1</v>
      </c>
      <c r="J35" s="3">
        <v>1</v>
      </c>
      <c r="K35" s="20">
        <f t="shared" si="0"/>
        <v>1</v>
      </c>
      <c r="L35" s="20">
        <f t="shared" si="1"/>
        <v>0</v>
      </c>
      <c r="M35" s="20">
        <f t="shared" si="2"/>
        <v>0</v>
      </c>
    </row>
    <row r="36" spans="1:13" x14ac:dyDescent="0.2">
      <c r="A36" t="s">
        <v>99</v>
      </c>
      <c r="B36" s="5" t="s">
        <v>202</v>
      </c>
      <c r="C36" s="11" t="s">
        <v>90</v>
      </c>
      <c r="D36" t="s">
        <v>89</v>
      </c>
      <c r="E36" t="s">
        <v>88</v>
      </c>
      <c r="G36" s="13"/>
      <c r="H36" s="3">
        <v>1</v>
      </c>
      <c r="I36" s="3">
        <v>1</v>
      </c>
      <c r="J36" s="3">
        <v>1</v>
      </c>
      <c r="K36" s="20">
        <f t="shared" si="0"/>
        <v>1</v>
      </c>
      <c r="L36" s="20">
        <f t="shared" si="1"/>
        <v>0</v>
      </c>
      <c r="M36" s="20">
        <f t="shared" si="2"/>
        <v>1</v>
      </c>
    </row>
    <row r="37" spans="1:13" x14ac:dyDescent="0.2">
      <c r="A37" t="s">
        <v>98</v>
      </c>
      <c r="B37" s="5" t="s">
        <v>195</v>
      </c>
      <c r="C37" s="11" t="s">
        <v>232</v>
      </c>
      <c r="D37" t="s">
        <v>231</v>
      </c>
      <c r="G37" s="13"/>
      <c r="H37" s="3">
        <v>0</v>
      </c>
      <c r="I37" s="3">
        <v>1</v>
      </c>
      <c r="J37" s="3">
        <v>1</v>
      </c>
      <c r="K37" s="20">
        <f t="shared" si="0"/>
        <v>1</v>
      </c>
      <c r="L37" s="20">
        <f t="shared" si="1"/>
        <v>0</v>
      </c>
      <c r="M37" s="20">
        <f t="shared" si="2"/>
        <v>0</v>
      </c>
    </row>
    <row r="38" spans="1:13" x14ac:dyDescent="0.2">
      <c r="A38" t="s">
        <v>97</v>
      </c>
      <c r="B38" s="5" t="s">
        <v>195</v>
      </c>
      <c r="C38" s="11" t="s">
        <v>96</v>
      </c>
      <c r="G38" s="13"/>
      <c r="H38" s="3">
        <v>1</v>
      </c>
      <c r="I38" s="3">
        <v>1</v>
      </c>
      <c r="J38" s="3">
        <v>1</v>
      </c>
      <c r="K38" s="20">
        <f t="shared" si="0"/>
        <v>1</v>
      </c>
      <c r="L38" s="20">
        <f t="shared" si="1"/>
        <v>0</v>
      </c>
      <c r="M38" s="20">
        <f t="shared" si="2"/>
        <v>1</v>
      </c>
    </row>
    <row r="39" spans="1:13" x14ac:dyDescent="0.2">
      <c r="A39" t="s">
        <v>95</v>
      </c>
      <c r="B39" s="5" t="s">
        <v>206</v>
      </c>
      <c r="C39" s="11" t="s">
        <v>94</v>
      </c>
      <c r="G39" s="13"/>
      <c r="H39" s="3">
        <v>1</v>
      </c>
      <c r="I39" s="3">
        <v>1</v>
      </c>
      <c r="J39" s="3">
        <v>1</v>
      </c>
      <c r="K39" s="20">
        <f t="shared" si="0"/>
        <v>1</v>
      </c>
      <c r="L39" s="20">
        <f t="shared" si="1"/>
        <v>0</v>
      </c>
      <c r="M39" s="20">
        <f t="shared" si="2"/>
        <v>1</v>
      </c>
    </row>
    <row r="40" spans="1:13" x14ac:dyDescent="0.2">
      <c r="A40" t="s">
        <v>93</v>
      </c>
      <c r="B40" s="5" t="s">
        <v>207</v>
      </c>
      <c r="C40" s="11" t="s">
        <v>92</v>
      </c>
      <c r="G40" s="13"/>
      <c r="H40" s="3">
        <v>1</v>
      </c>
      <c r="I40" s="3">
        <v>1</v>
      </c>
      <c r="J40" s="3">
        <v>1</v>
      </c>
      <c r="K40" s="20">
        <f t="shared" si="0"/>
        <v>1</v>
      </c>
      <c r="L40" s="20">
        <f t="shared" si="1"/>
        <v>0</v>
      </c>
      <c r="M40" s="20">
        <f t="shared" si="2"/>
        <v>1</v>
      </c>
    </row>
    <row r="41" spans="1:13" x14ac:dyDescent="0.2">
      <c r="A41" t="s">
        <v>91</v>
      </c>
      <c r="B41" s="5" t="s">
        <v>202</v>
      </c>
      <c r="C41" s="11" t="s">
        <v>90</v>
      </c>
      <c r="D41" t="s">
        <v>89</v>
      </c>
      <c r="E41" t="s">
        <v>88</v>
      </c>
      <c r="G41" s="13"/>
      <c r="H41" s="3">
        <v>1</v>
      </c>
      <c r="I41" s="3">
        <v>1</v>
      </c>
      <c r="J41" s="3">
        <v>1</v>
      </c>
      <c r="K41" s="20">
        <f t="shared" si="0"/>
        <v>1</v>
      </c>
      <c r="L41" s="20">
        <f t="shared" si="1"/>
        <v>0</v>
      </c>
      <c r="M41" s="20">
        <f t="shared" si="2"/>
        <v>1</v>
      </c>
    </row>
    <row r="42" spans="1:13" x14ac:dyDescent="0.2">
      <c r="A42" t="s">
        <v>87</v>
      </c>
      <c r="B42" s="5" t="s">
        <v>201</v>
      </c>
      <c r="C42" s="11" t="s">
        <v>86</v>
      </c>
      <c r="D42" t="s">
        <v>76</v>
      </c>
      <c r="G42" s="13"/>
      <c r="H42" s="3">
        <v>1</v>
      </c>
      <c r="I42" s="3">
        <v>0</v>
      </c>
      <c r="J42" s="3">
        <v>0</v>
      </c>
      <c r="K42" s="20">
        <f t="shared" si="0"/>
        <v>0</v>
      </c>
      <c r="L42" s="20">
        <f t="shared" si="1"/>
        <v>1</v>
      </c>
      <c r="M42" s="20">
        <f t="shared" si="2"/>
        <v>0</v>
      </c>
    </row>
    <row r="43" spans="1:13" x14ac:dyDescent="0.2">
      <c r="A43" t="s">
        <v>85</v>
      </c>
      <c r="B43" s="5" t="s">
        <v>205</v>
      </c>
      <c r="C43" s="11" t="s">
        <v>84</v>
      </c>
      <c r="G43" s="13"/>
      <c r="H43" s="3">
        <v>1</v>
      </c>
      <c r="I43" s="3">
        <v>1</v>
      </c>
      <c r="J43" s="3">
        <v>1</v>
      </c>
      <c r="K43" s="20">
        <f t="shared" si="0"/>
        <v>1</v>
      </c>
      <c r="L43" s="20">
        <f t="shared" si="1"/>
        <v>0</v>
      </c>
      <c r="M43" s="20">
        <f t="shared" si="2"/>
        <v>1</v>
      </c>
    </row>
    <row r="44" spans="1:13" x14ac:dyDescent="0.2">
      <c r="A44" t="s">
        <v>83</v>
      </c>
      <c r="B44" s="5" t="s">
        <v>188</v>
      </c>
      <c r="C44" s="11" t="s">
        <v>72</v>
      </c>
      <c r="G44" s="13"/>
      <c r="H44" s="3">
        <v>1</v>
      </c>
      <c r="I44" s="3">
        <v>1</v>
      </c>
      <c r="J44" s="3">
        <v>1</v>
      </c>
      <c r="K44" s="20">
        <f t="shared" si="0"/>
        <v>1</v>
      </c>
      <c r="L44" s="20">
        <f t="shared" si="1"/>
        <v>0</v>
      </c>
      <c r="M44" s="20">
        <f t="shared" si="2"/>
        <v>1</v>
      </c>
    </row>
    <row r="45" spans="1:13" x14ac:dyDescent="0.2">
      <c r="A45" t="s">
        <v>82</v>
      </c>
      <c r="B45" s="5" t="s">
        <v>204</v>
      </c>
      <c r="C45" s="11" t="s">
        <v>81</v>
      </c>
      <c r="D45" t="s">
        <v>80</v>
      </c>
      <c r="G45" s="13"/>
      <c r="H45" s="3">
        <v>1</v>
      </c>
      <c r="I45" s="3">
        <v>1</v>
      </c>
      <c r="J45" s="3">
        <v>1</v>
      </c>
      <c r="K45" s="20">
        <f t="shared" si="0"/>
        <v>1</v>
      </c>
      <c r="L45" s="20">
        <f t="shared" si="1"/>
        <v>0</v>
      </c>
      <c r="M45" s="20">
        <f t="shared" si="2"/>
        <v>1</v>
      </c>
    </row>
    <row r="46" spans="1:13" x14ac:dyDescent="0.2">
      <c r="A46" t="s">
        <v>79</v>
      </c>
      <c r="B46" s="5" t="s">
        <v>201</v>
      </c>
      <c r="C46" s="11" t="s">
        <v>230</v>
      </c>
      <c r="D46" t="s">
        <v>76</v>
      </c>
      <c r="G46" s="13"/>
      <c r="H46" s="3">
        <v>1</v>
      </c>
      <c r="I46" s="3">
        <v>0</v>
      </c>
      <c r="J46" s="3">
        <v>0</v>
      </c>
      <c r="K46" s="20">
        <f t="shared" si="0"/>
        <v>0</v>
      </c>
      <c r="L46" s="20">
        <f t="shared" si="1"/>
        <v>1</v>
      </c>
      <c r="M46" s="20">
        <f t="shared" si="2"/>
        <v>0</v>
      </c>
    </row>
    <row r="47" spans="1:13" x14ac:dyDescent="0.2">
      <c r="A47" t="s">
        <v>75</v>
      </c>
      <c r="B47" s="5" t="s">
        <v>208</v>
      </c>
      <c r="C47" s="11" t="s">
        <v>74</v>
      </c>
      <c r="G47" s="13"/>
      <c r="H47" s="3">
        <v>1</v>
      </c>
      <c r="I47" s="3">
        <v>1</v>
      </c>
      <c r="J47" s="3">
        <v>1</v>
      </c>
      <c r="K47" s="20">
        <f t="shared" si="0"/>
        <v>1</v>
      </c>
      <c r="L47" s="20">
        <f t="shared" si="1"/>
        <v>0</v>
      </c>
      <c r="M47" s="20">
        <f t="shared" si="2"/>
        <v>1</v>
      </c>
    </row>
    <row r="48" spans="1:13" x14ac:dyDescent="0.2">
      <c r="A48" t="s">
        <v>73</v>
      </c>
      <c r="B48" s="5" t="s">
        <v>188</v>
      </c>
      <c r="C48" s="11" t="s">
        <v>229</v>
      </c>
      <c r="G48" s="13"/>
      <c r="H48" s="3">
        <v>0</v>
      </c>
      <c r="I48" s="3">
        <v>1</v>
      </c>
      <c r="J48" s="3">
        <v>1</v>
      </c>
      <c r="K48" s="20">
        <f t="shared" si="0"/>
        <v>1</v>
      </c>
      <c r="L48" s="20">
        <f t="shared" si="1"/>
        <v>0</v>
      </c>
      <c r="M48" s="20">
        <f t="shared" si="2"/>
        <v>0</v>
      </c>
    </row>
    <row r="49" spans="1:13" x14ac:dyDescent="0.2">
      <c r="A49" t="s">
        <v>71</v>
      </c>
      <c r="B49" s="5" t="s">
        <v>194</v>
      </c>
      <c r="C49" s="11" t="s">
        <v>70</v>
      </c>
      <c r="D49" t="s">
        <v>69</v>
      </c>
      <c r="G49" s="13"/>
      <c r="H49" s="3">
        <v>1</v>
      </c>
      <c r="I49" s="3">
        <v>1</v>
      </c>
      <c r="J49" s="3">
        <v>1</v>
      </c>
      <c r="K49" s="22">
        <f t="shared" si="0"/>
        <v>1</v>
      </c>
      <c r="L49" s="22">
        <f t="shared" si="1"/>
        <v>0</v>
      </c>
      <c r="M49" s="22">
        <f t="shared" si="2"/>
        <v>1</v>
      </c>
    </row>
    <row r="50" spans="1:13" x14ac:dyDescent="0.2">
      <c r="A50" s="14"/>
      <c r="B50" s="14"/>
      <c r="C50" s="14"/>
      <c r="D50" s="14"/>
      <c r="E50" s="14"/>
      <c r="F50" s="14"/>
      <c r="G50" s="15"/>
      <c r="H50" s="16">
        <f>SUM(H10:H49)</f>
        <v>30</v>
      </c>
      <c r="I50" s="16">
        <f t="shared" ref="I50:J50" si="3">SUM(I10:I49)</f>
        <v>30</v>
      </c>
      <c r="J50" s="16">
        <f t="shared" si="3"/>
        <v>30</v>
      </c>
      <c r="K50" s="21">
        <f>SUM(K10:K49)</f>
        <v>30</v>
      </c>
      <c r="L50" s="21">
        <f>SUM(L10:L49)</f>
        <v>10</v>
      </c>
      <c r="M50" s="21">
        <f>SUM(M10:M49)</f>
        <v>24</v>
      </c>
    </row>
    <row r="51" spans="1:13" x14ac:dyDescent="0.2">
      <c r="A51" s="17"/>
      <c r="B51" s="17"/>
      <c r="C51" s="17"/>
      <c r="D51" s="17"/>
      <c r="E51" s="17"/>
      <c r="F51" s="17"/>
      <c r="G51" s="13"/>
      <c r="H51" s="18"/>
      <c r="I51" s="18"/>
      <c r="J51" s="18"/>
    </row>
    <row r="52" spans="1:13" ht="12.75" x14ac:dyDescent="0.2">
      <c r="G52" s="23" t="s">
        <v>221</v>
      </c>
      <c r="H52" s="24">
        <f>COUNT(H10:H49)</f>
        <v>40</v>
      </c>
      <c r="I52" s="3"/>
      <c r="J52" s="3"/>
    </row>
    <row r="53" spans="1:13" ht="12.75" x14ac:dyDescent="0.2">
      <c r="G53" s="23" t="s">
        <v>222</v>
      </c>
      <c r="H53" s="24">
        <f>SUMIFS(I10:I49,J10:J49, "=1")</f>
        <v>30</v>
      </c>
      <c r="I53" s="3"/>
      <c r="J53" s="3"/>
    </row>
    <row r="54" spans="1:13" ht="12.75" x14ac:dyDescent="0.2">
      <c r="G54" s="23" t="s">
        <v>241</v>
      </c>
      <c r="H54" s="24">
        <f>COUNTIF(I10:I49, "=1")</f>
        <v>30</v>
      </c>
      <c r="I54" s="3"/>
      <c r="J54" s="3"/>
    </row>
    <row r="55" spans="1:13" ht="12.75" x14ac:dyDescent="0.2">
      <c r="G55" s="23" t="s">
        <v>223</v>
      </c>
      <c r="H55" s="24">
        <f>COUNTIFS(I10:I49, "=0", J10:J49, "=0")</f>
        <v>10</v>
      </c>
      <c r="I55" s="3"/>
      <c r="J55" s="3"/>
    </row>
    <row r="56" spans="1:13" ht="12.75" x14ac:dyDescent="0.2">
      <c r="G56" s="23" t="s">
        <v>242</v>
      </c>
      <c r="H56" s="24">
        <f>COUNTIF(I10:I49, "=0")</f>
        <v>10</v>
      </c>
      <c r="I56" s="3"/>
      <c r="J56" s="3"/>
    </row>
    <row r="57" spans="1:13" ht="12.75" x14ac:dyDescent="0.2">
      <c r="G57" s="23" t="s">
        <v>224</v>
      </c>
      <c r="H57" s="24">
        <f>SUMIFS(I10:I49,H10:H49, "=1")</f>
        <v>24</v>
      </c>
      <c r="I57" s="3"/>
      <c r="J57" s="3"/>
    </row>
    <row r="58" spans="1:13" ht="12.75" x14ac:dyDescent="0.2">
      <c r="G58" s="23" t="s">
        <v>243</v>
      </c>
      <c r="H58" s="24">
        <f>COUNTIF(H10:H49, "=1")</f>
        <v>30</v>
      </c>
      <c r="I58" s="3"/>
      <c r="J58" s="3"/>
    </row>
    <row r="59" spans="1:13" x14ac:dyDescent="0.2">
      <c r="G59" s="13"/>
    </row>
    <row r="60" spans="1:13" ht="12.75" x14ac:dyDescent="0.2">
      <c r="G60" s="25" t="s">
        <v>225</v>
      </c>
      <c r="H60" s="31">
        <f>H53 / H54</f>
        <v>1</v>
      </c>
    </row>
    <row r="61" spans="1:13" ht="12.75" x14ac:dyDescent="0.2">
      <c r="G61" s="25" t="s">
        <v>226</v>
      </c>
      <c r="H61" s="31">
        <f>H55 / H56</f>
        <v>1</v>
      </c>
    </row>
    <row r="62" spans="1:13" ht="12.75" x14ac:dyDescent="0.2">
      <c r="G62" s="25" t="s">
        <v>227</v>
      </c>
      <c r="H62" s="31">
        <f>H57 / H54</f>
        <v>0.8</v>
      </c>
    </row>
    <row r="63" spans="1:13" ht="12.75" x14ac:dyDescent="0.2">
      <c r="G63" s="25" t="s">
        <v>228</v>
      </c>
      <c r="H63" s="31">
        <f>H58 / H52</f>
        <v>0.75</v>
      </c>
    </row>
    <row r="65" spans="7:8" ht="12.75" x14ac:dyDescent="0.2">
      <c r="G65" s="25" t="s">
        <v>244</v>
      </c>
      <c r="H65" s="24">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51C57-0ABB-43F3-AD4D-83D65618082C}">
  <dimension ref="A1:A37"/>
  <sheetViews>
    <sheetView tabSelected="1" workbookViewId="0">
      <selection activeCell="A3" sqref="A3"/>
    </sheetView>
  </sheetViews>
  <sheetFormatPr defaultRowHeight="12" x14ac:dyDescent="0.2"/>
  <cols>
    <col min="1" max="1" width="83.5703125" customWidth="1"/>
  </cols>
  <sheetData>
    <row r="1" spans="1:1" ht="14.25" x14ac:dyDescent="0.2">
      <c r="A1" s="37" t="s">
        <v>245</v>
      </c>
    </row>
    <row r="3" spans="1:1" ht="15.75" x14ac:dyDescent="0.2">
      <c r="A3" s="33" t="s">
        <v>246</v>
      </c>
    </row>
    <row r="4" spans="1:1" ht="15.75" x14ac:dyDescent="0.2">
      <c r="A4" s="33"/>
    </row>
    <row r="5" spans="1:1" ht="15.75" x14ac:dyDescent="0.2">
      <c r="A5" s="33" t="s">
        <v>247</v>
      </c>
    </row>
    <row r="6" spans="1:1" ht="15.75" x14ac:dyDescent="0.2">
      <c r="A6" s="33"/>
    </row>
    <row r="7" spans="1:1" ht="15.75" x14ac:dyDescent="0.2">
      <c r="A7" s="33" t="s">
        <v>248</v>
      </c>
    </row>
    <row r="8" spans="1:1" x14ac:dyDescent="0.2">
      <c r="A8" s="32"/>
    </row>
    <row r="9" spans="1:1" x14ac:dyDescent="0.2">
      <c r="A9" s="34" t="s">
        <v>249</v>
      </c>
    </row>
    <row r="10" spans="1:1" x14ac:dyDescent="0.2">
      <c r="A10" s="34" t="s">
        <v>250</v>
      </c>
    </row>
    <row r="11" spans="1:1" x14ac:dyDescent="0.2">
      <c r="A11" s="34" t="s">
        <v>251</v>
      </c>
    </row>
    <row r="12" spans="1:1" x14ac:dyDescent="0.2">
      <c r="A12" s="34" t="s">
        <v>252</v>
      </c>
    </row>
    <row r="13" spans="1:1" ht="12.75" x14ac:dyDescent="0.2">
      <c r="A13" s="34" t="s">
        <v>253</v>
      </c>
    </row>
    <row r="14" spans="1:1" ht="12.75" x14ac:dyDescent="0.2">
      <c r="A14" s="35" t="s">
        <v>254</v>
      </c>
    </row>
    <row r="15" spans="1:1" ht="12.75" x14ac:dyDescent="0.2">
      <c r="A15" s="35" t="s">
        <v>255</v>
      </c>
    </row>
    <row r="16" spans="1:1" x14ac:dyDescent="0.2">
      <c r="A16" s="34" t="s">
        <v>256</v>
      </c>
    </row>
    <row r="17" spans="1:1" x14ac:dyDescent="0.2">
      <c r="A17" s="34" t="s">
        <v>257</v>
      </c>
    </row>
    <row r="18" spans="1:1" x14ac:dyDescent="0.2">
      <c r="A18" s="34" t="s">
        <v>258</v>
      </c>
    </row>
    <row r="19" spans="1:1" x14ac:dyDescent="0.2">
      <c r="A19" s="34" t="s">
        <v>259</v>
      </c>
    </row>
    <row r="20" spans="1:1" x14ac:dyDescent="0.2">
      <c r="A20" s="34" t="s">
        <v>260</v>
      </c>
    </row>
    <row r="21" spans="1:1" x14ac:dyDescent="0.2">
      <c r="A21" s="34" t="s">
        <v>261</v>
      </c>
    </row>
    <row r="22" spans="1:1" x14ac:dyDescent="0.2">
      <c r="A22" s="34" t="s">
        <v>262</v>
      </c>
    </row>
    <row r="23" spans="1:1" x14ac:dyDescent="0.2">
      <c r="A23" s="34" t="s">
        <v>263</v>
      </c>
    </row>
    <row r="24" spans="1:1" ht="15.75" x14ac:dyDescent="0.2">
      <c r="A24" s="33"/>
    </row>
    <row r="25" spans="1:1" ht="15.75" x14ac:dyDescent="0.2">
      <c r="A25" s="33" t="s">
        <v>264</v>
      </c>
    </row>
    <row r="26" spans="1:1" ht="15.75" x14ac:dyDescent="0.2">
      <c r="A26" s="33"/>
    </row>
    <row r="27" spans="1:1" ht="15.75" x14ac:dyDescent="0.2">
      <c r="A27" s="33" t="s">
        <v>265</v>
      </c>
    </row>
    <row r="28" spans="1:1" ht="15.75" x14ac:dyDescent="0.2">
      <c r="A28" s="33"/>
    </row>
    <row r="29" spans="1:1" ht="15.75" x14ac:dyDescent="0.2">
      <c r="A29" s="33" t="s">
        <v>266</v>
      </c>
    </row>
    <row r="30" spans="1:1" ht="15.75" x14ac:dyDescent="0.2">
      <c r="A30" s="33"/>
    </row>
    <row r="31" spans="1:1" ht="15.75" x14ac:dyDescent="0.2">
      <c r="A31" s="33" t="s">
        <v>267</v>
      </c>
    </row>
    <row r="32" spans="1:1" ht="15.75" x14ac:dyDescent="0.2">
      <c r="A32" s="33"/>
    </row>
    <row r="33" spans="1:1" ht="15.75" x14ac:dyDescent="0.2">
      <c r="A33" s="33" t="s">
        <v>268</v>
      </c>
    </row>
    <row r="34" spans="1:1" ht="15.75" x14ac:dyDescent="0.2">
      <c r="A34" s="33"/>
    </row>
    <row r="35" spans="1:1" ht="15.75" x14ac:dyDescent="0.2">
      <c r="A35" s="33" t="s">
        <v>269</v>
      </c>
    </row>
    <row r="36" spans="1:1" ht="15.75" x14ac:dyDescent="0.2">
      <c r="A36" s="33"/>
    </row>
    <row r="37" spans="1:1" x14ac:dyDescent="0.2">
      <c r="A37" s="36" t="s">
        <v>270</v>
      </c>
    </row>
  </sheetData>
  <hyperlinks>
    <hyperlink ref="A37" r:id="rId1" xr:uid="{E94C0CB4-183C-4C28-8633-2A3B481BB11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resnet</vt:lpstr>
      <vt:lpstr>alexnet</vt:lpstr>
      <vt:lpstr>vgg</vt:lpstr>
      <vt:lpstr>results_dic</vt:lpstr>
      <vt:lpstr>adj_results_vgg</vt:lpstr>
      <vt:lpstr>adj_results_resnet</vt:lpstr>
      <vt:lpstr>adj_results_alexnet</vt:lpstr>
      <vt:lpstr>submit#2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ssi112</dc:creator>
  <cp:lastModifiedBy>ssi112</cp:lastModifiedBy>
  <dcterms:created xsi:type="dcterms:W3CDTF">2018-11-17T16:50:28Z</dcterms:created>
  <dcterms:modified xsi:type="dcterms:W3CDTF">2018-11-25T17:11:16Z</dcterms:modified>
</cp:coreProperties>
</file>