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mms\Desktop\hw-1\"/>
    </mc:Choice>
  </mc:AlternateContent>
  <xr:revisionPtr revIDLastSave="0" documentId="13_ncr:1_{7F7C0C46-86C1-486B-B1AA-E8A717049F4F}" xr6:coauthVersionLast="45" xr6:coauthVersionMax="45" xr10:uidLastSave="{00000000-0000-0000-0000-000000000000}"/>
  <bookViews>
    <workbookView xWindow="546" yWindow="570" windowWidth="19920" windowHeight="11592" activeTab="4" xr2:uid="{00000000-000D-0000-FFFF-FFFF00000000}"/>
  </bookViews>
  <sheets>
    <sheet name="Master Data Sheet" sheetId="1" r:id="rId1"/>
    <sheet name="BONUS" sheetId="9" r:id="rId2"/>
    <sheet name="Pivot Table 1" sheetId="4" r:id="rId3"/>
    <sheet name="Pivot Table 2" sheetId="5" r:id="rId4"/>
    <sheet name="Pivot Table 3" sheetId="8" r:id="rId5"/>
  </sheets>
  <definedNames>
    <definedName name="_xlnm._FilterDatabase" localSheetId="0" hidden="1">'Master Data Sheet'!$A$1:$T$4115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5" i="9" l="1"/>
  <c r="D15" i="9"/>
  <c r="B15" i="9"/>
  <c r="F3" i="9" l="1"/>
  <c r="G3" i="9"/>
  <c r="H3" i="9"/>
  <c r="F4" i="9"/>
  <c r="G4" i="9"/>
  <c r="H4" i="9"/>
  <c r="F5" i="9"/>
  <c r="G5" i="9"/>
  <c r="H5" i="9"/>
  <c r="F6" i="9"/>
  <c r="G6" i="9"/>
  <c r="H6" i="9"/>
  <c r="F7" i="9"/>
  <c r="G7" i="9"/>
  <c r="H7" i="9"/>
  <c r="F8" i="9"/>
  <c r="G8" i="9"/>
  <c r="H8" i="9"/>
  <c r="F9" i="9"/>
  <c r="G9" i="9"/>
  <c r="H9" i="9"/>
  <c r="F10" i="9"/>
  <c r="G10" i="9"/>
  <c r="H10" i="9"/>
  <c r="F11" i="9"/>
  <c r="G11" i="9"/>
  <c r="H11" i="9"/>
  <c r="F12" i="9"/>
  <c r="G12" i="9"/>
  <c r="H12" i="9"/>
  <c r="F13" i="9"/>
  <c r="G13" i="9"/>
  <c r="H13" i="9"/>
  <c r="H2" i="9"/>
  <c r="G2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B3" i="9"/>
  <c r="C3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B13" i="9"/>
  <c r="C12" i="9"/>
  <c r="C11" i="9"/>
  <c r="C10" i="9"/>
  <c r="C9" i="9"/>
  <c r="C8" i="9"/>
  <c r="C7" i="9"/>
  <c r="C6" i="9"/>
  <c r="C5" i="9"/>
  <c r="C4" i="9"/>
  <c r="C2" i="9"/>
  <c r="B4" i="9"/>
  <c r="B5" i="9"/>
  <c r="B6" i="9"/>
  <c r="B7" i="9"/>
  <c r="B8" i="9"/>
  <c r="B9" i="9"/>
  <c r="B12" i="9"/>
  <c r="B10" i="9"/>
  <c r="B11" i="9"/>
  <c r="B2" i="9"/>
  <c r="U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3" i="1"/>
  <c r="K4" i="1"/>
  <c r="K5" i="1"/>
  <c r="K6" i="1"/>
  <c r="K2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110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X2" i="1" l="1"/>
  <c r="W3" i="1"/>
  <c r="W2" i="1"/>
  <c r="W4" i="1"/>
  <c r="W5" i="1"/>
  <c r="X3" i="1"/>
  <c r="X4" i="1"/>
  <c r="X5" i="1"/>
  <c r="W6" i="1"/>
  <c r="X6" i="1"/>
  <c r="W7" i="1"/>
  <c r="X7" i="1"/>
  <c r="W8" i="1"/>
  <c r="X8" i="1"/>
  <c r="W9" i="1"/>
  <c r="X9" i="1"/>
  <c r="W10" i="1"/>
  <c r="X10" i="1"/>
  <c r="W11" i="1"/>
  <c r="X11" i="1"/>
  <c r="W12" i="1"/>
  <c r="X12" i="1"/>
  <c r="W13" i="1"/>
  <c r="X13" i="1"/>
  <c r="W14" i="1"/>
  <c r="X14" i="1"/>
  <c r="W15" i="1"/>
  <c r="X15" i="1"/>
  <c r="W16" i="1"/>
  <c r="X16" i="1"/>
  <c r="W17" i="1"/>
  <c r="X17" i="1"/>
  <c r="W18" i="1"/>
  <c r="X18" i="1"/>
  <c r="W19" i="1"/>
  <c r="X19" i="1"/>
  <c r="W20" i="1"/>
  <c r="X20" i="1"/>
  <c r="W21" i="1"/>
  <c r="X21" i="1"/>
  <c r="W22" i="1"/>
  <c r="X22" i="1"/>
  <c r="W23" i="1"/>
  <c r="X23" i="1"/>
  <c r="W24" i="1"/>
  <c r="X24" i="1"/>
  <c r="W25" i="1"/>
  <c r="X25" i="1"/>
  <c r="W26" i="1"/>
  <c r="X26" i="1"/>
  <c r="W27" i="1"/>
  <c r="X27" i="1"/>
  <c r="W28" i="1"/>
  <c r="X28" i="1"/>
  <c r="W29" i="1"/>
  <c r="X29" i="1"/>
  <c r="W30" i="1"/>
  <c r="X30" i="1"/>
  <c r="W31" i="1"/>
  <c r="X31" i="1"/>
  <c r="W32" i="1"/>
  <c r="X32" i="1"/>
  <c r="W33" i="1"/>
  <c r="X33" i="1"/>
  <c r="W34" i="1"/>
  <c r="X34" i="1"/>
  <c r="W35" i="1"/>
  <c r="X35" i="1"/>
  <c r="W36" i="1"/>
  <c r="X36" i="1"/>
  <c r="W37" i="1"/>
  <c r="X37" i="1"/>
  <c r="W38" i="1"/>
  <c r="X38" i="1"/>
  <c r="W39" i="1"/>
  <c r="X39" i="1"/>
  <c r="W40" i="1"/>
  <c r="X40" i="1"/>
  <c r="W41" i="1"/>
  <c r="X41" i="1"/>
  <c r="W42" i="1"/>
  <c r="X42" i="1"/>
  <c r="W43" i="1"/>
  <c r="X43" i="1"/>
  <c r="W44" i="1"/>
  <c r="X44" i="1"/>
  <c r="W45" i="1"/>
  <c r="X45" i="1"/>
  <c r="W46" i="1"/>
  <c r="X46" i="1"/>
  <c r="W47" i="1"/>
  <c r="X47" i="1"/>
  <c r="W48" i="1"/>
  <c r="X48" i="1"/>
  <c r="W49" i="1"/>
  <c r="X49" i="1"/>
  <c r="W50" i="1"/>
  <c r="X50" i="1"/>
  <c r="W51" i="1"/>
  <c r="X51" i="1"/>
  <c r="W52" i="1"/>
  <c r="X52" i="1"/>
  <c r="W53" i="1"/>
  <c r="X53" i="1"/>
  <c r="W54" i="1"/>
  <c r="X54" i="1"/>
  <c r="W55" i="1"/>
  <c r="X55" i="1"/>
  <c r="W56" i="1"/>
  <c r="X56" i="1"/>
  <c r="W57" i="1"/>
  <c r="X57" i="1"/>
  <c r="W58" i="1"/>
  <c r="X58" i="1"/>
  <c r="W59" i="1"/>
  <c r="X59" i="1"/>
  <c r="W60" i="1"/>
  <c r="X60" i="1"/>
  <c r="W61" i="1"/>
  <c r="X61" i="1"/>
  <c r="W62" i="1"/>
  <c r="X62" i="1"/>
  <c r="W63" i="1"/>
  <c r="X63" i="1"/>
  <c r="W64" i="1"/>
  <c r="X64" i="1"/>
  <c r="W65" i="1"/>
  <c r="X65" i="1"/>
  <c r="W66" i="1"/>
  <c r="X66" i="1"/>
  <c r="W67" i="1"/>
  <c r="X67" i="1"/>
  <c r="W68" i="1"/>
  <c r="X68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X87" i="1"/>
  <c r="W88" i="1"/>
  <c r="X88" i="1"/>
  <c r="W89" i="1"/>
  <c r="X89" i="1"/>
  <c r="W90" i="1"/>
  <c r="X90" i="1"/>
  <c r="W91" i="1"/>
  <c r="X91" i="1"/>
  <c r="W92" i="1"/>
  <c r="X92" i="1"/>
  <c r="W93" i="1"/>
  <c r="X93" i="1"/>
  <c r="W94" i="1"/>
  <c r="X94" i="1"/>
  <c r="W95" i="1"/>
  <c r="X95" i="1"/>
  <c r="W96" i="1"/>
  <c r="X96" i="1"/>
  <c r="W97" i="1"/>
  <c r="X97" i="1"/>
  <c r="W98" i="1"/>
  <c r="X98" i="1"/>
  <c r="W99" i="1"/>
  <c r="X99" i="1"/>
  <c r="W100" i="1"/>
  <c r="X100" i="1"/>
  <c r="W101" i="1"/>
  <c r="X101" i="1"/>
  <c r="W102" i="1"/>
  <c r="X102" i="1"/>
  <c r="W103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W110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18" i="1"/>
  <c r="X118" i="1"/>
  <c r="W119" i="1"/>
  <c r="X119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W441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2" i="1"/>
  <c r="X482" i="1"/>
  <c r="W483" i="1"/>
  <c r="X483" i="1"/>
  <c r="W484" i="1"/>
  <c r="X484" i="1"/>
  <c r="W485" i="1"/>
  <c r="X485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49" i="1"/>
  <c r="X549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59" i="1"/>
  <c r="X1159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4" i="1"/>
  <c r="X1474" i="1"/>
  <c r="W1475" i="1"/>
  <c r="X1475" i="1"/>
  <c r="W1476" i="1"/>
  <c r="X1476" i="1"/>
  <c r="W1477" i="1"/>
  <c r="X1477" i="1"/>
  <c r="W1478" i="1"/>
  <c r="X1478" i="1"/>
  <c r="W1479" i="1"/>
  <c r="X1479" i="1"/>
  <c r="W1480" i="1"/>
  <c r="X1480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0" i="1"/>
  <c r="X1500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09" i="1"/>
  <c r="X1509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2" i="1"/>
  <c r="X1552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6" i="1"/>
  <c r="X1586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5" i="1"/>
  <c r="X1635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W1669" i="1"/>
  <c r="X1669" i="1"/>
  <c r="W1670" i="1"/>
  <c r="X1670" i="1"/>
  <c r="W1671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0" i="1"/>
  <c r="X1690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W1732" i="1"/>
  <c r="X1732" i="1"/>
  <c r="W1733" i="1"/>
  <c r="X1733" i="1"/>
  <c r="W1734" i="1"/>
  <c r="X1734" i="1"/>
  <c r="W1735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W1772" i="1"/>
  <c r="X1772" i="1"/>
  <c r="W1773" i="1"/>
  <c r="X1773" i="1"/>
  <c r="W1774" i="1"/>
  <c r="X1774" i="1"/>
  <c r="W1775" i="1"/>
  <c r="X1775" i="1"/>
  <c r="W1776" i="1"/>
  <c r="X1776" i="1"/>
  <c r="W1777" i="1"/>
  <c r="X1777" i="1"/>
  <c r="W1778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W1790" i="1"/>
  <c r="X1790" i="1"/>
  <c r="W1791" i="1"/>
  <c r="X1791" i="1"/>
  <c r="W1792" i="1"/>
  <c r="X1792" i="1"/>
  <c r="W1793" i="1"/>
  <c r="X1793" i="1"/>
  <c r="W1794" i="1"/>
  <c r="X1794" i="1"/>
  <c r="W1795" i="1"/>
  <c r="X1795" i="1"/>
  <c r="W1796" i="1"/>
  <c r="X1796" i="1"/>
  <c r="W1797" i="1"/>
  <c r="X1797" i="1"/>
  <c r="W1798" i="1"/>
  <c r="X1798" i="1"/>
  <c r="W1799" i="1"/>
  <c r="X1799" i="1"/>
  <c r="W1800" i="1"/>
  <c r="X1800" i="1"/>
  <c r="W1801" i="1"/>
  <c r="X1801" i="1"/>
  <c r="W1802" i="1"/>
  <c r="X1802" i="1"/>
  <c r="W1803" i="1"/>
  <c r="X1803" i="1"/>
  <c r="W1804" i="1"/>
  <c r="X1804" i="1"/>
  <c r="W1805" i="1"/>
  <c r="X1805" i="1"/>
  <c r="W1806" i="1"/>
  <c r="X1806" i="1"/>
  <c r="W1807" i="1"/>
  <c r="X1807" i="1"/>
  <c r="W1808" i="1"/>
  <c r="X1808" i="1"/>
  <c r="W1809" i="1"/>
  <c r="X1809" i="1"/>
  <c r="W1810" i="1"/>
  <c r="X1810" i="1"/>
  <c r="W1811" i="1"/>
  <c r="X1811" i="1"/>
  <c r="W1812" i="1"/>
  <c r="X1812" i="1"/>
  <c r="W1813" i="1"/>
  <c r="X1813" i="1"/>
  <c r="W1814" i="1"/>
  <c r="X1814" i="1"/>
  <c r="W1815" i="1"/>
  <c r="X1815" i="1"/>
  <c r="W1816" i="1"/>
  <c r="X1816" i="1"/>
  <c r="W1817" i="1"/>
  <c r="X1817" i="1"/>
  <c r="W1818" i="1"/>
  <c r="X1818" i="1"/>
  <c r="W1819" i="1"/>
  <c r="X1819" i="1"/>
  <c r="W1820" i="1"/>
  <c r="X1820" i="1"/>
  <c r="W1821" i="1"/>
  <c r="X1821" i="1"/>
  <c r="W1822" i="1"/>
  <c r="X1822" i="1"/>
  <c r="W1823" i="1"/>
  <c r="X1823" i="1"/>
  <c r="W1824" i="1"/>
  <c r="X1824" i="1"/>
  <c r="W1825" i="1"/>
  <c r="X1825" i="1"/>
  <c r="W1826" i="1"/>
  <c r="X1826" i="1"/>
  <c r="W1827" i="1"/>
  <c r="X1827" i="1"/>
  <c r="W1828" i="1"/>
  <c r="X1828" i="1"/>
  <c r="W1829" i="1"/>
  <c r="X1829" i="1"/>
  <c r="W1830" i="1"/>
  <c r="X1830" i="1"/>
  <c r="W1831" i="1"/>
  <c r="X1831" i="1"/>
  <c r="W1832" i="1"/>
  <c r="X1832" i="1"/>
  <c r="W1833" i="1"/>
  <c r="X1833" i="1"/>
  <c r="W1834" i="1"/>
  <c r="X1834" i="1"/>
  <c r="W1835" i="1"/>
  <c r="X1835" i="1"/>
  <c r="W1836" i="1"/>
  <c r="X1836" i="1"/>
  <c r="W1837" i="1"/>
  <c r="X1837" i="1"/>
  <c r="W1838" i="1"/>
  <c r="X1838" i="1"/>
  <c r="W1839" i="1"/>
  <c r="X1839" i="1"/>
  <c r="W1840" i="1"/>
  <c r="X1840" i="1"/>
  <c r="W1841" i="1"/>
  <c r="X1841" i="1"/>
  <c r="W1842" i="1"/>
  <c r="X1842" i="1"/>
  <c r="W1843" i="1"/>
  <c r="X1843" i="1"/>
  <c r="W1844" i="1"/>
  <c r="X1844" i="1"/>
  <c r="W1845" i="1"/>
  <c r="X1845" i="1"/>
  <c r="W1846" i="1"/>
  <c r="X1846" i="1"/>
  <c r="W1847" i="1"/>
  <c r="X1847" i="1"/>
  <c r="W1848" i="1"/>
  <c r="X1848" i="1"/>
  <c r="W1849" i="1"/>
  <c r="X1849" i="1"/>
  <c r="W1850" i="1"/>
  <c r="X1850" i="1"/>
  <c r="W1851" i="1"/>
  <c r="X1851" i="1"/>
  <c r="W1852" i="1"/>
  <c r="X1852" i="1"/>
  <c r="W1853" i="1"/>
  <c r="X1853" i="1"/>
  <c r="W1854" i="1"/>
  <c r="X1854" i="1"/>
  <c r="W1855" i="1"/>
  <c r="X1855" i="1"/>
  <c r="W1856" i="1"/>
  <c r="X1856" i="1"/>
  <c r="W1857" i="1"/>
  <c r="X1857" i="1"/>
  <c r="W1858" i="1"/>
  <c r="X1858" i="1"/>
  <c r="W1859" i="1"/>
  <c r="X1859" i="1"/>
  <c r="W1860" i="1"/>
  <c r="X1860" i="1"/>
  <c r="W1861" i="1"/>
  <c r="X1861" i="1"/>
  <c r="W1862" i="1"/>
  <c r="X1862" i="1"/>
  <c r="W1863" i="1"/>
  <c r="X1863" i="1"/>
  <c r="W1864" i="1"/>
  <c r="X1864" i="1"/>
  <c r="W1865" i="1"/>
  <c r="X1865" i="1"/>
  <c r="W1866" i="1"/>
  <c r="X1866" i="1"/>
  <c r="W1867" i="1"/>
  <c r="X1867" i="1"/>
  <c r="W1868" i="1"/>
  <c r="X1868" i="1"/>
  <c r="W1869" i="1"/>
  <c r="X1869" i="1"/>
  <c r="W1870" i="1"/>
  <c r="X1870" i="1"/>
  <c r="W1871" i="1"/>
  <c r="X1871" i="1"/>
  <c r="W1872" i="1"/>
  <c r="X1872" i="1"/>
  <c r="W1873" i="1"/>
  <c r="X1873" i="1"/>
  <c r="W1874" i="1"/>
  <c r="X1874" i="1"/>
  <c r="W1875" i="1"/>
  <c r="X1875" i="1"/>
  <c r="W1876" i="1"/>
  <c r="X1876" i="1"/>
  <c r="W1877" i="1"/>
  <c r="X1877" i="1"/>
  <c r="W1878" i="1"/>
  <c r="X1878" i="1"/>
  <c r="W1879" i="1"/>
  <c r="X1879" i="1"/>
  <c r="W1880" i="1"/>
  <c r="X1880" i="1"/>
  <c r="W1881" i="1"/>
  <c r="X1881" i="1"/>
  <c r="W1882" i="1"/>
  <c r="X1882" i="1"/>
  <c r="W1883" i="1"/>
  <c r="X1883" i="1"/>
  <c r="W1884" i="1"/>
  <c r="X1884" i="1"/>
  <c r="W1885" i="1"/>
  <c r="X1885" i="1"/>
  <c r="W1886" i="1"/>
  <c r="X1886" i="1"/>
  <c r="W1887" i="1"/>
  <c r="X1887" i="1"/>
  <c r="W1888" i="1"/>
  <c r="X1888" i="1"/>
  <c r="W1889" i="1"/>
  <c r="X1889" i="1"/>
  <c r="W1890" i="1"/>
  <c r="X1890" i="1"/>
  <c r="W1891" i="1"/>
  <c r="X1891" i="1"/>
  <c r="W1892" i="1"/>
  <c r="X1892" i="1"/>
  <c r="W1893" i="1"/>
  <c r="X1893" i="1"/>
  <c r="W1894" i="1"/>
  <c r="X1894" i="1"/>
  <c r="W1895" i="1"/>
  <c r="X1895" i="1"/>
  <c r="W1896" i="1"/>
  <c r="X1896" i="1"/>
  <c r="W1897" i="1"/>
  <c r="X1897" i="1"/>
  <c r="W1898" i="1"/>
  <c r="X1898" i="1"/>
  <c r="W1899" i="1"/>
  <c r="X1899" i="1"/>
  <c r="W1900" i="1"/>
  <c r="X1900" i="1"/>
  <c r="W1901" i="1"/>
  <c r="X1901" i="1"/>
  <c r="W1902" i="1"/>
  <c r="X1902" i="1"/>
  <c r="W1903" i="1"/>
  <c r="X1903" i="1"/>
  <c r="W1904" i="1"/>
  <c r="X1904" i="1"/>
  <c r="W1905" i="1"/>
  <c r="X1905" i="1"/>
  <c r="W1906" i="1"/>
  <c r="X1906" i="1"/>
  <c r="W1907" i="1"/>
  <c r="X1907" i="1"/>
  <c r="W1908" i="1"/>
  <c r="X1908" i="1"/>
  <c r="W1909" i="1"/>
  <c r="X1909" i="1"/>
  <c r="W1910" i="1"/>
  <c r="X1910" i="1"/>
  <c r="W1911" i="1"/>
  <c r="X1911" i="1"/>
  <c r="W1912" i="1"/>
  <c r="X1912" i="1"/>
  <c r="W1913" i="1"/>
  <c r="X1913" i="1"/>
  <c r="W1914" i="1"/>
  <c r="X1914" i="1"/>
  <c r="W1915" i="1"/>
  <c r="X1915" i="1"/>
  <c r="W1916" i="1"/>
  <c r="X1916" i="1"/>
  <c r="W1917" i="1"/>
  <c r="X1917" i="1"/>
  <c r="W1918" i="1"/>
  <c r="X1918" i="1"/>
  <c r="W1919" i="1"/>
  <c r="X1919" i="1"/>
  <c r="W1920" i="1"/>
  <c r="X1920" i="1"/>
  <c r="W1921" i="1"/>
  <c r="X1921" i="1"/>
  <c r="W1922" i="1"/>
  <c r="X1922" i="1"/>
  <c r="W1923" i="1"/>
  <c r="X1923" i="1"/>
  <c r="W1924" i="1"/>
  <c r="X1924" i="1"/>
  <c r="W1925" i="1"/>
  <c r="X1925" i="1"/>
  <c r="W1926" i="1"/>
  <c r="X1926" i="1"/>
  <c r="W1927" i="1"/>
  <c r="X1927" i="1"/>
  <c r="W1928" i="1"/>
  <c r="X1928" i="1"/>
  <c r="W1929" i="1"/>
  <c r="X1929" i="1"/>
  <c r="W1930" i="1"/>
  <c r="X1930" i="1"/>
  <c r="W1931" i="1"/>
  <c r="X1931" i="1"/>
  <c r="W1932" i="1"/>
  <c r="X1932" i="1"/>
  <c r="W1933" i="1"/>
  <c r="X1933" i="1"/>
  <c r="W1934" i="1"/>
  <c r="X1934" i="1"/>
  <c r="W1935" i="1"/>
  <c r="X1935" i="1"/>
  <c r="W1936" i="1"/>
  <c r="X1936" i="1"/>
  <c r="W1937" i="1"/>
  <c r="X1937" i="1"/>
  <c r="W1938" i="1"/>
  <c r="X1938" i="1"/>
  <c r="W1939" i="1"/>
  <c r="X1939" i="1"/>
  <c r="W1940" i="1"/>
  <c r="X1940" i="1"/>
  <c r="W1941" i="1"/>
  <c r="X1941" i="1"/>
  <c r="W1942" i="1"/>
  <c r="X1942" i="1"/>
  <c r="W1943" i="1"/>
  <c r="X1943" i="1"/>
  <c r="W1944" i="1"/>
  <c r="X1944" i="1"/>
  <c r="W1945" i="1"/>
  <c r="X1945" i="1"/>
  <c r="W1946" i="1"/>
  <c r="X1946" i="1"/>
  <c r="W1947" i="1"/>
  <c r="X1947" i="1"/>
  <c r="W1948" i="1"/>
  <c r="X1948" i="1"/>
  <c r="W1949" i="1"/>
  <c r="X1949" i="1"/>
  <c r="W1950" i="1"/>
  <c r="X1950" i="1"/>
  <c r="W1951" i="1"/>
  <c r="X1951" i="1"/>
  <c r="W1952" i="1"/>
  <c r="X1952" i="1"/>
  <c r="W1953" i="1"/>
  <c r="X1953" i="1"/>
  <c r="W1954" i="1"/>
  <c r="X1954" i="1"/>
  <c r="W1955" i="1"/>
  <c r="X1955" i="1"/>
  <c r="W1956" i="1"/>
  <c r="X1956" i="1"/>
  <c r="W1957" i="1"/>
  <c r="X1957" i="1"/>
  <c r="W1958" i="1"/>
  <c r="X1958" i="1"/>
  <c r="W1959" i="1"/>
  <c r="X1959" i="1"/>
  <c r="W1960" i="1"/>
  <c r="X1960" i="1"/>
  <c r="W1961" i="1"/>
  <c r="X1961" i="1"/>
  <c r="W1962" i="1"/>
  <c r="X1962" i="1"/>
  <c r="W1963" i="1"/>
  <c r="X1963" i="1"/>
  <c r="W1964" i="1"/>
  <c r="X1964" i="1"/>
  <c r="W1965" i="1"/>
  <c r="X1965" i="1"/>
  <c r="W1966" i="1"/>
  <c r="X1966" i="1"/>
  <c r="W1967" i="1"/>
  <c r="X1967" i="1"/>
  <c r="W1968" i="1"/>
  <c r="X1968" i="1"/>
  <c r="W1969" i="1"/>
  <c r="X1969" i="1"/>
  <c r="W1970" i="1"/>
  <c r="X1970" i="1"/>
  <c r="W1971" i="1"/>
  <c r="X1971" i="1"/>
  <c r="W1972" i="1"/>
  <c r="X1972" i="1"/>
  <c r="W1973" i="1"/>
  <c r="X1973" i="1"/>
  <c r="W1974" i="1"/>
  <c r="X1974" i="1"/>
  <c r="W1975" i="1"/>
  <c r="X1975" i="1"/>
  <c r="W1976" i="1"/>
  <c r="X1976" i="1"/>
  <c r="W1977" i="1"/>
  <c r="X1977" i="1"/>
  <c r="W1978" i="1"/>
  <c r="X1978" i="1"/>
  <c r="W1979" i="1"/>
  <c r="X1979" i="1"/>
  <c r="W1980" i="1"/>
  <c r="X1980" i="1"/>
  <c r="W1981" i="1"/>
  <c r="X1981" i="1"/>
  <c r="W1982" i="1"/>
  <c r="X1982" i="1"/>
  <c r="W1983" i="1"/>
  <c r="X1983" i="1"/>
  <c r="W1984" i="1"/>
  <c r="X1984" i="1"/>
  <c r="W1985" i="1"/>
  <c r="X1985" i="1"/>
  <c r="W1986" i="1"/>
  <c r="X1986" i="1"/>
  <c r="W1987" i="1"/>
  <c r="X1987" i="1"/>
  <c r="W1988" i="1"/>
  <c r="X1988" i="1"/>
  <c r="W1989" i="1"/>
  <c r="X1989" i="1"/>
  <c r="W1990" i="1"/>
  <c r="X1990" i="1"/>
  <c r="W1991" i="1"/>
  <c r="X1991" i="1"/>
  <c r="W1992" i="1"/>
  <c r="X1992" i="1"/>
  <c r="W1993" i="1"/>
  <c r="X1993" i="1"/>
  <c r="W1994" i="1"/>
  <c r="X1994" i="1"/>
  <c r="W1995" i="1"/>
  <c r="X1995" i="1"/>
  <c r="W1996" i="1"/>
  <c r="X1996" i="1"/>
  <c r="W1997" i="1"/>
  <c r="X1997" i="1"/>
  <c r="W1998" i="1"/>
  <c r="X1998" i="1"/>
  <c r="W1999" i="1"/>
  <c r="X1999" i="1"/>
  <c r="W2000" i="1"/>
  <c r="X2000" i="1"/>
  <c r="W2001" i="1"/>
  <c r="X2001" i="1"/>
  <c r="W2002" i="1"/>
  <c r="X2002" i="1"/>
  <c r="W2003" i="1"/>
  <c r="X2003" i="1"/>
  <c r="W2004" i="1"/>
  <c r="X2004" i="1"/>
  <c r="W2005" i="1"/>
  <c r="X2005" i="1"/>
  <c r="W2006" i="1"/>
  <c r="X2006" i="1"/>
  <c r="W2007" i="1"/>
  <c r="X2007" i="1"/>
  <c r="W2008" i="1"/>
  <c r="X2008" i="1"/>
  <c r="W2009" i="1"/>
  <c r="X2009" i="1"/>
  <c r="W2010" i="1"/>
  <c r="X2010" i="1"/>
  <c r="W2011" i="1"/>
  <c r="X2011" i="1"/>
  <c r="W2012" i="1"/>
  <c r="X2012" i="1"/>
  <c r="W2013" i="1"/>
  <c r="X2013" i="1"/>
  <c r="W2014" i="1"/>
  <c r="X2014" i="1"/>
  <c r="W2015" i="1"/>
  <c r="X2015" i="1"/>
  <c r="W2016" i="1"/>
  <c r="X2016" i="1"/>
  <c r="W2017" i="1"/>
  <c r="X2017" i="1"/>
  <c r="W2018" i="1"/>
  <c r="X2018" i="1"/>
  <c r="W2019" i="1"/>
  <c r="X2019" i="1"/>
  <c r="W2020" i="1"/>
  <c r="X2020" i="1"/>
  <c r="W2021" i="1"/>
  <c r="X2021" i="1"/>
  <c r="W2022" i="1"/>
  <c r="X2022" i="1"/>
  <c r="W2023" i="1"/>
  <c r="X2023" i="1"/>
  <c r="W2024" i="1"/>
  <c r="X2024" i="1"/>
  <c r="W2025" i="1"/>
  <c r="X2025" i="1"/>
  <c r="W2026" i="1"/>
  <c r="X2026" i="1"/>
  <c r="W2027" i="1"/>
  <c r="X2027" i="1"/>
  <c r="W2028" i="1"/>
  <c r="X2028" i="1"/>
  <c r="W2029" i="1"/>
  <c r="X2029" i="1"/>
  <c r="W2030" i="1"/>
  <c r="X2030" i="1"/>
  <c r="W2031" i="1"/>
  <c r="X2031" i="1"/>
  <c r="W2032" i="1"/>
  <c r="X2032" i="1"/>
  <c r="W2033" i="1"/>
  <c r="X2033" i="1"/>
  <c r="W2034" i="1"/>
  <c r="X2034" i="1"/>
  <c r="W2035" i="1"/>
  <c r="X2035" i="1"/>
  <c r="W2036" i="1"/>
  <c r="X2036" i="1"/>
  <c r="W2037" i="1"/>
  <c r="X2037" i="1"/>
  <c r="W2038" i="1"/>
  <c r="X2038" i="1"/>
  <c r="W2039" i="1"/>
  <c r="X2039" i="1"/>
  <c r="W2040" i="1"/>
  <c r="X2040" i="1"/>
  <c r="W2041" i="1"/>
  <c r="X2041" i="1"/>
  <c r="W2042" i="1"/>
  <c r="X2042" i="1"/>
  <c r="W2043" i="1"/>
  <c r="X2043" i="1"/>
  <c r="W2044" i="1"/>
  <c r="X2044" i="1"/>
  <c r="W2045" i="1"/>
  <c r="X2045" i="1"/>
  <c r="W2046" i="1"/>
  <c r="X2046" i="1"/>
  <c r="W2047" i="1"/>
  <c r="X2047" i="1"/>
  <c r="W2048" i="1"/>
  <c r="X2048" i="1"/>
  <c r="W2049" i="1"/>
  <c r="X2049" i="1"/>
  <c r="W2050" i="1"/>
  <c r="X2050" i="1"/>
  <c r="W2051" i="1"/>
  <c r="X2051" i="1"/>
  <c r="W2052" i="1"/>
  <c r="X2052" i="1"/>
  <c r="W2053" i="1"/>
  <c r="X2053" i="1"/>
  <c r="W2054" i="1"/>
  <c r="X2054" i="1"/>
  <c r="W2055" i="1"/>
  <c r="X2055" i="1"/>
  <c r="W2056" i="1"/>
  <c r="X2056" i="1"/>
  <c r="W2057" i="1"/>
  <c r="X2057" i="1"/>
  <c r="W2058" i="1"/>
  <c r="X2058" i="1"/>
  <c r="W2059" i="1"/>
  <c r="X2059" i="1"/>
  <c r="W2060" i="1"/>
  <c r="X2060" i="1"/>
  <c r="W2061" i="1"/>
  <c r="X2061" i="1"/>
  <c r="W2062" i="1"/>
  <c r="X2062" i="1"/>
  <c r="W2063" i="1"/>
  <c r="X2063" i="1"/>
  <c r="W2064" i="1"/>
  <c r="X2064" i="1"/>
  <c r="W2065" i="1"/>
  <c r="X2065" i="1"/>
  <c r="W2066" i="1"/>
  <c r="X2066" i="1"/>
  <c r="W2067" i="1"/>
  <c r="X2067" i="1"/>
  <c r="W2068" i="1"/>
  <c r="X2068" i="1"/>
  <c r="W2069" i="1"/>
  <c r="X2069" i="1"/>
  <c r="W2070" i="1"/>
  <c r="X2070" i="1"/>
  <c r="W2071" i="1"/>
  <c r="X2071" i="1"/>
  <c r="W2072" i="1"/>
  <c r="X2072" i="1"/>
  <c r="W2073" i="1"/>
  <c r="X2073" i="1"/>
  <c r="W2074" i="1"/>
  <c r="X2074" i="1"/>
  <c r="W2075" i="1"/>
  <c r="X2075" i="1"/>
  <c r="W2076" i="1"/>
  <c r="X2076" i="1"/>
  <c r="W2077" i="1"/>
  <c r="X2077" i="1"/>
  <c r="W2078" i="1"/>
  <c r="X2078" i="1"/>
  <c r="W2079" i="1"/>
  <c r="X2079" i="1"/>
  <c r="W2080" i="1"/>
  <c r="X2080" i="1"/>
  <c r="W2081" i="1"/>
  <c r="X2081" i="1"/>
  <c r="W2082" i="1"/>
  <c r="X2082" i="1"/>
  <c r="W2083" i="1"/>
  <c r="X2083" i="1"/>
  <c r="W2084" i="1"/>
  <c r="X2084" i="1"/>
  <c r="W2085" i="1"/>
  <c r="X2085" i="1"/>
  <c r="W2086" i="1"/>
  <c r="X2086" i="1"/>
  <c r="W2087" i="1"/>
  <c r="X2087" i="1"/>
  <c r="W2088" i="1"/>
  <c r="X2088" i="1"/>
  <c r="W2089" i="1"/>
  <c r="X2089" i="1"/>
  <c r="W2090" i="1"/>
  <c r="X2090" i="1"/>
  <c r="W2091" i="1"/>
  <c r="X2091" i="1"/>
  <c r="W2092" i="1"/>
  <c r="X2092" i="1"/>
  <c r="W2093" i="1"/>
  <c r="X2093" i="1"/>
  <c r="W2094" i="1"/>
  <c r="X2094" i="1"/>
  <c r="W2095" i="1"/>
  <c r="X2095" i="1"/>
  <c r="W2096" i="1"/>
  <c r="X2096" i="1"/>
  <c r="W2097" i="1"/>
  <c r="X2097" i="1"/>
  <c r="W2098" i="1"/>
  <c r="X2098" i="1"/>
  <c r="W2099" i="1"/>
  <c r="X2099" i="1"/>
  <c r="W2100" i="1"/>
  <c r="X2100" i="1"/>
  <c r="W2101" i="1"/>
  <c r="X2101" i="1"/>
  <c r="W2102" i="1"/>
  <c r="X2102" i="1"/>
  <c r="W2103" i="1"/>
  <c r="X2103" i="1"/>
  <c r="W2104" i="1"/>
  <c r="X2104" i="1"/>
  <c r="W2105" i="1"/>
  <c r="X2105" i="1"/>
  <c r="W2106" i="1"/>
  <c r="X2106" i="1"/>
  <c r="W2107" i="1"/>
  <c r="X2107" i="1"/>
  <c r="W2108" i="1"/>
  <c r="X2108" i="1"/>
  <c r="W2109" i="1"/>
  <c r="X2109" i="1"/>
  <c r="W2110" i="1"/>
  <c r="X2110" i="1"/>
  <c r="W2111" i="1"/>
  <c r="X2111" i="1"/>
  <c r="W2112" i="1"/>
  <c r="X2112" i="1"/>
  <c r="W2113" i="1"/>
  <c r="X2113" i="1"/>
  <c r="W2114" i="1"/>
  <c r="X2114" i="1"/>
  <c r="W2115" i="1"/>
  <c r="X2115" i="1"/>
  <c r="W2116" i="1"/>
  <c r="X2116" i="1"/>
  <c r="W2117" i="1"/>
  <c r="X2117" i="1"/>
  <c r="W2118" i="1"/>
  <c r="X2118" i="1"/>
  <c r="W2119" i="1"/>
  <c r="X2119" i="1"/>
  <c r="W2120" i="1"/>
  <c r="X2120" i="1"/>
  <c r="W2121" i="1"/>
  <c r="X2121" i="1"/>
  <c r="W2122" i="1"/>
  <c r="X2122" i="1"/>
  <c r="W2123" i="1"/>
  <c r="X2123" i="1"/>
  <c r="W2124" i="1"/>
  <c r="X2124" i="1"/>
  <c r="W2125" i="1"/>
  <c r="X2125" i="1"/>
  <c r="W2126" i="1"/>
  <c r="X2126" i="1"/>
  <c r="W2127" i="1"/>
  <c r="X2127" i="1"/>
  <c r="W2128" i="1"/>
  <c r="X2128" i="1"/>
  <c r="W2129" i="1"/>
  <c r="X2129" i="1"/>
  <c r="W2130" i="1"/>
  <c r="X2130" i="1"/>
  <c r="W2131" i="1"/>
  <c r="X2131" i="1"/>
  <c r="W2132" i="1"/>
  <c r="X2132" i="1"/>
  <c r="W2133" i="1"/>
  <c r="X2133" i="1"/>
  <c r="W2134" i="1"/>
  <c r="X2134" i="1"/>
  <c r="W2135" i="1"/>
  <c r="X2135" i="1"/>
  <c r="W2136" i="1"/>
  <c r="X2136" i="1"/>
  <c r="W2137" i="1"/>
  <c r="X2137" i="1"/>
  <c r="W2138" i="1"/>
  <c r="X2138" i="1"/>
  <c r="W2139" i="1"/>
  <c r="X2139" i="1"/>
  <c r="W2140" i="1"/>
  <c r="X2140" i="1"/>
  <c r="W2141" i="1"/>
  <c r="X2141" i="1"/>
  <c r="W2142" i="1"/>
  <c r="X2142" i="1"/>
  <c r="W2143" i="1"/>
  <c r="X2143" i="1"/>
  <c r="W2144" i="1"/>
  <c r="X2144" i="1"/>
  <c r="W2145" i="1"/>
  <c r="X2145" i="1"/>
  <c r="W2146" i="1"/>
  <c r="X2146" i="1"/>
  <c r="W2147" i="1"/>
  <c r="X2147" i="1"/>
  <c r="W2148" i="1"/>
  <c r="X2148" i="1"/>
  <c r="W2149" i="1"/>
  <c r="X2149" i="1"/>
  <c r="W2150" i="1"/>
  <c r="X2150" i="1"/>
  <c r="W2151" i="1"/>
  <c r="X2151" i="1"/>
  <c r="W2152" i="1"/>
  <c r="X2152" i="1"/>
  <c r="W2153" i="1"/>
  <c r="X2153" i="1"/>
  <c r="W2154" i="1"/>
  <c r="X2154" i="1"/>
  <c r="W2155" i="1"/>
  <c r="X2155" i="1"/>
  <c r="W2156" i="1"/>
  <c r="X2156" i="1"/>
  <c r="W2157" i="1"/>
  <c r="X2157" i="1"/>
  <c r="W2158" i="1"/>
  <c r="X2158" i="1"/>
  <c r="W2159" i="1"/>
  <c r="X2159" i="1"/>
  <c r="W2160" i="1"/>
  <c r="X2160" i="1"/>
  <c r="W2161" i="1"/>
  <c r="X2161" i="1"/>
  <c r="W2162" i="1"/>
  <c r="X2162" i="1"/>
  <c r="W2163" i="1"/>
  <c r="X2163" i="1"/>
  <c r="W2164" i="1"/>
  <c r="X2164" i="1"/>
  <c r="W2165" i="1"/>
  <c r="X2165" i="1"/>
  <c r="W2166" i="1"/>
  <c r="X2166" i="1"/>
  <c r="W2167" i="1"/>
  <c r="X2167" i="1"/>
  <c r="W2168" i="1"/>
  <c r="X2168" i="1"/>
  <c r="W2169" i="1"/>
  <c r="X2169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W2199" i="1"/>
  <c r="X2199" i="1"/>
  <c r="W2200" i="1"/>
  <c r="X2200" i="1"/>
  <c r="W2201" i="1"/>
  <c r="X2201" i="1"/>
  <c r="W2202" i="1"/>
  <c r="X2202" i="1"/>
  <c r="W2203" i="1"/>
  <c r="X2203" i="1"/>
  <c r="W2204" i="1"/>
  <c r="X2204" i="1"/>
  <c r="W2205" i="1"/>
  <c r="X2205" i="1"/>
  <c r="W2206" i="1"/>
  <c r="X2206" i="1"/>
  <c r="W2207" i="1"/>
  <c r="X2207" i="1"/>
  <c r="W2208" i="1"/>
  <c r="X2208" i="1"/>
  <c r="W2209" i="1"/>
  <c r="X2209" i="1"/>
  <c r="W2210" i="1"/>
  <c r="X2210" i="1"/>
  <c r="W2211" i="1"/>
  <c r="X2211" i="1"/>
  <c r="W2212" i="1"/>
  <c r="X2212" i="1"/>
  <c r="W2213" i="1"/>
  <c r="X2213" i="1"/>
  <c r="W2214" i="1"/>
  <c r="X2214" i="1"/>
  <c r="W2215" i="1"/>
  <c r="X2215" i="1"/>
  <c r="W2216" i="1"/>
  <c r="X2216" i="1"/>
  <c r="W2217" i="1"/>
  <c r="X2217" i="1"/>
  <c r="W2218" i="1"/>
  <c r="X2218" i="1"/>
  <c r="W2219" i="1"/>
  <c r="X2219" i="1"/>
  <c r="W2220" i="1"/>
  <c r="X2220" i="1"/>
  <c r="W2221" i="1"/>
  <c r="X2221" i="1"/>
  <c r="W2222" i="1"/>
  <c r="X2222" i="1"/>
  <c r="W2223" i="1"/>
  <c r="X2223" i="1"/>
  <c r="W2224" i="1"/>
  <c r="X2224" i="1"/>
  <c r="W2225" i="1"/>
  <c r="X2225" i="1"/>
  <c r="W2226" i="1"/>
  <c r="X2226" i="1"/>
  <c r="W2227" i="1"/>
  <c r="X2227" i="1"/>
  <c r="W2228" i="1"/>
  <c r="X2228" i="1"/>
  <c r="W2229" i="1"/>
  <c r="X2229" i="1"/>
  <c r="W2230" i="1"/>
  <c r="X2230" i="1"/>
  <c r="W2231" i="1"/>
  <c r="X2231" i="1"/>
  <c r="W2232" i="1"/>
  <c r="X2232" i="1"/>
  <c r="W2233" i="1"/>
  <c r="X2233" i="1"/>
  <c r="W2234" i="1"/>
  <c r="X2234" i="1"/>
  <c r="W2235" i="1"/>
  <c r="X2235" i="1"/>
  <c r="W2236" i="1"/>
  <c r="X2236" i="1"/>
  <c r="W2237" i="1"/>
  <c r="X2237" i="1"/>
  <c r="W2238" i="1"/>
  <c r="X2238" i="1"/>
  <c r="W2239" i="1"/>
  <c r="X2239" i="1"/>
  <c r="W2240" i="1"/>
  <c r="X2240" i="1"/>
  <c r="W2241" i="1"/>
  <c r="X2241" i="1"/>
  <c r="W2242" i="1"/>
  <c r="X2242" i="1"/>
  <c r="W2243" i="1"/>
  <c r="X2243" i="1"/>
  <c r="W2244" i="1"/>
  <c r="X2244" i="1"/>
  <c r="W2245" i="1"/>
  <c r="X2245" i="1"/>
  <c r="W2246" i="1"/>
  <c r="X2246" i="1"/>
  <c r="W2247" i="1"/>
  <c r="X2247" i="1"/>
  <c r="W2248" i="1"/>
  <c r="X2248" i="1"/>
  <c r="W2249" i="1"/>
  <c r="X2249" i="1"/>
  <c r="W2250" i="1"/>
  <c r="X2250" i="1"/>
  <c r="W2251" i="1"/>
  <c r="X2251" i="1"/>
  <c r="W2252" i="1"/>
  <c r="X2252" i="1"/>
  <c r="W2253" i="1"/>
  <c r="X2253" i="1"/>
  <c r="W2254" i="1"/>
  <c r="X2254" i="1"/>
  <c r="W2255" i="1"/>
  <c r="X2255" i="1"/>
  <c r="W2256" i="1"/>
  <c r="X2256" i="1"/>
  <c r="W2257" i="1"/>
  <c r="X2257" i="1"/>
  <c r="W2258" i="1"/>
  <c r="X2258" i="1"/>
  <c r="W2259" i="1"/>
  <c r="X2259" i="1"/>
  <c r="W2260" i="1"/>
  <c r="X2260" i="1"/>
  <c r="W2261" i="1"/>
  <c r="X2261" i="1"/>
  <c r="W2262" i="1"/>
  <c r="X2262" i="1"/>
  <c r="W2263" i="1"/>
  <c r="X2263" i="1"/>
  <c r="W2264" i="1"/>
  <c r="X2264" i="1"/>
  <c r="W2265" i="1"/>
  <c r="X2265" i="1"/>
  <c r="W2266" i="1"/>
  <c r="X2266" i="1"/>
  <c r="W2267" i="1"/>
  <c r="X2267" i="1"/>
  <c r="W2268" i="1"/>
  <c r="X2268" i="1"/>
  <c r="W2269" i="1"/>
  <c r="X2269" i="1"/>
  <c r="W2270" i="1"/>
  <c r="X2270" i="1"/>
  <c r="W2271" i="1"/>
  <c r="X2271" i="1"/>
  <c r="W2272" i="1"/>
  <c r="X2272" i="1"/>
  <c r="W2273" i="1"/>
  <c r="X2273" i="1"/>
  <c r="W2274" i="1"/>
  <c r="X2274" i="1"/>
  <c r="W2275" i="1"/>
  <c r="X2275" i="1"/>
  <c r="W2276" i="1"/>
  <c r="X2276" i="1"/>
  <c r="W2277" i="1"/>
  <c r="X2277" i="1"/>
  <c r="W2278" i="1"/>
  <c r="X2278" i="1"/>
  <c r="W2279" i="1"/>
  <c r="X2279" i="1"/>
  <c r="W2280" i="1"/>
  <c r="X2280" i="1"/>
  <c r="W2281" i="1"/>
  <c r="X2281" i="1"/>
  <c r="W2282" i="1"/>
  <c r="X2282" i="1"/>
  <c r="W2283" i="1"/>
  <c r="X2283" i="1"/>
  <c r="W2284" i="1"/>
  <c r="X2284" i="1"/>
  <c r="W2285" i="1"/>
  <c r="X2285" i="1"/>
  <c r="W2286" i="1"/>
  <c r="X2286" i="1"/>
  <c r="W2287" i="1"/>
  <c r="X2287" i="1"/>
  <c r="W2288" i="1"/>
  <c r="X2288" i="1"/>
  <c r="W2289" i="1"/>
  <c r="X2289" i="1"/>
  <c r="W2290" i="1"/>
  <c r="X2290" i="1"/>
  <c r="W2291" i="1"/>
  <c r="X2291" i="1"/>
  <c r="W2292" i="1"/>
  <c r="X2292" i="1"/>
  <c r="W2293" i="1"/>
  <c r="X2293" i="1"/>
  <c r="W2294" i="1"/>
  <c r="X2294" i="1"/>
  <c r="W2295" i="1"/>
  <c r="X2295" i="1"/>
  <c r="W2296" i="1"/>
  <c r="X2296" i="1"/>
  <c r="W2297" i="1"/>
  <c r="X2297" i="1"/>
  <c r="W2298" i="1"/>
  <c r="X2298" i="1"/>
  <c r="W2299" i="1"/>
  <c r="X2299" i="1"/>
  <c r="W2300" i="1"/>
  <c r="X2300" i="1"/>
  <c r="W2301" i="1"/>
  <c r="X2301" i="1"/>
  <c r="W2302" i="1"/>
  <c r="X2302" i="1"/>
  <c r="W2303" i="1"/>
  <c r="X2303" i="1"/>
  <c r="W2304" i="1"/>
  <c r="X2304" i="1"/>
  <c r="W2305" i="1"/>
  <c r="X2305" i="1"/>
  <c r="W2306" i="1"/>
  <c r="X2306" i="1"/>
  <c r="W2307" i="1"/>
  <c r="X2307" i="1"/>
  <c r="W2308" i="1"/>
  <c r="X2308" i="1"/>
  <c r="W2309" i="1"/>
  <c r="X2309" i="1"/>
  <c r="W2310" i="1"/>
  <c r="X2310" i="1"/>
  <c r="W2311" i="1"/>
  <c r="X2311" i="1"/>
  <c r="W2312" i="1"/>
  <c r="X2312" i="1"/>
  <c r="W2313" i="1"/>
  <c r="X2313" i="1"/>
  <c r="W2314" i="1"/>
  <c r="X2314" i="1"/>
  <c r="W2315" i="1"/>
  <c r="X2315" i="1"/>
  <c r="W2316" i="1"/>
  <c r="X2316" i="1"/>
  <c r="W2317" i="1"/>
  <c r="X2317" i="1"/>
  <c r="W2318" i="1"/>
  <c r="X2318" i="1"/>
  <c r="W2319" i="1"/>
  <c r="X2319" i="1"/>
  <c r="W2320" i="1"/>
  <c r="X2320" i="1"/>
  <c r="W2321" i="1"/>
  <c r="X2321" i="1"/>
  <c r="W2322" i="1"/>
  <c r="X2322" i="1"/>
  <c r="W2323" i="1"/>
  <c r="X2323" i="1"/>
  <c r="W2324" i="1"/>
  <c r="X2324" i="1"/>
  <c r="W2325" i="1"/>
  <c r="X2325" i="1"/>
  <c r="W2326" i="1"/>
  <c r="X2326" i="1"/>
  <c r="W2327" i="1"/>
  <c r="X2327" i="1"/>
  <c r="W2328" i="1"/>
  <c r="X2328" i="1"/>
  <c r="W2329" i="1"/>
  <c r="X2329" i="1"/>
  <c r="W2330" i="1"/>
  <c r="X2330" i="1"/>
  <c r="W2331" i="1"/>
  <c r="X2331" i="1"/>
  <c r="W2332" i="1"/>
  <c r="X2332" i="1"/>
  <c r="W2333" i="1"/>
  <c r="X2333" i="1"/>
  <c r="W2334" i="1"/>
  <c r="X2334" i="1"/>
  <c r="W2335" i="1"/>
  <c r="X2335" i="1"/>
  <c r="W2336" i="1"/>
  <c r="X2336" i="1"/>
  <c r="W2337" i="1"/>
  <c r="X2337" i="1"/>
  <c r="W2338" i="1"/>
  <c r="X2338" i="1"/>
  <c r="W2339" i="1"/>
  <c r="X2339" i="1"/>
  <c r="W2340" i="1"/>
  <c r="X2340" i="1"/>
  <c r="W2341" i="1"/>
  <c r="X2341" i="1"/>
  <c r="W2342" i="1"/>
  <c r="X2342" i="1"/>
  <c r="W2343" i="1"/>
  <c r="X2343" i="1"/>
  <c r="W2344" i="1"/>
  <c r="X2344" i="1"/>
  <c r="W2345" i="1"/>
  <c r="X2345" i="1"/>
  <c r="W2346" i="1"/>
  <c r="X2346" i="1"/>
  <c r="W2347" i="1"/>
  <c r="X2347" i="1"/>
  <c r="W2348" i="1"/>
  <c r="X2348" i="1"/>
  <c r="W2349" i="1"/>
  <c r="X2349" i="1"/>
  <c r="W2350" i="1"/>
  <c r="X2350" i="1"/>
  <c r="W2351" i="1"/>
  <c r="X2351" i="1"/>
  <c r="W2352" i="1"/>
  <c r="X2352" i="1"/>
  <c r="W2353" i="1"/>
  <c r="X2353" i="1"/>
  <c r="W2354" i="1"/>
  <c r="X2354" i="1"/>
  <c r="W2355" i="1"/>
  <c r="X2355" i="1"/>
  <c r="W2356" i="1"/>
  <c r="X2356" i="1"/>
  <c r="W2357" i="1"/>
  <c r="X2357" i="1"/>
  <c r="W2358" i="1"/>
  <c r="X2358" i="1"/>
  <c r="W2359" i="1"/>
  <c r="X2359" i="1"/>
  <c r="W2360" i="1"/>
  <c r="X2360" i="1"/>
  <c r="W2361" i="1"/>
  <c r="X2361" i="1"/>
  <c r="W2362" i="1"/>
  <c r="X2362" i="1"/>
  <c r="W2363" i="1"/>
  <c r="X2363" i="1"/>
  <c r="W2364" i="1"/>
  <c r="X2364" i="1"/>
  <c r="W2365" i="1"/>
  <c r="X2365" i="1"/>
  <c r="W2366" i="1"/>
  <c r="X2366" i="1"/>
  <c r="W2367" i="1"/>
  <c r="X2367" i="1"/>
  <c r="W2368" i="1"/>
  <c r="X2368" i="1"/>
  <c r="W2369" i="1"/>
  <c r="X2369" i="1"/>
  <c r="W2370" i="1"/>
  <c r="X2370" i="1"/>
  <c r="W2371" i="1"/>
  <c r="X2371" i="1"/>
  <c r="W2372" i="1"/>
  <c r="X2372" i="1"/>
  <c r="W2373" i="1"/>
  <c r="X2373" i="1"/>
  <c r="W2374" i="1"/>
  <c r="X2374" i="1"/>
  <c r="W2375" i="1"/>
  <c r="X2375" i="1"/>
  <c r="W2376" i="1"/>
  <c r="X2376" i="1"/>
  <c r="W2377" i="1"/>
  <c r="X2377" i="1"/>
  <c r="W2378" i="1"/>
  <c r="X2378" i="1"/>
  <c r="W2379" i="1"/>
  <c r="X2379" i="1"/>
  <c r="W2380" i="1"/>
  <c r="X2380" i="1"/>
  <c r="W2381" i="1"/>
  <c r="X2381" i="1"/>
  <c r="W2382" i="1"/>
  <c r="X2382" i="1"/>
  <c r="W2383" i="1"/>
  <c r="X2383" i="1"/>
  <c r="W2384" i="1"/>
  <c r="X2384" i="1"/>
  <c r="W2385" i="1"/>
  <c r="X2385" i="1"/>
  <c r="W2386" i="1"/>
  <c r="X2386" i="1"/>
  <c r="W2387" i="1"/>
  <c r="X2387" i="1"/>
  <c r="W2388" i="1"/>
  <c r="X2388" i="1"/>
  <c r="W2389" i="1"/>
  <c r="X2389" i="1"/>
  <c r="W2390" i="1"/>
  <c r="X2390" i="1"/>
  <c r="W2391" i="1"/>
  <c r="X2391" i="1"/>
  <c r="W2392" i="1"/>
  <c r="X2392" i="1"/>
  <c r="W2393" i="1"/>
  <c r="X2393" i="1"/>
  <c r="W2394" i="1"/>
  <c r="X2394" i="1"/>
  <c r="W2395" i="1"/>
  <c r="X2395" i="1"/>
  <c r="W2396" i="1"/>
  <c r="X2396" i="1"/>
  <c r="W2397" i="1"/>
  <c r="X2397" i="1"/>
  <c r="W2398" i="1"/>
  <c r="X2398" i="1"/>
  <c r="W2399" i="1"/>
  <c r="X2399" i="1"/>
  <c r="W2400" i="1"/>
  <c r="X2400" i="1"/>
  <c r="W2401" i="1"/>
  <c r="X2401" i="1"/>
  <c r="W2402" i="1"/>
  <c r="X2402" i="1"/>
  <c r="W2403" i="1"/>
  <c r="X2403" i="1"/>
  <c r="W2404" i="1"/>
  <c r="X2404" i="1"/>
  <c r="W2405" i="1"/>
  <c r="X2405" i="1"/>
  <c r="W2406" i="1"/>
  <c r="X2406" i="1"/>
  <c r="W2407" i="1"/>
  <c r="X2407" i="1"/>
  <c r="W2408" i="1"/>
  <c r="X2408" i="1"/>
  <c r="W2409" i="1"/>
  <c r="X2409" i="1"/>
  <c r="W2410" i="1"/>
  <c r="X2410" i="1"/>
  <c r="W2411" i="1"/>
  <c r="X2411" i="1"/>
  <c r="W2412" i="1"/>
  <c r="X2412" i="1"/>
  <c r="W2413" i="1"/>
  <c r="X2413" i="1"/>
  <c r="W2414" i="1"/>
  <c r="X2414" i="1"/>
  <c r="W2415" i="1"/>
  <c r="X2415" i="1"/>
  <c r="W2416" i="1"/>
  <c r="X2416" i="1"/>
  <c r="W2417" i="1"/>
  <c r="X2417" i="1"/>
  <c r="W2418" i="1"/>
  <c r="X2418" i="1"/>
  <c r="W2419" i="1"/>
  <c r="X2419" i="1"/>
  <c r="W2420" i="1"/>
  <c r="X2420" i="1"/>
  <c r="W2421" i="1"/>
  <c r="X2421" i="1"/>
  <c r="W2422" i="1"/>
  <c r="X2422" i="1"/>
  <c r="W2423" i="1"/>
  <c r="X2423" i="1"/>
  <c r="W2424" i="1"/>
  <c r="X2424" i="1"/>
  <c r="W2425" i="1"/>
  <c r="X2425" i="1"/>
  <c r="W2426" i="1"/>
  <c r="X2426" i="1"/>
  <c r="W2427" i="1"/>
  <c r="X2427" i="1"/>
  <c r="W2428" i="1"/>
  <c r="X2428" i="1"/>
  <c r="W2429" i="1"/>
  <c r="X2429" i="1"/>
  <c r="W2430" i="1"/>
  <c r="X2430" i="1"/>
  <c r="W2431" i="1"/>
  <c r="X2431" i="1"/>
  <c r="W2432" i="1"/>
  <c r="X2432" i="1"/>
  <c r="W2433" i="1"/>
  <c r="X2433" i="1"/>
  <c r="W2434" i="1"/>
  <c r="X2434" i="1"/>
  <c r="W2435" i="1"/>
  <c r="X2435" i="1"/>
  <c r="W2436" i="1"/>
  <c r="X2436" i="1"/>
  <c r="W2437" i="1"/>
  <c r="X2437" i="1"/>
  <c r="W2438" i="1"/>
  <c r="X2438" i="1"/>
  <c r="W2439" i="1"/>
  <c r="X2439" i="1"/>
  <c r="W2440" i="1"/>
  <c r="X2440" i="1"/>
  <c r="W2441" i="1"/>
  <c r="X2441" i="1"/>
  <c r="W2442" i="1"/>
  <c r="X2442" i="1"/>
  <c r="W2443" i="1"/>
  <c r="X2443" i="1"/>
  <c r="W2444" i="1"/>
  <c r="X2444" i="1"/>
  <c r="W2445" i="1"/>
  <c r="X2445" i="1"/>
  <c r="W2446" i="1"/>
  <c r="X2446" i="1"/>
  <c r="W2447" i="1"/>
  <c r="X2447" i="1"/>
  <c r="W2448" i="1"/>
  <c r="X2448" i="1"/>
  <c r="W2449" i="1"/>
  <c r="X2449" i="1"/>
  <c r="W2450" i="1"/>
  <c r="X2450" i="1"/>
  <c r="W2451" i="1"/>
  <c r="X2451" i="1"/>
  <c r="W2452" i="1"/>
  <c r="X2452" i="1"/>
  <c r="W2453" i="1"/>
  <c r="X2453" i="1"/>
  <c r="W2454" i="1"/>
  <c r="X2454" i="1"/>
  <c r="W2455" i="1"/>
  <c r="X2455" i="1"/>
  <c r="W2456" i="1"/>
  <c r="X2456" i="1"/>
  <c r="W2457" i="1"/>
  <c r="X2457" i="1"/>
  <c r="W2458" i="1"/>
  <c r="X2458" i="1"/>
  <c r="W2459" i="1"/>
  <c r="X2459" i="1"/>
  <c r="W2460" i="1"/>
  <c r="X2460" i="1"/>
  <c r="W2461" i="1"/>
  <c r="X2461" i="1"/>
  <c r="W2462" i="1"/>
  <c r="X2462" i="1"/>
  <c r="W2463" i="1"/>
  <c r="X2463" i="1"/>
  <c r="W2464" i="1"/>
  <c r="X2464" i="1"/>
  <c r="W2465" i="1"/>
  <c r="X2465" i="1"/>
  <c r="W2466" i="1"/>
  <c r="X2466" i="1"/>
  <c r="W2467" i="1"/>
  <c r="X2467" i="1"/>
  <c r="W2468" i="1"/>
  <c r="X2468" i="1"/>
  <c r="W2469" i="1"/>
  <c r="X2469" i="1"/>
  <c r="W2470" i="1"/>
  <c r="X2470" i="1"/>
  <c r="W2471" i="1"/>
  <c r="X2471" i="1"/>
  <c r="W2472" i="1"/>
  <c r="X2472" i="1"/>
  <c r="W2473" i="1"/>
  <c r="X2473" i="1"/>
  <c r="W2474" i="1"/>
  <c r="X2474" i="1"/>
  <c r="W2475" i="1"/>
  <c r="X2475" i="1"/>
  <c r="W2476" i="1"/>
  <c r="X2476" i="1"/>
  <c r="W2477" i="1"/>
  <c r="X2477" i="1"/>
  <c r="W2478" i="1"/>
  <c r="X2478" i="1"/>
  <c r="W2479" i="1"/>
  <c r="X2479" i="1"/>
  <c r="W2480" i="1"/>
  <c r="X2480" i="1"/>
  <c r="W2481" i="1"/>
  <c r="X2481" i="1"/>
  <c r="W2482" i="1"/>
  <c r="X2482" i="1"/>
  <c r="W2483" i="1"/>
  <c r="X2483" i="1"/>
  <c r="W2484" i="1"/>
  <c r="X2484" i="1"/>
  <c r="W2485" i="1"/>
  <c r="X2485" i="1"/>
  <c r="W2486" i="1"/>
  <c r="X2486" i="1"/>
  <c r="W2487" i="1"/>
  <c r="X2487" i="1"/>
  <c r="W2488" i="1"/>
  <c r="X2488" i="1"/>
  <c r="W2489" i="1"/>
  <c r="X2489" i="1"/>
  <c r="W2490" i="1"/>
  <c r="X2490" i="1"/>
  <c r="W2491" i="1"/>
  <c r="X2491" i="1"/>
  <c r="W2492" i="1"/>
  <c r="X2492" i="1"/>
  <c r="W2493" i="1"/>
  <c r="X2493" i="1"/>
  <c r="W2494" i="1"/>
  <c r="X2494" i="1"/>
  <c r="W2495" i="1"/>
  <c r="X2495" i="1"/>
  <c r="W2496" i="1"/>
  <c r="X2496" i="1"/>
  <c r="W2497" i="1"/>
  <c r="X2497" i="1"/>
  <c r="W2498" i="1"/>
  <c r="X2498" i="1"/>
  <c r="W2499" i="1"/>
  <c r="X2499" i="1"/>
  <c r="W2500" i="1"/>
  <c r="X2500" i="1"/>
  <c r="W2501" i="1"/>
  <c r="X2501" i="1"/>
  <c r="W2502" i="1"/>
  <c r="X2502" i="1"/>
  <c r="W2503" i="1"/>
  <c r="X2503" i="1"/>
  <c r="W2504" i="1"/>
  <c r="X2504" i="1"/>
  <c r="W2505" i="1"/>
  <c r="X2505" i="1"/>
  <c r="W2506" i="1"/>
  <c r="X2506" i="1"/>
  <c r="W2507" i="1"/>
  <c r="X2507" i="1"/>
  <c r="W2508" i="1"/>
  <c r="X2508" i="1"/>
  <c r="W2509" i="1"/>
  <c r="X2509" i="1"/>
  <c r="W2510" i="1"/>
  <c r="X2510" i="1"/>
  <c r="W2511" i="1"/>
  <c r="X2511" i="1"/>
  <c r="W2512" i="1"/>
  <c r="X2512" i="1"/>
  <c r="W2513" i="1"/>
  <c r="X2513" i="1"/>
  <c r="W2514" i="1"/>
  <c r="X2514" i="1"/>
  <c r="W2515" i="1"/>
  <c r="X2515" i="1"/>
  <c r="W2516" i="1"/>
  <c r="X2516" i="1"/>
  <c r="W2517" i="1"/>
  <c r="X2517" i="1"/>
  <c r="W2518" i="1"/>
  <c r="X2518" i="1"/>
  <c r="W2519" i="1"/>
  <c r="X2519" i="1"/>
  <c r="W2520" i="1"/>
  <c r="X2520" i="1"/>
  <c r="W2521" i="1"/>
  <c r="X2521" i="1"/>
  <c r="W2522" i="1"/>
  <c r="X2522" i="1"/>
  <c r="W2523" i="1"/>
  <c r="X2523" i="1"/>
  <c r="W2524" i="1"/>
  <c r="X2524" i="1"/>
  <c r="W2525" i="1"/>
  <c r="X2525" i="1"/>
  <c r="W2526" i="1"/>
  <c r="X2526" i="1"/>
  <c r="W2527" i="1"/>
  <c r="X2527" i="1"/>
  <c r="W2528" i="1"/>
  <c r="X2528" i="1"/>
  <c r="W2529" i="1"/>
  <c r="X2529" i="1"/>
  <c r="W2530" i="1"/>
  <c r="X2530" i="1"/>
  <c r="W2531" i="1"/>
  <c r="X2531" i="1"/>
  <c r="W2532" i="1"/>
  <c r="X2532" i="1"/>
  <c r="W2533" i="1"/>
  <c r="X2533" i="1"/>
  <c r="W2534" i="1"/>
  <c r="X2534" i="1"/>
  <c r="W2535" i="1"/>
  <c r="X2535" i="1"/>
  <c r="W2536" i="1"/>
  <c r="X2536" i="1"/>
  <c r="W2537" i="1"/>
  <c r="X2537" i="1"/>
  <c r="W2538" i="1"/>
  <c r="X2538" i="1"/>
  <c r="W2539" i="1"/>
  <c r="X2539" i="1"/>
  <c r="W2540" i="1"/>
  <c r="X2540" i="1"/>
  <c r="W2541" i="1"/>
  <c r="X2541" i="1"/>
  <c r="W2542" i="1"/>
  <c r="X2542" i="1"/>
  <c r="W2543" i="1"/>
  <c r="X2543" i="1"/>
  <c r="W2544" i="1"/>
  <c r="X2544" i="1"/>
  <c r="W2545" i="1"/>
  <c r="X2545" i="1"/>
  <c r="W2546" i="1"/>
  <c r="X2546" i="1"/>
  <c r="W2547" i="1"/>
  <c r="X2547" i="1"/>
  <c r="W2548" i="1"/>
  <c r="X2548" i="1"/>
  <c r="W2549" i="1"/>
  <c r="X2549" i="1"/>
  <c r="W2550" i="1"/>
  <c r="X2550" i="1"/>
  <c r="W2551" i="1"/>
  <c r="X2551" i="1"/>
  <c r="W2552" i="1"/>
  <c r="X2552" i="1"/>
  <c r="W2553" i="1"/>
  <c r="X2553" i="1"/>
  <c r="W2554" i="1"/>
  <c r="X2554" i="1"/>
  <c r="W2555" i="1"/>
  <c r="X2555" i="1"/>
  <c r="W2556" i="1"/>
  <c r="X2556" i="1"/>
  <c r="W2557" i="1"/>
  <c r="X2557" i="1"/>
  <c r="W2558" i="1"/>
  <c r="X2558" i="1"/>
  <c r="W2559" i="1"/>
  <c r="X2559" i="1"/>
  <c r="W2560" i="1"/>
  <c r="X2560" i="1"/>
  <c r="W2561" i="1"/>
  <c r="X2561" i="1"/>
  <c r="W2562" i="1"/>
  <c r="X2562" i="1"/>
  <c r="W2563" i="1"/>
  <c r="X2563" i="1"/>
  <c r="W2564" i="1"/>
  <c r="X2564" i="1"/>
  <c r="W2565" i="1"/>
  <c r="X2565" i="1"/>
  <c r="W2566" i="1"/>
  <c r="X2566" i="1"/>
  <c r="W2567" i="1"/>
  <c r="X2567" i="1"/>
  <c r="W2568" i="1"/>
  <c r="X2568" i="1"/>
  <c r="W2569" i="1"/>
  <c r="X2569" i="1"/>
  <c r="W2570" i="1"/>
  <c r="X2570" i="1"/>
  <c r="W2571" i="1"/>
  <c r="X2571" i="1"/>
  <c r="W2572" i="1"/>
  <c r="X2572" i="1"/>
  <c r="W2573" i="1"/>
  <c r="X2573" i="1"/>
  <c r="W2574" i="1"/>
  <c r="X2574" i="1"/>
  <c r="W2575" i="1"/>
  <c r="X2575" i="1"/>
  <c r="W2576" i="1"/>
  <c r="X2576" i="1"/>
  <c r="W2577" i="1"/>
  <c r="X2577" i="1"/>
  <c r="W2578" i="1"/>
  <c r="X2578" i="1"/>
  <c r="W2579" i="1"/>
  <c r="X2579" i="1"/>
  <c r="W2580" i="1"/>
  <c r="X2580" i="1"/>
  <c r="W2581" i="1"/>
  <c r="X2581" i="1"/>
  <c r="W2582" i="1"/>
  <c r="X2582" i="1"/>
  <c r="W2583" i="1"/>
  <c r="X2583" i="1"/>
  <c r="W2584" i="1"/>
  <c r="X2584" i="1"/>
  <c r="W2585" i="1"/>
  <c r="X2585" i="1"/>
  <c r="W2586" i="1"/>
  <c r="X2586" i="1"/>
  <c r="W2587" i="1"/>
  <c r="X2587" i="1"/>
  <c r="W2588" i="1"/>
  <c r="X2588" i="1"/>
  <c r="W2589" i="1"/>
  <c r="X2589" i="1"/>
  <c r="W2590" i="1"/>
  <c r="X2590" i="1"/>
  <c r="W2591" i="1"/>
  <c r="X2591" i="1"/>
  <c r="W2592" i="1"/>
  <c r="X2592" i="1"/>
  <c r="W2593" i="1"/>
  <c r="X2593" i="1"/>
  <c r="W2594" i="1"/>
  <c r="X2594" i="1"/>
  <c r="W2595" i="1"/>
  <c r="X2595" i="1"/>
  <c r="W2596" i="1"/>
  <c r="X2596" i="1"/>
  <c r="W2597" i="1"/>
  <c r="X2597" i="1"/>
  <c r="W2598" i="1"/>
  <c r="X2598" i="1"/>
  <c r="W2599" i="1"/>
  <c r="X2599" i="1"/>
  <c r="W2600" i="1"/>
  <c r="X2600" i="1"/>
  <c r="W2601" i="1"/>
  <c r="X2601" i="1"/>
  <c r="W2602" i="1"/>
  <c r="X2602" i="1"/>
  <c r="W2603" i="1"/>
  <c r="X2603" i="1"/>
  <c r="W2604" i="1"/>
  <c r="X2604" i="1"/>
  <c r="W2605" i="1"/>
  <c r="X2605" i="1"/>
  <c r="W2606" i="1"/>
  <c r="X2606" i="1"/>
  <c r="W2607" i="1"/>
  <c r="X2607" i="1"/>
  <c r="W2608" i="1"/>
  <c r="X2608" i="1"/>
  <c r="W2609" i="1"/>
  <c r="X2609" i="1"/>
  <c r="W2610" i="1"/>
  <c r="X2610" i="1"/>
  <c r="W2611" i="1"/>
  <c r="X2611" i="1"/>
  <c r="W2612" i="1"/>
  <c r="X2612" i="1"/>
  <c r="W2613" i="1"/>
  <c r="X2613" i="1"/>
  <c r="W2614" i="1"/>
  <c r="X2614" i="1"/>
  <c r="W2615" i="1"/>
  <c r="X2615" i="1"/>
  <c r="W2616" i="1"/>
  <c r="X2616" i="1"/>
  <c r="W2617" i="1"/>
  <c r="X2617" i="1"/>
  <c r="W2618" i="1"/>
  <c r="X2618" i="1"/>
  <c r="W2619" i="1"/>
  <c r="X2619" i="1"/>
  <c r="W2620" i="1"/>
  <c r="X2620" i="1"/>
  <c r="W2621" i="1"/>
  <c r="X2621" i="1"/>
  <c r="W2622" i="1"/>
  <c r="X2622" i="1"/>
  <c r="W2623" i="1"/>
  <c r="X2623" i="1"/>
  <c r="W2624" i="1"/>
  <c r="X2624" i="1"/>
  <c r="W2625" i="1"/>
  <c r="X2625" i="1"/>
  <c r="W2626" i="1"/>
  <c r="X2626" i="1"/>
  <c r="W2627" i="1"/>
  <c r="X2627" i="1"/>
  <c r="W2628" i="1"/>
  <c r="X2628" i="1"/>
  <c r="W2629" i="1"/>
  <c r="X2629" i="1"/>
  <c r="W2630" i="1"/>
  <c r="X2630" i="1"/>
  <c r="W2631" i="1"/>
  <c r="X2631" i="1"/>
  <c r="W2632" i="1"/>
  <c r="X2632" i="1"/>
  <c r="W2633" i="1"/>
  <c r="X2633" i="1"/>
  <c r="W2634" i="1"/>
  <c r="X2634" i="1"/>
  <c r="W2635" i="1"/>
  <c r="X2635" i="1"/>
  <c r="W2636" i="1"/>
  <c r="X2636" i="1"/>
  <c r="W2637" i="1"/>
  <c r="X2637" i="1"/>
  <c r="W2638" i="1"/>
  <c r="X2638" i="1"/>
  <c r="W2639" i="1"/>
  <c r="X2639" i="1"/>
  <c r="W2640" i="1"/>
  <c r="X2640" i="1"/>
  <c r="W2641" i="1"/>
  <c r="X2641" i="1"/>
  <c r="W2642" i="1"/>
  <c r="X2642" i="1"/>
  <c r="W2643" i="1"/>
  <c r="X2643" i="1"/>
  <c r="W2644" i="1"/>
  <c r="X2644" i="1"/>
  <c r="W2645" i="1"/>
  <c r="X2645" i="1"/>
  <c r="W2646" i="1"/>
  <c r="X2646" i="1"/>
  <c r="W2647" i="1"/>
  <c r="X2647" i="1"/>
  <c r="W2648" i="1"/>
  <c r="X2648" i="1"/>
  <c r="W2649" i="1"/>
  <c r="X2649" i="1"/>
  <c r="W2650" i="1"/>
  <c r="X2650" i="1"/>
  <c r="W2651" i="1"/>
  <c r="X2651" i="1"/>
  <c r="W2652" i="1"/>
  <c r="X2652" i="1"/>
  <c r="W2653" i="1"/>
  <c r="X2653" i="1"/>
  <c r="W2654" i="1"/>
  <c r="X2654" i="1"/>
  <c r="W2655" i="1"/>
  <c r="X2655" i="1"/>
  <c r="W2656" i="1"/>
  <c r="X2656" i="1"/>
  <c r="W2657" i="1"/>
  <c r="X2657" i="1"/>
  <c r="W2658" i="1"/>
  <c r="X2658" i="1"/>
  <c r="W2659" i="1"/>
  <c r="X2659" i="1"/>
  <c r="W2660" i="1"/>
  <c r="X2660" i="1"/>
  <c r="W2661" i="1"/>
  <c r="X2661" i="1"/>
  <c r="W2662" i="1"/>
  <c r="X2662" i="1"/>
  <c r="W2663" i="1"/>
  <c r="X2663" i="1"/>
  <c r="W2664" i="1"/>
  <c r="X2664" i="1"/>
  <c r="W2665" i="1"/>
  <c r="X2665" i="1"/>
  <c r="W2666" i="1"/>
  <c r="X2666" i="1"/>
  <c r="W2667" i="1"/>
  <c r="X2667" i="1"/>
  <c r="W2668" i="1"/>
  <c r="X2668" i="1"/>
  <c r="W2669" i="1"/>
  <c r="X2669" i="1"/>
  <c r="W2670" i="1"/>
  <c r="X2670" i="1"/>
  <c r="W2671" i="1"/>
  <c r="X2671" i="1"/>
  <c r="W2672" i="1"/>
  <c r="X2672" i="1"/>
  <c r="W2673" i="1"/>
  <c r="X2673" i="1"/>
  <c r="W2674" i="1"/>
  <c r="X2674" i="1"/>
  <c r="W2675" i="1"/>
  <c r="X2675" i="1"/>
  <c r="W2676" i="1"/>
  <c r="X2676" i="1"/>
  <c r="W2677" i="1"/>
  <c r="X2677" i="1"/>
  <c r="W2678" i="1"/>
  <c r="X2678" i="1"/>
  <c r="W2679" i="1"/>
  <c r="X2679" i="1"/>
  <c r="W2680" i="1"/>
  <c r="X2680" i="1"/>
  <c r="W2681" i="1"/>
  <c r="X2681" i="1"/>
  <c r="W2682" i="1"/>
  <c r="X2682" i="1"/>
  <c r="W2683" i="1"/>
  <c r="X2683" i="1"/>
  <c r="W2684" i="1"/>
  <c r="X2684" i="1"/>
  <c r="W2685" i="1"/>
  <c r="X2685" i="1"/>
  <c r="W2686" i="1"/>
  <c r="X2686" i="1"/>
  <c r="W2687" i="1"/>
  <c r="X2687" i="1"/>
  <c r="W2688" i="1"/>
  <c r="X2688" i="1"/>
  <c r="W2689" i="1"/>
  <c r="X2689" i="1"/>
  <c r="W2690" i="1"/>
  <c r="X2690" i="1"/>
  <c r="W2691" i="1"/>
  <c r="X2691" i="1"/>
  <c r="W2692" i="1"/>
  <c r="X2692" i="1"/>
  <c r="W2693" i="1"/>
  <c r="X2693" i="1"/>
  <c r="W2694" i="1"/>
  <c r="X2694" i="1"/>
  <c r="W2695" i="1"/>
  <c r="X2695" i="1"/>
  <c r="W2696" i="1"/>
  <c r="X2696" i="1"/>
  <c r="W2697" i="1"/>
  <c r="X2697" i="1"/>
  <c r="W2698" i="1"/>
  <c r="X2698" i="1"/>
  <c r="W2699" i="1"/>
  <c r="X2699" i="1"/>
  <c r="W2700" i="1"/>
  <c r="X2700" i="1"/>
  <c r="W2701" i="1"/>
  <c r="X2701" i="1"/>
  <c r="W2702" i="1"/>
  <c r="X2702" i="1"/>
  <c r="W2703" i="1"/>
  <c r="X2703" i="1"/>
  <c r="W2704" i="1"/>
  <c r="X2704" i="1"/>
  <c r="W2705" i="1"/>
  <c r="X2705" i="1"/>
  <c r="W2706" i="1"/>
  <c r="X2706" i="1"/>
  <c r="W2707" i="1"/>
  <c r="X2707" i="1"/>
  <c r="W2708" i="1"/>
  <c r="X2708" i="1"/>
  <c r="W2709" i="1"/>
  <c r="X2709" i="1"/>
  <c r="W2710" i="1"/>
  <c r="X2710" i="1"/>
  <c r="W2711" i="1"/>
  <c r="X2711" i="1"/>
  <c r="W2712" i="1"/>
  <c r="X2712" i="1"/>
  <c r="W2713" i="1"/>
  <c r="X2713" i="1"/>
  <c r="W2714" i="1"/>
  <c r="X2714" i="1"/>
  <c r="W2715" i="1"/>
  <c r="X2715" i="1"/>
  <c r="W2716" i="1"/>
  <c r="X2716" i="1"/>
  <c r="W2717" i="1"/>
  <c r="X2717" i="1"/>
  <c r="W2718" i="1"/>
  <c r="X2718" i="1"/>
  <c r="W2719" i="1"/>
  <c r="X2719" i="1"/>
  <c r="W2720" i="1"/>
  <c r="X2720" i="1"/>
  <c r="W2721" i="1"/>
  <c r="X2721" i="1"/>
  <c r="W2722" i="1"/>
  <c r="X2722" i="1"/>
  <c r="W2723" i="1"/>
  <c r="X2723" i="1"/>
  <c r="W2724" i="1"/>
  <c r="X2724" i="1"/>
  <c r="W2725" i="1"/>
  <c r="X2725" i="1"/>
  <c r="W2726" i="1"/>
  <c r="X2726" i="1"/>
  <c r="W2727" i="1"/>
  <c r="X2727" i="1"/>
  <c r="W2728" i="1"/>
  <c r="X2728" i="1"/>
  <c r="W2729" i="1"/>
  <c r="X2729" i="1"/>
  <c r="W2730" i="1"/>
  <c r="X2730" i="1"/>
  <c r="W2731" i="1"/>
  <c r="X2731" i="1"/>
  <c r="W2732" i="1"/>
  <c r="X2732" i="1"/>
  <c r="W2733" i="1"/>
  <c r="X2733" i="1"/>
  <c r="W2734" i="1"/>
  <c r="X2734" i="1"/>
  <c r="W2735" i="1"/>
  <c r="X2735" i="1"/>
  <c r="W2736" i="1"/>
  <c r="X2736" i="1"/>
  <c r="W2737" i="1"/>
  <c r="X2737" i="1"/>
  <c r="W2738" i="1"/>
  <c r="X2738" i="1"/>
  <c r="W2739" i="1"/>
  <c r="X2739" i="1"/>
  <c r="W2740" i="1"/>
  <c r="X2740" i="1"/>
  <c r="W2741" i="1"/>
  <c r="X2741" i="1"/>
  <c r="W2742" i="1"/>
  <c r="X2742" i="1"/>
  <c r="W2743" i="1"/>
  <c r="X2743" i="1"/>
  <c r="W2744" i="1"/>
  <c r="X2744" i="1"/>
  <c r="W2745" i="1"/>
  <c r="X2745" i="1"/>
  <c r="W2746" i="1"/>
  <c r="X2746" i="1"/>
  <c r="W2747" i="1"/>
  <c r="X2747" i="1"/>
  <c r="W2748" i="1"/>
  <c r="X2748" i="1"/>
  <c r="W2749" i="1"/>
  <c r="X2749" i="1"/>
  <c r="W2750" i="1"/>
  <c r="X2750" i="1"/>
  <c r="W2751" i="1"/>
  <c r="X2751" i="1"/>
  <c r="W2752" i="1"/>
  <c r="X2752" i="1"/>
  <c r="W2753" i="1"/>
  <c r="X2753" i="1"/>
  <c r="W2754" i="1"/>
  <c r="X2754" i="1"/>
  <c r="W2755" i="1"/>
  <c r="X2755" i="1"/>
  <c r="W2756" i="1"/>
  <c r="X2756" i="1"/>
  <c r="W2757" i="1"/>
  <c r="X2757" i="1"/>
  <c r="W2758" i="1"/>
  <c r="X2758" i="1"/>
  <c r="W2759" i="1"/>
  <c r="X2759" i="1"/>
  <c r="W2760" i="1"/>
  <c r="X2760" i="1"/>
  <c r="W2761" i="1"/>
  <c r="X2761" i="1"/>
  <c r="W2762" i="1"/>
  <c r="X2762" i="1"/>
  <c r="W2763" i="1"/>
  <c r="X2763" i="1"/>
  <c r="W2764" i="1"/>
  <c r="X2764" i="1"/>
  <c r="W2765" i="1"/>
  <c r="X2765" i="1"/>
  <c r="W2766" i="1"/>
  <c r="X2766" i="1"/>
  <c r="W2767" i="1"/>
  <c r="X2767" i="1"/>
  <c r="W2768" i="1"/>
  <c r="X2768" i="1"/>
  <c r="W2769" i="1"/>
  <c r="X2769" i="1"/>
  <c r="W2770" i="1"/>
  <c r="X2770" i="1"/>
  <c r="W2771" i="1"/>
  <c r="X2771" i="1"/>
  <c r="W2772" i="1"/>
  <c r="X2772" i="1"/>
  <c r="W2773" i="1"/>
  <c r="X2773" i="1"/>
  <c r="W2774" i="1"/>
  <c r="X2774" i="1"/>
  <c r="W2775" i="1"/>
  <c r="X2775" i="1"/>
  <c r="W2776" i="1"/>
  <c r="X2776" i="1"/>
  <c r="W2777" i="1"/>
  <c r="X2777" i="1"/>
  <c r="W2778" i="1"/>
  <c r="X2778" i="1"/>
  <c r="W2779" i="1"/>
  <c r="X2779" i="1"/>
  <c r="W2780" i="1"/>
  <c r="X2780" i="1"/>
  <c r="W2781" i="1"/>
  <c r="X2781" i="1"/>
  <c r="W2782" i="1"/>
  <c r="X2782" i="1"/>
  <c r="W2783" i="1"/>
  <c r="X2783" i="1"/>
  <c r="W2784" i="1"/>
  <c r="X2784" i="1"/>
  <c r="W2785" i="1"/>
  <c r="X2785" i="1"/>
  <c r="W2786" i="1"/>
  <c r="X2786" i="1"/>
  <c r="W2787" i="1"/>
  <c r="X2787" i="1"/>
  <c r="W2788" i="1"/>
  <c r="X2788" i="1"/>
  <c r="W2789" i="1"/>
  <c r="X2789" i="1"/>
  <c r="W2790" i="1"/>
  <c r="X2790" i="1"/>
  <c r="W2791" i="1"/>
  <c r="X2791" i="1"/>
  <c r="W2792" i="1"/>
  <c r="X2792" i="1"/>
  <c r="W2793" i="1"/>
  <c r="X2793" i="1"/>
  <c r="W2794" i="1"/>
  <c r="X2794" i="1"/>
  <c r="W2795" i="1"/>
  <c r="X2795" i="1"/>
  <c r="W2796" i="1"/>
  <c r="X2796" i="1"/>
  <c r="W2797" i="1"/>
  <c r="X2797" i="1"/>
  <c r="W2798" i="1"/>
  <c r="X2798" i="1"/>
  <c r="W2799" i="1"/>
  <c r="X2799" i="1"/>
  <c r="W2800" i="1"/>
  <c r="X2800" i="1"/>
  <c r="W2801" i="1"/>
  <c r="X2801" i="1"/>
  <c r="W2802" i="1"/>
  <c r="X2802" i="1"/>
  <c r="W2803" i="1"/>
  <c r="X2803" i="1"/>
  <c r="W2804" i="1"/>
  <c r="X2804" i="1"/>
  <c r="W2805" i="1"/>
  <c r="X2805" i="1"/>
  <c r="W2806" i="1"/>
  <c r="X2806" i="1"/>
  <c r="W2807" i="1"/>
  <c r="X2807" i="1"/>
  <c r="W2808" i="1"/>
  <c r="X2808" i="1"/>
  <c r="W2809" i="1"/>
  <c r="X2809" i="1"/>
  <c r="W2810" i="1"/>
  <c r="X2810" i="1"/>
  <c r="W2811" i="1"/>
  <c r="X2811" i="1"/>
  <c r="W2812" i="1"/>
  <c r="X2812" i="1"/>
  <c r="W2813" i="1"/>
  <c r="X2813" i="1"/>
  <c r="W2814" i="1"/>
  <c r="X2814" i="1"/>
  <c r="W2815" i="1"/>
  <c r="X2815" i="1"/>
  <c r="W2816" i="1"/>
  <c r="X2816" i="1"/>
  <c r="W2817" i="1"/>
  <c r="X2817" i="1"/>
  <c r="W2818" i="1"/>
  <c r="X2818" i="1"/>
  <c r="W2819" i="1"/>
  <c r="X2819" i="1"/>
  <c r="W2820" i="1"/>
  <c r="X2820" i="1"/>
  <c r="W2821" i="1"/>
  <c r="X2821" i="1"/>
  <c r="W2822" i="1"/>
  <c r="X2822" i="1"/>
  <c r="W2823" i="1"/>
  <c r="X2823" i="1"/>
  <c r="W2824" i="1"/>
  <c r="X2824" i="1"/>
  <c r="W2825" i="1"/>
  <c r="X2825" i="1"/>
  <c r="W2826" i="1"/>
  <c r="X2826" i="1"/>
  <c r="W2827" i="1"/>
  <c r="X2827" i="1"/>
  <c r="W2828" i="1"/>
  <c r="X2828" i="1"/>
  <c r="W2829" i="1"/>
  <c r="X2829" i="1"/>
  <c r="W2830" i="1"/>
  <c r="X2830" i="1"/>
  <c r="W2831" i="1"/>
  <c r="X2831" i="1"/>
  <c r="W2832" i="1"/>
  <c r="X2832" i="1"/>
  <c r="W2833" i="1"/>
  <c r="X2833" i="1"/>
  <c r="W2834" i="1"/>
  <c r="X2834" i="1"/>
  <c r="W2835" i="1"/>
  <c r="X2835" i="1"/>
  <c r="W2836" i="1"/>
  <c r="X2836" i="1"/>
  <c r="W2837" i="1"/>
  <c r="X2837" i="1"/>
  <c r="W2838" i="1"/>
  <c r="X2838" i="1"/>
  <c r="W2839" i="1"/>
  <c r="X2839" i="1"/>
  <c r="W2840" i="1"/>
  <c r="X2840" i="1"/>
  <c r="W2841" i="1"/>
  <c r="X2841" i="1"/>
  <c r="W2842" i="1"/>
  <c r="X2842" i="1"/>
  <c r="W2843" i="1"/>
  <c r="X2843" i="1"/>
  <c r="W2844" i="1"/>
  <c r="X2844" i="1"/>
  <c r="W2845" i="1"/>
  <c r="X2845" i="1"/>
  <c r="W2846" i="1"/>
  <c r="X2846" i="1"/>
  <c r="W2847" i="1"/>
  <c r="X2847" i="1"/>
  <c r="W2848" i="1"/>
  <c r="X2848" i="1"/>
  <c r="W2849" i="1"/>
  <c r="X2849" i="1"/>
  <c r="W2850" i="1"/>
  <c r="X2850" i="1"/>
  <c r="W2851" i="1"/>
  <c r="X2851" i="1"/>
  <c r="W2852" i="1"/>
  <c r="X2852" i="1"/>
  <c r="W2853" i="1"/>
  <c r="X2853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W2879" i="1"/>
  <c r="X2879" i="1"/>
  <c r="W2880" i="1"/>
  <c r="X2880" i="1"/>
  <c r="W2881" i="1"/>
  <c r="X2881" i="1"/>
  <c r="W2882" i="1"/>
  <c r="X2882" i="1"/>
  <c r="W2883" i="1"/>
  <c r="X2883" i="1"/>
  <c r="W2884" i="1"/>
  <c r="X2884" i="1"/>
  <c r="W2885" i="1"/>
  <c r="X2885" i="1"/>
  <c r="W2886" i="1"/>
  <c r="X2886" i="1"/>
  <c r="W2887" i="1"/>
  <c r="X2887" i="1"/>
  <c r="W2888" i="1"/>
  <c r="X2888" i="1"/>
  <c r="W2889" i="1"/>
  <c r="X2889" i="1"/>
  <c r="W2890" i="1"/>
  <c r="X2890" i="1"/>
  <c r="W2891" i="1"/>
  <c r="X2891" i="1"/>
  <c r="W2892" i="1"/>
  <c r="X2892" i="1"/>
  <c r="W2893" i="1"/>
  <c r="X2893" i="1"/>
  <c r="W2894" i="1"/>
  <c r="X2894" i="1"/>
  <c r="W2895" i="1"/>
  <c r="X2895" i="1"/>
  <c r="W2896" i="1"/>
  <c r="X2896" i="1"/>
  <c r="W2897" i="1"/>
  <c r="X2897" i="1"/>
  <c r="W2898" i="1"/>
  <c r="X2898" i="1"/>
  <c r="W2899" i="1"/>
  <c r="X2899" i="1"/>
  <c r="W2900" i="1"/>
  <c r="X2900" i="1"/>
  <c r="W2901" i="1"/>
  <c r="X2901" i="1"/>
  <c r="W2902" i="1"/>
  <c r="X2902" i="1"/>
  <c r="W2903" i="1"/>
  <c r="X2903" i="1"/>
  <c r="W2904" i="1"/>
  <c r="X2904" i="1"/>
  <c r="W2905" i="1"/>
  <c r="X2905" i="1"/>
  <c r="W2906" i="1"/>
  <c r="X2906" i="1"/>
  <c r="W2907" i="1"/>
  <c r="X2907" i="1"/>
  <c r="W2908" i="1"/>
  <c r="X2908" i="1"/>
  <c r="W2909" i="1"/>
  <c r="X2909" i="1"/>
  <c r="W2910" i="1"/>
  <c r="X2910" i="1"/>
  <c r="W2911" i="1"/>
  <c r="X2911" i="1"/>
  <c r="W2912" i="1"/>
  <c r="X2912" i="1"/>
  <c r="W2913" i="1"/>
  <c r="X2913" i="1"/>
  <c r="W2914" i="1"/>
  <c r="X2914" i="1"/>
  <c r="W2915" i="1"/>
  <c r="X2915" i="1"/>
  <c r="W2916" i="1"/>
  <c r="X2916" i="1"/>
  <c r="W2917" i="1"/>
  <c r="X2917" i="1"/>
  <c r="W2918" i="1"/>
  <c r="X2918" i="1"/>
  <c r="W2919" i="1"/>
  <c r="X2919" i="1"/>
  <c r="W2920" i="1"/>
  <c r="X2920" i="1"/>
  <c r="W2921" i="1"/>
  <c r="X2921" i="1"/>
  <c r="W2922" i="1"/>
  <c r="X2922" i="1"/>
  <c r="W2923" i="1"/>
  <c r="X2923" i="1"/>
  <c r="W2924" i="1"/>
  <c r="X2924" i="1"/>
  <c r="W2925" i="1"/>
  <c r="X2925" i="1"/>
  <c r="W2926" i="1"/>
  <c r="X2926" i="1"/>
  <c r="W2927" i="1"/>
  <c r="X2927" i="1"/>
  <c r="W2928" i="1"/>
  <c r="X2928" i="1"/>
  <c r="W2929" i="1"/>
  <c r="X2929" i="1"/>
  <c r="W2930" i="1"/>
  <c r="X2930" i="1"/>
  <c r="W2931" i="1"/>
  <c r="X2931" i="1"/>
  <c r="W2932" i="1"/>
  <c r="X2932" i="1"/>
  <c r="W2933" i="1"/>
  <c r="X2933" i="1"/>
  <c r="W2934" i="1"/>
  <c r="X2934" i="1"/>
  <c r="W2935" i="1"/>
  <c r="X2935" i="1"/>
  <c r="W2936" i="1"/>
  <c r="X2936" i="1"/>
  <c r="W2937" i="1"/>
  <c r="X2937" i="1"/>
  <c r="W2938" i="1"/>
  <c r="X2938" i="1"/>
  <c r="W2939" i="1"/>
  <c r="X2939" i="1"/>
  <c r="W2940" i="1"/>
  <c r="X2940" i="1"/>
  <c r="W2941" i="1"/>
  <c r="X2941" i="1"/>
  <c r="W2942" i="1"/>
  <c r="X2942" i="1"/>
  <c r="W2943" i="1"/>
  <c r="X2943" i="1"/>
  <c r="W2944" i="1"/>
  <c r="X2944" i="1"/>
  <c r="W2945" i="1"/>
  <c r="X2945" i="1"/>
  <c r="W2946" i="1"/>
  <c r="X2946" i="1"/>
  <c r="W2947" i="1"/>
  <c r="X2947" i="1"/>
  <c r="W2948" i="1"/>
  <c r="X2948" i="1"/>
  <c r="W2949" i="1"/>
  <c r="X2949" i="1"/>
  <c r="W2950" i="1"/>
  <c r="X2950" i="1"/>
  <c r="W2951" i="1"/>
  <c r="X2951" i="1"/>
  <c r="W2952" i="1"/>
  <c r="X2952" i="1"/>
  <c r="W2953" i="1"/>
  <c r="X2953" i="1"/>
  <c r="W2954" i="1"/>
  <c r="X2954" i="1"/>
  <c r="W2955" i="1"/>
  <c r="X2955" i="1"/>
  <c r="W2956" i="1"/>
  <c r="X2956" i="1"/>
  <c r="W2957" i="1"/>
  <c r="X2957" i="1"/>
  <c r="W2958" i="1"/>
  <c r="X2958" i="1"/>
  <c r="W2959" i="1"/>
  <c r="X2959" i="1"/>
  <c r="W2960" i="1"/>
  <c r="X2960" i="1"/>
  <c r="W2961" i="1"/>
  <c r="X2961" i="1"/>
  <c r="W2962" i="1"/>
  <c r="X2962" i="1"/>
  <c r="W2963" i="1"/>
  <c r="X2963" i="1"/>
  <c r="W2964" i="1"/>
  <c r="X2964" i="1"/>
  <c r="W2965" i="1"/>
  <c r="X2965" i="1"/>
  <c r="W2966" i="1"/>
  <c r="X2966" i="1"/>
  <c r="W2967" i="1"/>
  <c r="X2967" i="1"/>
  <c r="W2968" i="1"/>
  <c r="X2968" i="1"/>
  <c r="W2969" i="1"/>
  <c r="X2969" i="1"/>
  <c r="W2970" i="1"/>
  <c r="X2970" i="1"/>
  <c r="W2971" i="1"/>
  <c r="X2971" i="1"/>
  <c r="W2972" i="1"/>
  <c r="X2972" i="1"/>
  <c r="W2973" i="1"/>
  <c r="X2973" i="1"/>
  <c r="W2974" i="1"/>
  <c r="X2974" i="1"/>
  <c r="W2975" i="1"/>
  <c r="X2975" i="1"/>
  <c r="W2976" i="1"/>
  <c r="X2976" i="1"/>
  <c r="W2977" i="1"/>
  <c r="X2977" i="1"/>
  <c r="W2978" i="1"/>
  <c r="X2978" i="1"/>
  <c r="W2979" i="1"/>
  <c r="X2979" i="1"/>
  <c r="W2980" i="1"/>
  <c r="X2980" i="1"/>
  <c r="W2981" i="1"/>
  <c r="X2981" i="1"/>
  <c r="W2982" i="1"/>
  <c r="X2982" i="1"/>
  <c r="W2983" i="1"/>
  <c r="X2983" i="1"/>
  <c r="W2984" i="1"/>
  <c r="X2984" i="1"/>
  <c r="W2985" i="1"/>
  <c r="X2985" i="1"/>
  <c r="W2986" i="1"/>
  <c r="X2986" i="1"/>
  <c r="W2987" i="1"/>
  <c r="X2987" i="1"/>
  <c r="W2988" i="1"/>
  <c r="X2988" i="1"/>
  <c r="W2989" i="1"/>
  <c r="X2989" i="1"/>
  <c r="W2990" i="1"/>
  <c r="X2990" i="1"/>
  <c r="W2991" i="1"/>
  <c r="X2991" i="1"/>
  <c r="W2992" i="1"/>
  <c r="X2992" i="1"/>
  <c r="W2993" i="1"/>
  <c r="X2993" i="1"/>
  <c r="W2994" i="1"/>
  <c r="X2994" i="1"/>
  <c r="W2995" i="1"/>
  <c r="X2995" i="1"/>
  <c r="W2996" i="1"/>
  <c r="X2996" i="1"/>
  <c r="W2997" i="1"/>
  <c r="X2997" i="1"/>
  <c r="W2998" i="1"/>
  <c r="X2998" i="1"/>
  <c r="W2999" i="1"/>
  <c r="X2999" i="1"/>
  <c r="W3000" i="1"/>
  <c r="X3000" i="1"/>
  <c r="W3001" i="1"/>
  <c r="X3001" i="1"/>
  <c r="W3002" i="1"/>
  <c r="X3002" i="1"/>
  <c r="W3003" i="1"/>
  <c r="X3003" i="1"/>
  <c r="W3004" i="1"/>
  <c r="X3004" i="1"/>
  <c r="W3005" i="1"/>
  <c r="X3005" i="1"/>
  <c r="W3006" i="1"/>
  <c r="X3006" i="1"/>
  <c r="W3007" i="1"/>
  <c r="X3007" i="1"/>
  <c r="W3008" i="1"/>
  <c r="X3008" i="1"/>
  <c r="W3009" i="1"/>
  <c r="X3009" i="1"/>
  <c r="W3010" i="1"/>
  <c r="X3010" i="1"/>
  <c r="W3011" i="1"/>
  <c r="X3011" i="1"/>
  <c r="W3012" i="1"/>
  <c r="X3012" i="1"/>
  <c r="W3013" i="1"/>
  <c r="X3013" i="1"/>
  <c r="W3014" i="1"/>
  <c r="X3014" i="1"/>
  <c r="W3015" i="1"/>
  <c r="X3015" i="1"/>
  <c r="W3016" i="1"/>
  <c r="X3016" i="1"/>
  <c r="W3017" i="1"/>
  <c r="X3017" i="1"/>
  <c r="W3018" i="1"/>
  <c r="X3018" i="1"/>
  <c r="W3019" i="1"/>
  <c r="X3019" i="1"/>
  <c r="W3020" i="1"/>
  <c r="X3020" i="1"/>
  <c r="W3021" i="1"/>
  <c r="X3021" i="1"/>
  <c r="W3022" i="1"/>
  <c r="X3022" i="1"/>
  <c r="W3023" i="1"/>
  <c r="X3023" i="1"/>
  <c r="W3024" i="1"/>
  <c r="X3024" i="1"/>
  <c r="W3025" i="1"/>
  <c r="X3025" i="1"/>
  <c r="W3026" i="1"/>
  <c r="X3026" i="1"/>
  <c r="W3027" i="1"/>
  <c r="X3027" i="1"/>
  <c r="W3028" i="1"/>
  <c r="X3028" i="1"/>
  <c r="W3029" i="1"/>
  <c r="X3029" i="1"/>
  <c r="W3030" i="1"/>
  <c r="X3030" i="1"/>
  <c r="W3031" i="1"/>
  <c r="X3031" i="1"/>
  <c r="W3032" i="1"/>
  <c r="X3032" i="1"/>
  <c r="W3033" i="1"/>
  <c r="X3033" i="1"/>
  <c r="W3034" i="1"/>
  <c r="X3034" i="1"/>
  <c r="W3035" i="1"/>
  <c r="X3035" i="1"/>
  <c r="W3036" i="1"/>
  <c r="X3036" i="1"/>
  <c r="W3037" i="1"/>
  <c r="X3037" i="1"/>
  <c r="W3038" i="1"/>
  <c r="X3038" i="1"/>
  <c r="W3039" i="1"/>
  <c r="X3039" i="1"/>
  <c r="W3040" i="1"/>
  <c r="X3040" i="1"/>
  <c r="W3041" i="1"/>
  <c r="X3041" i="1"/>
  <c r="W3042" i="1"/>
  <c r="X3042" i="1"/>
  <c r="W3043" i="1"/>
  <c r="X3043" i="1"/>
  <c r="W3044" i="1"/>
  <c r="X3044" i="1"/>
  <c r="W3045" i="1"/>
  <c r="X3045" i="1"/>
  <c r="W3046" i="1"/>
  <c r="X3046" i="1"/>
  <c r="W3047" i="1"/>
  <c r="X3047" i="1"/>
  <c r="W3048" i="1"/>
  <c r="X3048" i="1"/>
  <c r="W3049" i="1"/>
  <c r="X3049" i="1"/>
  <c r="W3050" i="1"/>
  <c r="X3050" i="1"/>
  <c r="W3051" i="1"/>
  <c r="X3051" i="1"/>
  <c r="W3052" i="1"/>
  <c r="X3052" i="1"/>
  <c r="W3053" i="1"/>
  <c r="X3053" i="1"/>
  <c r="W3054" i="1"/>
  <c r="X3054" i="1"/>
  <c r="W3055" i="1"/>
  <c r="X3055" i="1"/>
  <c r="W3056" i="1"/>
  <c r="X3056" i="1"/>
  <c r="W3057" i="1"/>
  <c r="X3057" i="1"/>
  <c r="W3058" i="1"/>
  <c r="X3058" i="1"/>
  <c r="W3059" i="1"/>
  <c r="X3059" i="1"/>
  <c r="W3060" i="1"/>
  <c r="X3060" i="1"/>
  <c r="W3061" i="1"/>
  <c r="X3061" i="1"/>
  <c r="W3062" i="1"/>
  <c r="X3062" i="1"/>
  <c r="W3063" i="1"/>
  <c r="X3063" i="1"/>
  <c r="W3064" i="1"/>
  <c r="X3064" i="1"/>
  <c r="W3065" i="1"/>
  <c r="X3065" i="1"/>
  <c r="W3066" i="1"/>
  <c r="X3066" i="1"/>
  <c r="W3067" i="1"/>
  <c r="X3067" i="1"/>
  <c r="W3068" i="1"/>
  <c r="X3068" i="1"/>
  <c r="W3069" i="1"/>
  <c r="X3069" i="1"/>
  <c r="W3070" i="1"/>
  <c r="X3070" i="1"/>
  <c r="W3071" i="1"/>
  <c r="X3071" i="1"/>
  <c r="W3072" i="1"/>
  <c r="X3072" i="1"/>
  <c r="W3073" i="1"/>
  <c r="X3073" i="1"/>
  <c r="W3074" i="1"/>
  <c r="X3074" i="1"/>
  <c r="W3075" i="1"/>
  <c r="X3075" i="1"/>
  <c r="W3076" i="1"/>
  <c r="X3076" i="1"/>
  <c r="W3077" i="1"/>
  <c r="X3077" i="1"/>
  <c r="W3078" i="1"/>
  <c r="X3078" i="1"/>
  <c r="W3079" i="1"/>
  <c r="X3079" i="1"/>
  <c r="W3080" i="1"/>
  <c r="X3080" i="1"/>
  <c r="W3081" i="1"/>
  <c r="X3081" i="1"/>
  <c r="W3082" i="1"/>
  <c r="X3082" i="1"/>
  <c r="W3083" i="1"/>
  <c r="X3083" i="1"/>
  <c r="W3084" i="1"/>
  <c r="X3084" i="1"/>
  <c r="W3085" i="1"/>
  <c r="X3085" i="1"/>
  <c r="W3086" i="1"/>
  <c r="X3086" i="1"/>
  <c r="W3087" i="1"/>
  <c r="X3087" i="1"/>
  <c r="W3088" i="1"/>
  <c r="X3088" i="1"/>
  <c r="W3089" i="1"/>
  <c r="X3089" i="1"/>
  <c r="W3090" i="1"/>
  <c r="X3090" i="1"/>
  <c r="W3091" i="1"/>
  <c r="X3091" i="1"/>
  <c r="W3092" i="1"/>
  <c r="X3092" i="1"/>
  <c r="W3093" i="1"/>
  <c r="X3093" i="1"/>
  <c r="W3094" i="1"/>
  <c r="X3094" i="1"/>
  <c r="W3095" i="1"/>
  <c r="X3095" i="1"/>
  <c r="W3096" i="1"/>
  <c r="X3096" i="1"/>
  <c r="W3097" i="1"/>
  <c r="X3097" i="1"/>
  <c r="W3098" i="1"/>
  <c r="X3098" i="1"/>
  <c r="W3099" i="1"/>
  <c r="X3099" i="1"/>
  <c r="W3100" i="1"/>
  <c r="X3100" i="1"/>
  <c r="W3101" i="1"/>
  <c r="X3101" i="1"/>
  <c r="W3102" i="1"/>
  <c r="X3102" i="1"/>
  <c r="W3103" i="1"/>
  <c r="X3103" i="1"/>
  <c r="W3104" i="1"/>
  <c r="X3104" i="1"/>
  <c r="W3105" i="1"/>
  <c r="X3105" i="1"/>
  <c r="W3106" i="1"/>
  <c r="X3106" i="1"/>
  <c r="W3107" i="1"/>
  <c r="X3107" i="1"/>
  <c r="W3108" i="1"/>
  <c r="X3108" i="1"/>
  <c r="W3109" i="1"/>
  <c r="X3109" i="1"/>
  <c r="W3110" i="1"/>
  <c r="X3110" i="1"/>
  <c r="W3111" i="1"/>
  <c r="X3111" i="1"/>
  <c r="W3112" i="1"/>
  <c r="X3112" i="1"/>
  <c r="W3113" i="1"/>
  <c r="X3113" i="1"/>
  <c r="W3114" i="1"/>
  <c r="X3114" i="1"/>
  <c r="W3115" i="1"/>
  <c r="X3115" i="1"/>
  <c r="W3116" i="1"/>
  <c r="X3116" i="1"/>
  <c r="W3117" i="1"/>
  <c r="X3117" i="1"/>
  <c r="W3118" i="1"/>
  <c r="X3118" i="1"/>
  <c r="W3119" i="1"/>
  <c r="X3119" i="1"/>
  <c r="W3120" i="1"/>
  <c r="X3120" i="1"/>
  <c r="W3121" i="1"/>
  <c r="X3121" i="1"/>
  <c r="W3122" i="1"/>
  <c r="X3122" i="1"/>
  <c r="W3123" i="1"/>
  <c r="X3123" i="1"/>
  <c r="W3124" i="1"/>
  <c r="X3124" i="1"/>
  <c r="W3125" i="1"/>
  <c r="X3125" i="1"/>
  <c r="W3126" i="1"/>
  <c r="X3126" i="1"/>
  <c r="W3127" i="1"/>
  <c r="X3127" i="1"/>
  <c r="W3128" i="1"/>
  <c r="X3128" i="1"/>
  <c r="W3129" i="1"/>
  <c r="X3129" i="1"/>
  <c r="W3130" i="1"/>
  <c r="X3130" i="1"/>
  <c r="W3131" i="1"/>
  <c r="X3131" i="1"/>
  <c r="W3132" i="1"/>
  <c r="X3132" i="1"/>
  <c r="W3133" i="1"/>
  <c r="X3133" i="1"/>
  <c r="W3134" i="1"/>
  <c r="X3134" i="1"/>
  <c r="W3135" i="1"/>
  <c r="X3135" i="1"/>
  <c r="W3136" i="1"/>
  <c r="X3136" i="1"/>
  <c r="W3137" i="1"/>
  <c r="X3137" i="1"/>
  <c r="W3138" i="1"/>
  <c r="X3138" i="1"/>
  <c r="W3139" i="1"/>
  <c r="X3139" i="1"/>
  <c r="W3140" i="1"/>
  <c r="X3140" i="1"/>
  <c r="W3141" i="1"/>
  <c r="X3141" i="1"/>
  <c r="W3142" i="1"/>
  <c r="X3142" i="1"/>
  <c r="W3143" i="1"/>
  <c r="X3143" i="1"/>
  <c r="W3144" i="1"/>
  <c r="X3144" i="1"/>
  <c r="W3145" i="1"/>
  <c r="X3145" i="1"/>
  <c r="W3146" i="1"/>
  <c r="X3146" i="1"/>
  <c r="W3147" i="1"/>
  <c r="X3147" i="1"/>
  <c r="W3148" i="1"/>
  <c r="X3148" i="1"/>
  <c r="W3149" i="1"/>
  <c r="X3149" i="1"/>
  <c r="W3150" i="1"/>
  <c r="X3150" i="1"/>
  <c r="W3151" i="1"/>
  <c r="X3151" i="1"/>
  <c r="W3152" i="1"/>
  <c r="X3152" i="1"/>
  <c r="W3153" i="1"/>
  <c r="X3153" i="1"/>
  <c r="W3154" i="1"/>
  <c r="X3154" i="1"/>
  <c r="W3155" i="1"/>
  <c r="X3155" i="1"/>
  <c r="W3156" i="1"/>
  <c r="X3156" i="1"/>
  <c r="W3157" i="1"/>
  <c r="X3157" i="1"/>
  <c r="W3158" i="1"/>
  <c r="X3158" i="1"/>
  <c r="W3159" i="1"/>
  <c r="X3159" i="1"/>
  <c r="W3160" i="1"/>
  <c r="X3160" i="1"/>
  <c r="W3161" i="1"/>
  <c r="X3161" i="1"/>
  <c r="W3162" i="1"/>
  <c r="X3162" i="1"/>
  <c r="W3163" i="1"/>
  <c r="X3163" i="1"/>
  <c r="W3164" i="1"/>
  <c r="X3164" i="1"/>
  <c r="W3165" i="1"/>
  <c r="X3165" i="1"/>
  <c r="W3166" i="1"/>
  <c r="X3166" i="1"/>
  <c r="W3167" i="1"/>
  <c r="X3167" i="1"/>
  <c r="W3168" i="1"/>
  <c r="X3168" i="1"/>
  <c r="W3169" i="1"/>
  <c r="X3169" i="1"/>
  <c r="W3170" i="1"/>
  <c r="X3170" i="1"/>
  <c r="W3171" i="1"/>
  <c r="X3171" i="1"/>
  <c r="W3172" i="1"/>
  <c r="X3172" i="1"/>
  <c r="W3173" i="1"/>
  <c r="X3173" i="1"/>
  <c r="W3174" i="1"/>
  <c r="X3174" i="1"/>
  <c r="W3175" i="1"/>
  <c r="X3175" i="1"/>
  <c r="W3176" i="1"/>
  <c r="X3176" i="1"/>
  <c r="W3177" i="1"/>
  <c r="X3177" i="1"/>
  <c r="W3178" i="1"/>
  <c r="X3178" i="1"/>
  <c r="W3179" i="1"/>
  <c r="X3179" i="1"/>
  <c r="W3180" i="1"/>
  <c r="X3180" i="1"/>
  <c r="W3181" i="1"/>
  <c r="X3181" i="1"/>
  <c r="W3182" i="1"/>
  <c r="X3182" i="1"/>
  <c r="W3183" i="1"/>
  <c r="X3183" i="1"/>
  <c r="W3184" i="1"/>
  <c r="X3184" i="1"/>
  <c r="W3185" i="1"/>
  <c r="X3185" i="1"/>
  <c r="W3186" i="1"/>
  <c r="X3186" i="1"/>
  <c r="W3187" i="1"/>
  <c r="X3187" i="1"/>
  <c r="W3188" i="1"/>
  <c r="X3188" i="1"/>
  <c r="W3189" i="1"/>
  <c r="X3189" i="1"/>
  <c r="W3190" i="1"/>
  <c r="X3190" i="1"/>
  <c r="W3191" i="1"/>
  <c r="X3191" i="1"/>
  <c r="W3192" i="1"/>
  <c r="X3192" i="1"/>
  <c r="W3193" i="1"/>
  <c r="X3193" i="1"/>
  <c r="W3194" i="1"/>
  <c r="X3194" i="1"/>
  <c r="W3195" i="1"/>
  <c r="X3195" i="1"/>
  <c r="W3196" i="1"/>
  <c r="X3196" i="1"/>
  <c r="W3197" i="1"/>
  <c r="X3197" i="1"/>
  <c r="W3198" i="1"/>
  <c r="X3198" i="1"/>
  <c r="W3199" i="1"/>
  <c r="X3199" i="1"/>
  <c r="W3200" i="1"/>
  <c r="X3200" i="1"/>
  <c r="W3201" i="1"/>
  <c r="X3201" i="1"/>
  <c r="W3202" i="1"/>
  <c r="X3202" i="1"/>
  <c r="W3203" i="1"/>
  <c r="X3203" i="1"/>
  <c r="W3204" i="1"/>
  <c r="X3204" i="1"/>
  <c r="W3205" i="1"/>
  <c r="X3205" i="1"/>
  <c r="W3206" i="1"/>
  <c r="X3206" i="1"/>
  <c r="W3207" i="1"/>
  <c r="X3207" i="1"/>
  <c r="W3208" i="1"/>
  <c r="X3208" i="1"/>
  <c r="W3209" i="1"/>
  <c r="X3209" i="1"/>
  <c r="W3210" i="1"/>
  <c r="X3210" i="1"/>
  <c r="W3211" i="1"/>
  <c r="X3211" i="1"/>
  <c r="W3212" i="1"/>
  <c r="X3212" i="1"/>
  <c r="W3213" i="1"/>
  <c r="X3213" i="1"/>
  <c r="W3214" i="1"/>
  <c r="X3214" i="1"/>
  <c r="W3215" i="1"/>
  <c r="X3215" i="1"/>
  <c r="W3216" i="1"/>
  <c r="X3216" i="1"/>
  <c r="W3217" i="1"/>
  <c r="X3217" i="1"/>
  <c r="W3218" i="1"/>
  <c r="X3218" i="1"/>
  <c r="W3219" i="1"/>
  <c r="X3219" i="1"/>
  <c r="W3220" i="1"/>
  <c r="X3220" i="1"/>
  <c r="W3221" i="1"/>
  <c r="X3221" i="1"/>
  <c r="W3222" i="1"/>
  <c r="X3222" i="1"/>
  <c r="W3223" i="1"/>
  <c r="X3223" i="1"/>
  <c r="W3224" i="1"/>
  <c r="X3224" i="1"/>
  <c r="W3225" i="1"/>
  <c r="X3225" i="1"/>
  <c r="W3226" i="1"/>
  <c r="X3226" i="1"/>
  <c r="W3227" i="1"/>
  <c r="X3227" i="1"/>
  <c r="W3228" i="1"/>
  <c r="X3228" i="1"/>
  <c r="W3229" i="1"/>
  <c r="X3229" i="1"/>
  <c r="W3230" i="1"/>
  <c r="X3230" i="1"/>
  <c r="W3231" i="1"/>
  <c r="X3231" i="1"/>
  <c r="W3232" i="1"/>
  <c r="X3232" i="1"/>
  <c r="W3233" i="1"/>
  <c r="X3233" i="1"/>
  <c r="W3234" i="1"/>
  <c r="X3234" i="1"/>
  <c r="W3235" i="1"/>
  <c r="X3235" i="1"/>
  <c r="W3236" i="1"/>
  <c r="X3236" i="1"/>
  <c r="W3237" i="1"/>
  <c r="X3237" i="1"/>
  <c r="W3238" i="1"/>
  <c r="X3238" i="1"/>
  <c r="W3239" i="1"/>
  <c r="X3239" i="1"/>
  <c r="W3240" i="1"/>
  <c r="X3240" i="1"/>
  <c r="W3241" i="1"/>
  <c r="X3241" i="1"/>
  <c r="W3242" i="1"/>
  <c r="X3242" i="1"/>
  <c r="W3243" i="1"/>
  <c r="X3243" i="1"/>
  <c r="W3244" i="1"/>
  <c r="X3244" i="1"/>
  <c r="W3245" i="1"/>
  <c r="X3245" i="1"/>
  <c r="W3246" i="1"/>
  <c r="X3246" i="1"/>
  <c r="W3247" i="1"/>
  <c r="X3247" i="1"/>
  <c r="W3248" i="1"/>
  <c r="X3248" i="1"/>
  <c r="W3249" i="1"/>
  <c r="X3249" i="1"/>
  <c r="W3250" i="1"/>
  <c r="X3250" i="1"/>
  <c r="W3251" i="1"/>
  <c r="X3251" i="1"/>
  <c r="W3252" i="1"/>
  <c r="X3252" i="1"/>
  <c r="W3253" i="1"/>
  <c r="X3253" i="1"/>
  <c r="W3254" i="1"/>
  <c r="X3254" i="1"/>
  <c r="W3255" i="1"/>
  <c r="X3255" i="1"/>
  <c r="W3256" i="1"/>
  <c r="X3256" i="1"/>
  <c r="W3257" i="1"/>
  <c r="X3257" i="1"/>
  <c r="W3258" i="1"/>
  <c r="X3258" i="1"/>
  <c r="W3259" i="1"/>
  <c r="X3259" i="1"/>
  <c r="W3260" i="1"/>
  <c r="X3260" i="1"/>
  <c r="W3261" i="1"/>
  <c r="X3261" i="1"/>
  <c r="W3262" i="1"/>
  <c r="X3262" i="1"/>
  <c r="W3263" i="1"/>
  <c r="X3263" i="1"/>
  <c r="W3264" i="1"/>
  <c r="X3264" i="1"/>
  <c r="W3265" i="1"/>
  <c r="X3265" i="1"/>
  <c r="W3266" i="1"/>
  <c r="X3266" i="1"/>
  <c r="W3267" i="1"/>
  <c r="X3267" i="1"/>
  <c r="W3268" i="1"/>
  <c r="X3268" i="1"/>
  <c r="W3269" i="1"/>
  <c r="X3269" i="1"/>
  <c r="W3270" i="1"/>
  <c r="X3270" i="1"/>
  <c r="W3271" i="1"/>
  <c r="X3271" i="1"/>
  <c r="W3272" i="1"/>
  <c r="X3272" i="1"/>
  <c r="W3273" i="1"/>
  <c r="X3273" i="1"/>
  <c r="W3274" i="1"/>
  <c r="X3274" i="1"/>
  <c r="W3275" i="1"/>
  <c r="X3275" i="1"/>
  <c r="W3276" i="1"/>
  <c r="X3276" i="1"/>
  <c r="W3277" i="1"/>
  <c r="X3277" i="1"/>
  <c r="W3278" i="1"/>
  <c r="X3278" i="1"/>
  <c r="W3279" i="1"/>
  <c r="X3279" i="1"/>
  <c r="W3280" i="1"/>
  <c r="X3280" i="1"/>
  <c r="W3281" i="1"/>
  <c r="X3281" i="1"/>
  <c r="W3282" i="1"/>
  <c r="X3282" i="1"/>
  <c r="W3283" i="1"/>
  <c r="X3283" i="1"/>
  <c r="W3284" i="1"/>
  <c r="X3284" i="1"/>
  <c r="W3285" i="1"/>
  <c r="X3285" i="1"/>
  <c r="W3286" i="1"/>
  <c r="X3286" i="1"/>
  <c r="W3287" i="1"/>
  <c r="X3287" i="1"/>
  <c r="W3288" i="1"/>
  <c r="X3288" i="1"/>
  <c r="W3289" i="1"/>
  <c r="X3289" i="1"/>
  <c r="W3290" i="1"/>
  <c r="X3290" i="1"/>
  <c r="W3291" i="1"/>
  <c r="X3291" i="1"/>
  <c r="W3292" i="1"/>
  <c r="X3292" i="1"/>
  <c r="W3293" i="1"/>
  <c r="X3293" i="1"/>
  <c r="W3294" i="1"/>
  <c r="X3294" i="1"/>
  <c r="W3295" i="1"/>
  <c r="X3295" i="1"/>
  <c r="W3296" i="1"/>
  <c r="X3296" i="1"/>
  <c r="W3297" i="1"/>
  <c r="X3297" i="1"/>
  <c r="W3298" i="1"/>
  <c r="X3298" i="1"/>
  <c r="W3299" i="1"/>
  <c r="X3299" i="1"/>
  <c r="W3300" i="1"/>
  <c r="X3300" i="1"/>
  <c r="W3301" i="1"/>
  <c r="X3301" i="1"/>
  <c r="W3302" i="1"/>
  <c r="X3302" i="1"/>
  <c r="W3303" i="1"/>
  <c r="X3303" i="1"/>
  <c r="W3304" i="1"/>
  <c r="X3304" i="1"/>
  <c r="W3305" i="1"/>
  <c r="X3305" i="1"/>
  <c r="W3306" i="1"/>
  <c r="X3306" i="1"/>
  <c r="W3307" i="1"/>
  <c r="X3307" i="1"/>
  <c r="W3308" i="1"/>
  <c r="X3308" i="1"/>
  <c r="W3309" i="1"/>
  <c r="X3309" i="1"/>
  <c r="W3310" i="1"/>
  <c r="X3310" i="1"/>
  <c r="W3311" i="1"/>
  <c r="X3311" i="1"/>
  <c r="W3312" i="1"/>
  <c r="X3312" i="1"/>
  <c r="W3313" i="1"/>
  <c r="X3313" i="1"/>
  <c r="W3314" i="1"/>
  <c r="X3314" i="1"/>
  <c r="W3315" i="1"/>
  <c r="X3315" i="1"/>
  <c r="W3316" i="1"/>
  <c r="X3316" i="1"/>
  <c r="W3317" i="1"/>
  <c r="X3317" i="1"/>
  <c r="W3318" i="1"/>
  <c r="X3318" i="1"/>
  <c r="W3319" i="1"/>
  <c r="X3319" i="1"/>
  <c r="W3320" i="1"/>
  <c r="X3320" i="1"/>
  <c r="W3321" i="1"/>
  <c r="X3321" i="1"/>
  <c r="W3322" i="1"/>
  <c r="X3322" i="1"/>
  <c r="W3323" i="1"/>
  <c r="X3323" i="1"/>
  <c r="W3324" i="1"/>
  <c r="X3324" i="1"/>
  <c r="W3325" i="1"/>
  <c r="X3325" i="1"/>
  <c r="W3326" i="1"/>
  <c r="X3326" i="1"/>
  <c r="W3327" i="1"/>
  <c r="X3327" i="1"/>
  <c r="W3328" i="1"/>
  <c r="X3328" i="1"/>
  <c r="W3329" i="1"/>
  <c r="X3329" i="1"/>
  <c r="W3330" i="1"/>
  <c r="X3330" i="1"/>
  <c r="W3331" i="1"/>
  <c r="X3331" i="1"/>
  <c r="W3332" i="1"/>
  <c r="X3332" i="1"/>
  <c r="W3333" i="1"/>
  <c r="X3333" i="1"/>
  <c r="W3334" i="1"/>
  <c r="X3334" i="1"/>
  <c r="W3335" i="1"/>
  <c r="X3335" i="1"/>
  <c r="W3336" i="1"/>
  <c r="X3336" i="1"/>
  <c r="W3337" i="1"/>
  <c r="X3337" i="1"/>
  <c r="W3338" i="1"/>
  <c r="X3338" i="1"/>
  <c r="W3339" i="1"/>
  <c r="X3339" i="1"/>
  <c r="W3340" i="1"/>
  <c r="X3340" i="1"/>
  <c r="W3341" i="1"/>
  <c r="X3341" i="1"/>
  <c r="W3342" i="1"/>
  <c r="X3342" i="1"/>
  <c r="W3343" i="1"/>
  <c r="X3343" i="1"/>
  <c r="W3344" i="1"/>
  <c r="X3344" i="1"/>
  <c r="W3345" i="1"/>
  <c r="X3345" i="1"/>
  <c r="W3346" i="1"/>
  <c r="X3346" i="1"/>
  <c r="W3347" i="1"/>
  <c r="X3347" i="1"/>
  <c r="W3348" i="1"/>
  <c r="X3348" i="1"/>
  <c r="W3349" i="1"/>
  <c r="X3349" i="1"/>
  <c r="W3350" i="1"/>
  <c r="X3350" i="1"/>
  <c r="W3351" i="1"/>
  <c r="X3351" i="1"/>
  <c r="W3352" i="1"/>
  <c r="X3352" i="1"/>
  <c r="W3353" i="1"/>
  <c r="X3353" i="1"/>
  <c r="W3354" i="1"/>
  <c r="X3354" i="1"/>
  <c r="W3355" i="1"/>
  <c r="X3355" i="1"/>
  <c r="W3356" i="1"/>
  <c r="X3356" i="1"/>
  <c r="W3357" i="1"/>
  <c r="X3357" i="1"/>
  <c r="W3358" i="1"/>
  <c r="X3358" i="1"/>
  <c r="W3359" i="1"/>
  <c r="X3359" i="1"/>
  <c r="W3360" i="1"/>
  <c r="X3360" i="1"/>
  <c r="W3361" i="1"/>
  <c r="X3361" i="1"/>
  <c r="W3362" i="1"/>
  <c r="X3362" i="1"/>
  <c r="W3363" i="1"/>
  <c r="X3363" i="1"/>
  <c r="W3364" i="1"/>
  <c r="X3364" i="1"/>
  <c r="W3365" i="1"/>
  <c r="X3365" i="1"/>
  <c r="W3366" i="1"/>
  <c r="X3366" i="1"/>
  <c r="W3367" i="1"/>
  <c r="X3367" i="1"/>
  <c r="W3368" i="1"/>
  <c r="X3368" i="1"/>
  <c r="W3369" i="1"/>
  <c r="X3369" i="1"/>
  <c r="W3370" i="1"/>
  <c r="X3370" i="1"/>
  <c r="W3371" i="1"/>
  <c r="X3371" i="1"/>
  <c r="W3372" i="1"/>
  <c r="X3372" i="1"/>
  <c r="W3373" i="1"/>
  <c r="X3373" i="1"/>
  <c r="W3374" i="1"/>
  <c r="X3374" i="1"/>
  <c r="W3375" i="1"/>
  <c r="X3375" i="1"/>
  <c r="W3376" i="1"/>
  <c r="X3376" i="1"/>
  <c r="W3377" i="1"/>
  <c r="X3377" i="1"/>
  <c r="W3378" i="1"/>
  <c r="X3378" i="1"/>
  <c r="W3379" i="1"/>
  <c r="X3379" i="1"/>
  <c r="W3380" i="1"/>
  <c r="X3380" i="1"/>
  <c r="W3381" i="1"/>
  <c r="X3381" i="1"/>
  <c r="W3382" i="1"/>
  <c r="X3382" i="1"/>
  <c r="W3383" i="1"/>
  <c r="X3383" i="1"/>
  <c r="W3384" i="1"/>
  <c r="X3384" i="1"/>
  <c r="W3385" i="1"/>
  <c r="X3385" i="1"/>
  <c r="W3386" i="1"/>
  <c r="X3386" i="1"/>
  <c r="W3387" i="1"/>
  <c r="X3387" i="1"/>
  <c r="W3388" i="1"/>
  <c r="X3388" i="1"/>
  <c r="W3389" i="1"/>
  <c r="X3389" i="1"/>
  <c r="W3390" i="1"/>
  <c r="X3390" i="1"/>
  <c r="W3391" i="1"/>
  <c r="X3391" i="1"/>
  <c r="W3392" i="1"/>
  <c r="X3392" i="1"/>
  <c r="W3393" i="1"/>
  <c r="X3393" i="1"/>
  <c r="W3394" i="1"/>
  <c r="X3394" i="1"/>
  <c r="W3395" i="1"/>
  <c r="X3395" i="1"/>
  <c r="W3396" i="1"/>
  <c r="X3396" i="1"/>
  <c r="W3397" i="1"/>
  <c r="X3397" i="1"/>
  <c r="W3398" i="1"/>
  <c r="X3398" i="1"/>
  <c r="W3399" i="1"/>
  <c r="X3399" i="1"/>
  <c r="W3400" i="1"/>
  <c r="X3400" i="1"/>
  <c r="W3401" i="1"/>
  <c r="X3401" i="1"/>
  <c r="W3402" i="1"/>
  <c r="X3402" i="1"/>
  <c r="W3403" i="1"/>
  <c r="X3403" i="1"/>
  <c r="W3404" i="1"/>
  <c r="X3404" i="1"/>
  <c r="W3405" i="1"/>
  <c r="X3405" i="1"/>
  <c r="W3406" i="1"/>
  <c r="X3406" i="1"/>
  <c r="W3407" i="1"/>
  <c r="X3407" i="1"/>
  <c r="W3408" i="1"/>
  <c r="X3408" i="1"/>
  <c r="W3409" i="1"/>
  <c r="X3409" i="1"/>
  <c r="W3410" i="1"/>
  <c r="X3410" i="1"/>
  <c r="W3411" i="1"/>
  <c r="X3411" i="1"/>
  <c r="W3412" i="1"/>
  <c r="X3412" i="1"/>
  <c r="W3413" i="1"/>
  <c r="X3413" i="1"/>
  <c r="W3414" i="1"/>
  <c r="X3414" i="1"/>
  <c r="W3415" i="1"/>
  <c r="X3415" i="1"/>
  <c r="W3416" i="1"/>
  <c r="X3416" i="1"/>
  <c r="W3417" i="1"/>
  <c r="X3417" i="1"/>
  <c r="W3418" i="1"/>
  <c r="X3418" i="1"/>
  <c r="W3419" i="1"/>
  <c r="X3419" i="1"/>
  <c r="W3420" i="1"/>
  <c r="X3420" i="1"/>
  <c r="W3421" i="1"/>
  <c r="X3421" i="1"/>
  <c r="W3422" i="1"/>
  <c r="X3422" i="1"/>
  <c r="W3423" i="1"/>
  <c r="X3423" i="1"/>
  <c r="W3424" i="1"/>
  <c r="X3424" i="1"/>
  <c r="W3425" i="1"/>
  <c r="X3425" i="1"/>
  <c r="W3426" i="1"/>
  <c r="X3426" i="1"/>
  <c r="W3427" i="1"/>
  <c r="X3427" i="1"/>
  <c r="W3428" i="1"/>
  <c r="X3428" i="1"/>
  <c r="W3429" i="1"/>
  <c r="X3429" i="1"/>
  <c r="W3430" i="1"/>
  <c r="X3430" i="1"/>
  <c r="W3431" i="1"/>
  <c r="X3431" i="1"/>
  <c r="W3432" i="1"/>
  <c r="X3432" i="1"/>
  <c r="W3433" i="1"/>
  <c r="X3433" i="1"/>
  <c r="W3434" i="1"/>
  <c r="X3434" i="1"/>
  <c r="W3435" i="1"/>
  <c r="X3435" i="1"/>
  <c r="W3436" i="1"/>
  <c r="X3436" i="1"/>
  <c r="W3437" i="1"/>
  <c r="X3437" i="1"/>
  <c r="W3438" i="1"/>
  <c r="X3438" i="1"/>
  <c r="W3439" i="1"/>
  <c r="X3439" i="1"/>
  <c r="W3440" i="1"/>
  <c r="X3440" i="1"/>
  <c r="W3441" i="1"/>
  <c r="X3441" i="1"/>
  <c r="W3442" i="1"/>
  <c r="X3442" i="1"/>
  <c r="W3443" i="1"/>
  <c r="X3443" i="1"/>
  <c r="W3444" i="1"/>
  <c r="X3444" i="1"/>
  <c r="W3445" i="1"/>
  <c r="X3445" i="1"/>
  <c r="W3446" i="1"/>
  <c r="X3446" i="1"/>
  <c r="W3447" i="1"/>
  <c r="X3447" i="1"/>
  <c r="W3448" i="1"/>
  <c r="X3448" i="1"/>
  <c r="W3449" i="1"/>
  <c r="X3449" i="1"/>
  <c r="W3450" i="1"/>
  <c r="X3450" i="1"/>
  <c r="W3451" i="1"/>
  <c r="X3451" i="1"/>
  <c r="W3452" i="1"/>
  <c r="X3452" i="1"/>
  <c r="W3453" i="1"/>
  <c r="X3453" i="1"/>
  <c r="W3454" i="1"/>
  <c r="X3454" i="1"/>
  <c r="W3455" i="1"/>
  <c r="X3455" i="1"/>
  <c r="W3456" i="1"/>
  <c r="X3456" i="1"/>
  <c r="W3457" i="1"/>
  <c r="X3457" i="1"/>
  <c r="W3458" i="1"/>
  <c r="X3458" i="1"/>
  <c r="W3459" i="1"/>
  <c r="X3459" i="1"/>
  <c r="W3460" i="1"/>
  <c r="X3460" i="1"/>
  <c r="W3461" i="1"/>
  <c r="X3461" i="1"/>
  <c r="W3462" i="1"/>
  <c r="X3462" i="1"/>
  <c r="W3463" i="1"/>
  <c r="X3463" i="1"/>
  <c r="W3464" i="1"/>
  <c r="X3464" i="1"/>
  <c r="W3465" i="1"/>
  <c r="X3465" i="1"/>
  <c r="W3466" i="1"/>
  <c r="X3466" i="1"/>
  <c r="W3467" i="1"/>
  <c r="X3467" i="1"/>
  <c r="W3468" i="1"/>
  <c r="X3468" i="1"/>
  <c r="W3469" i="1"/>
  <c r="X3469" i="1"/>
  <c r="W3470" i="1"/>
  <c r="X3470" i="1"/>
  <c r="W3471" i="1"/>
  <c r="X3471" i="1"/>
  <c r="W3472" i="1"/>
  <c r="X3472" i="1"/>
  <c r="W3473" i="1"/>
  <c r="X3473" i="1"/>
  <c r="W3474" i="1"/>
  <c r="X3474" i="1"/>
  <c r="W3475" i="1"/>
  <c r="X3475" i="1"/>
  <c r="W3476" i="1"/>
  <c r="X3476" i="1"/>
  <c r="W3477" i="1"/>
  <c r="X3477" i="1"/>
  <c r="W3478" i="1"/>
  <c r="X3478" i="1"/>
  <c r="W3479" i="1"/>
  <c r="X3479" i="1"/>
  <c r="W3480" i="1"/>
  <c r="X3480" i="1"/>
  <c r="W3481" i="1"/>
  <c r="X3481" i="1"/>
  <c r="W3482" i="1"/>
  <c r="X3482" i="1"/>
  <c r="W3483" i="1"/>
  <c r="X3483" i="1"/>
  <c r="W3484" i="1"/>
  <c r="X3484" i="1"/>
  <c r="W3485" i="1"/>
  <c r="X3485" i="1"/>
  <c r="W3486" i="1"/>
  <c r="X3486" i="1"/>
  <c r="W3487" i="1"/>
  <c r="X3487" i="1"/>
  <c r="W3488" i="1"/>
  <c r="X3488" i="1"/>
  <c r="W3489" i="1"/>
  <c r="X3489" i="1"/>
  <c r="W3490" i="1"/>
  <c r="X3490" i="1"/>
  <c r="W3491" i="1"/>
  <c r="X3491" i="1"/>
  <c r="W3492" i="1"/>
  <c r="X3492" i="1"/>
  <c r="W3493" i="1"/>
  <c r="X3493" i="1"/>
  <c r="W3494" i="1"/>
  <c r="X3494" i="1"/>
  <c r="W3495" i="1"/>
  <c r="X3495" i="1"/>
  <c r="W3496" i="1"/>
  <c r="X3496" i="1"/>
  <c r="W3497" i="1"/>
  <c r="X3497" i="1"/>
  <c r="W3498" i="1"/>
  <c r="X3498" i="1"/>
  <c r="W3499" i="1"/>
  <c r="X3499" i="1"/>
  <c r="W3500" i="1"/>
  <c r="X3500" i="1"/>
  <c r="W3501" i="1"/>
  <c r="X3501" i="1"/>
  <c r="W3502" i="1"/>
  <c r="X3502" i="1"/>
  <c r="W3503" i="1"/>
  <c r="X3503" i="1"/>
  <c r="W3504" i="1"/>
  <c r="X3504" i="1"/>
  <c r="W3505" i="1"/>
  <c r="X3505" i="1"/>
  <c r="W3506" i="1"/>
  <c r="X3506" i="1"/>
  <c r="W3507" i="1"/>
  <c r="X3507" i="1"/>
  <c r="W3508" i="1"/>
  <c r="X3508" i="1"/>
  <c r="W3509" i="1"/>
  <c r="X3509" i="1"/>
  <c r="W3510" i="1"/>
  <c r="X3510" i="1"/>
  <c r="W3511" i="1"/>
  <c r="X3511" i="1"/>
  <c r="W3512" i="1"/>
  <c r="X3512" i="1"/>
  <c r="W3513" i="1"/>
  <c r="X3513" i="1"/>
  <c r="W3514" i="1"/>
  <c r="X3514" i="1"/>
  <c r="W3515" i="1"/>
  <c r="X3515" i="1"/>
  <c r="W3516" i="1"/>
  <c r="X3516" i="1"/>
  <c r="W3517" i="1"/>
  <c r="X3517" i="1"/>
  <c r="W3518" i="1"/>
  <c r="X3518" i="1"/>
  <c r="W3519" i="1"/>
  <c r="X3519" i="1"/>
  <c r="W3520" i="1"/>
  <c r="X3520" i="1"/>
  <c r="W3521" i="1"/>
  <c r="X3521" i="1"/>
  <c r="W3522" i="1"/>
  <c r="X3522" i="1"/>
  <c r="W3523" i="1"/>
  <c r="X3523" i="1"/>
  <c r="W3524" i="1"/>
  <c r="X3524" i="1"/>
  <c r="W3525" i="1"/>
  <c r="X3525" i="1"/>
  <c r="W3526" i="1"/>
  <c r="X3526" i="1"/>
  <c r="W3527" i="1"/>
  <c r="X3527" i="1"/>
  <c r="W3528" i="1"/>
  <c r="X3528" i="1"/>
  <c r="W3529" i="1"/>
  <c r="X3529" i="1"/>
  <c r="W3530" i="1"/>
  <c r="X3530" i="1"/>
  <c r="W3531" i="1"/>
  <c r="X3531" i="1"/>
  <c r="W3532" i="1"/>
  <c r="X3532" i="1"/>
  <c r="W3533" i="1"/>
  <c r="X3533" i="1"/>
  <c r="W3534" i="1"/>
  <c r="X3534" i="1"/>
  <c r="W3535" i="1"/>
  <c r="X3535" i="1"/>
  <c r="W3536" i="1"/>
  <c r="X3536" i="1"/>
  <c r="W3537" i="1"/>
  <c r="X3537" i="1"/>
  <c r="W3538" i="1"/>
  <c r="X3538" i="1"/>
  <c r="W3539" i="1"/>
  <c r="X3539" i="1"/>
  <c r="W3540" i="1"/>
  <c r="X3540" i="1"/>
  <c r="W3541" i="1"/>
  <c r="X3541" i="1"/>
  <c r="W3542" i="1"/>
  <c r="X3542" i="1"/>
  <c r="W3543" i="1"/>
  <c r="X3543" i="1"/>
  <c r="W3544" i="1"/>
  <c r="X3544" i="1"/>
  <c r="W3545" i="1"/>
  <c r="X3545" i="1"/>
  <c r="W3546" i="1"/>
  <c r="X3546" i="1"/>
  <c r="W3547" i="1"/>
  <c r="X3547" i="1"/>
  <c r="W3548" i="1"/>
  <c r="X3548" i="1"/>
  <c r="W3549" i="1"/>
  <c r="X3549" i="1"/>
  <c r="W3550" i="1"/>
  <c r="X3550" i="1"/>
  <c r="W3551" i="1"/>
  <c r="X3551" i="1"/>
  <c r="W3552" i="1"/>
  <c r="X3552" i="1"/>
  <c r="W3553" i="1"/>
  <c r="X3553" i="1"/>
  <c r="W3554" i="1"/>
  <c r="X3554" i="1"/>
  <c r="W3555" i="1"/>
  <c r="X3555" i="1"/>
  <c r="W3556" i="1"/>
  <c r="X3556" i="1"/>
  <c r="W3557" i="1"/>
  <c r="X3557" i="1"/>
  <c r="W3558" i="1"/>
  <c r="X3558" i="1"/>
  <c r="W3559" i="1"/>
  <c r="X3559" i="1"/>
  <c r="W3560" i="1"/>
  <c r="X3560" i="1"/>
  <c r="W3561" i="1"/>
  <c r="X3561" i="1"/>
  <c r="W3562" i="1"/>
  <c r="X3562" i="1"/>
  <c r="W3563" i="1"/>
  <c r="X3563" i="1"/>
  <c r="W3564" i="1"/>
  <c r="X3564" i="1"/>
  <c r="W3565" i="1"/>
  <c r="X3565" i="1"/>
  <c r="W3566" i="1"/>
  <c r="X3566" i="1"/>
  <c r="W3567" i="1"/>
  <c r="X3567" i="1"/>
  <c r="W3568" i="1"/>
  <c r="X3568" i="1"/>
  <c r="W3569" i="1"/>
  <c r="X3569" i="1"/>
  <c r="W3570" i="1"/>
  <c r="X3570" i="1"/>
  <c r="W3571" i="1"/>
  <c r="X3571" i="1"/>
  <c r="W3572" i="1"/>
  <c r="X3572" i="1"/>
  <c r="W3573" i="1"/>
  <c r="X3573" i="1"/>
  <c r="W3574" i="1"/>
  <c r="X3574" i="1"/>
  <c r="W3575" i="1"/>
  <c r="X3575" i="1"/>
  <c r="W3576" i="1"/>
  <c r="X3576" i="1"/>
  <c r="W3577" i="1"/>
  <c r="X3577" i="1"/>
  <c r="W3578" i="1"/>
  <c r="X3578" i="1"/>
  <c r="W3579" i="1"/>
  <c r="X3579" i="1"/>
  <c r="W3580" i="1"/>
  <c r="X3580" i="1"/>
  <c r="W3581" i="1"/>
  <c r="X3581" i="1"/>
  <c r="W3582" i="1"/>
  <c r="X3582" i="1"/>
  <c r="W3583" i="1"/>
  <c r="X3583" i="1"/>
  <c r="W3584" i="1"/>
  <c r="X3584" i="1"/>
  <c r="W3585" i="1"/>
  <c r="X3585" i="1"/>
  <c r="W3586" i="1"/>
  <c r="X3586" i="1"/>
  <c r="W3587" i="1"/>
  <c r="X3587" i="1"/>
  <c r="W3588" i="1"/>
  <c r="X3588" i="1"/>
  <c r="W3589" i="1"/>
  <c r="X3589" i="1"/>
  <c r="W3590" i="1"/>
  <c r="X3590" i="1"/>
  <c r="W3591" i="1"/>
  <c r="X3591" i="1"/>
  <c r="W3592" i="1"/>
  <c r="X3592" i="1"/>
  <c r="W3593" i="1"/>
  <c r="X3593" i="1"/>
  <c r="W3594" i="1"/>
  <c r="X3594" i="1"/>
  <c r="W3595" i="1"/>
  <c r="X3595" i="1"/>
  <c r="W3596" i="1"/>
  <c r="X3596" i="1"/>
  <c r="W3597" i="1"/>
  <c r="X3597" i="1"/>
  <c r="W3598" i="1"/>
  <c r="X3598" i="1"/>
  <c r="W3599" i="1"/>
  <c r="X3599" i="1"/>
  <c r="W3600" i="1"/>
  <c r="X3600" i="1"/>
  <c r="W3601" i="1"/>
  <c r="X3601" i="1"/>
  <c r="W3602" i="1"/>
  <c r="X3602" i="1"/>
  <c r="W3603" i="1"/>
  <c r="X3603" i="1"/>
  <c r="W3604" i="1"/>
  <c r="X3604" i="1"/>
  <c r="W3605" i="1"/>
  <c r="X3605" i="1"/>
  <c r="W3606" i="1"/>
  <c r="X3606" i="1"/>
  <c r="W3607" i="1"/>
  <c r="X3607" i="1"/>
  <c r="W3608" i="1"/>
  <c r="X3608" i="1"/>
  <c r="W3609" i="1"/>
  <c r="X3609" i="1"/>
  <c r="W3610" i="1"/>
  <c r="X3610" i="1"/>
  <c r="W3611" i="1"/>
  <c r="X3611" i="1"/>
  <c r="W3612" i="1"/>
  <c r="X3612" i="1"/>
  <c r="W3613" i="1"/>
  <c r="X3613" i="1"/>
  <c r="W3614" i="1"/>
  <c r="X3614" i="1"/>
  <c r="W3615" i="1"/>
  <c r="X3615" i="1"/>
  <c r="W3616" i="1"/>
  <c r="X3616" i="1"/>
  <c r="W3617" i="1"/>
  <c r="X3617" i="1"/>
  <c r="W3618" i="1"/>
  <c r="X3618" i="1"/>
  <c r="W3619" i="1"/>
  <c r="X3619" i="1"/>
  <c r="W3620" i="1"/>
  <c r="X3620" i="1"/>
  <c r="W3621" i="1"/>
  <c r="X3621" i="1"/>
  <c r="W3622" i="1"/>
  <c r="X3622" i="1"/>
  <c r="W3623" i="1"/>
  <c r="X3623" i="1"/>
  <c r="W3624" i="1"/>
  <c r="X3624" i="1"/>
  <c r="W3625" i="1"/>
  <c r="X3625" i="1"/>
  <c r="W3626" i="1"/>
  <c r="X3626" i="1"/>
  <c r="W3627" i="1"/>
  <c r="X3627" i="1"/>
  <c r="W3628" i="1"/>
  <c r="X3628" i="1"/>
  <c r="W3629" i="1"/>
  <c r="X3629" i="1"/>
  <c r="W3630" i="1"/>
  <c r="X3630" i="1"/>
  <c r="W3631" i="1"/>
  <c r="X3631" i="1"/>
  <c r="W3632" i="1"/>
  <c r="X3632" i="1"/>
  <c r="W3633" i="1"/>
  <c r="X3633" i="1"/>
  <c r="W3634" i="1"/>
  <c r="X3634" i="1"/>
  <c r="W3635" i="1"/>
  <c r="X3635" i="1"/>
  <c r="W3636" i="1"/>
  <c r="X3636" i="1"/>
  <c r="W3637" i="1"/>
  <c r="X3637" i="1"/>
  <c r="W3638" i="1"/>
  <c r="X3638" i="1"/>
  <c r="W3639" i="1"/>
  <c r="X3639" i="1"/>
  <c r="W3640" i="1"/>
  <c r="X3640" i="1"/>
  <c r="W3641" i="1"/>
  <c r="X3641" i="1"/>
  <c r="W3642" i="1"/>
  <c r="X3642" i="1"/>
  <c r="W3643" i="1"/>
  <c r="X3643" i="1"/>
  <c r="W3644" i="1"/>
  <c r="X3644" i="1"/>
  <c r="W3645" i="1"/>
  <c r="X3645" i="1"/>
  <c r="W3646" i="1"/>
  <c r="X3646" i="1"/>
  <c r="W3647" i="1"/>
  <c r="X3647" i="1"/>
  <c r="W3648" i="1"/>
  <c r="X3648" i="1"/>
  <c r="W3649" i="1"/>
  <c r="X3649" i="1"/>
  <c r="W3650" i="1"/>
  <c r="X3650" i="1"/>
  <c r="W3651" i="1"/>
  <c r="X3651" i="1"/>
  <c r="W3652" i="1"/>
  <c r="X3652" i="1"/>
  <c r="W3653" i="1"/>
  <c r="X3653" i="1"/>
  <c r="W3654" i="1"/>
  <c r="X3654" i="1"/>
  <c r="W3655" i="1"/>
  <c r="X3655" i="1"/>
  <c r="W3656" i="1"/>
  <c r="X3656" i="1"/>
  <c r="W3657" i="1"/>
  <c r="X3657" i="1"/>
  <c r="W3658" i="1"/>
  <c r="X3658" i="1"/>
  <c r="W3659" i="1"/>
  <c r="X3659" i="1"/>
  <c r="W3660" i="1"/>
  <c r="X3660" i="1"/>
  <c r="W3661" i="1"/>
  <c r="X3661" i="1"/>
  <c r="W3662" i="1"/>
  <c r="X3662" i="1"/>
  <c r="W3663" i="1"/>
  <c r="X3663" i="1"/>
  <c r="W3664" i="1"/>
  <c r="X3664" i="1"/>
  <c r="W3665" i="1"/>
  <c r="X3665" i="1"/>
  <c r="W3666" i="1"/>
  <c r="X3666" i="1"/>
  <c r="W3667" i="1"/>
  <c r="X3667" i="1"/>
  <c r="W3668" i="1"/>
  <c r="X3668" i="1"/>
  <c r="W3669" i="1"/>
  <c r="X3669" i="1"/>
  <c r="W3670" i="1"/>
  <c r="X3670" i="1"/>
  <c r="W3671" i="1"/>
  <c r="X3671" i="1"/>
  <c r="W3672" i="1"/>
  <c r="X3672" i="1"/>
  <c r="W3673" i="1"/>
  <c r="X3673" i="1"/>
  <c r="W3674" i="1"/>
  <c r="X3674" i="1"/>
  <c r="W3675" i="1"/>
  <c r="X3675" i="1"/>
  <c r="W3676" i="1"/>
  <c r="X3676" i="1"/>
  <c r="W3677" i="1"/>
  <c r="X3677" i="1"/>
  <c r="W3678" i="1"/>
  <c r="X3678" i="1"/>
  <c r="W3679" i="1"/>
  <c r="X3679" i="1"/>
  <c r="W3680" i="1"/>
  <c r="X3680" i="1"/>
  <c r="W3681" i="1"/>
  <c r="X3681" i="1"/>
  <c r="W3682" i="1"/>
  <c r="X3682" i="1"/>
  <c r="W3683" i="1"/>
  <c r="X3683" i="1"/>
  <c r="W3684" i="1"/>
  <c r="X3684" i="1"/>
  <c r="W3685" i="1"/>
  <c r="X3685" i="1"/>
  <c r="W3686" i="1"/>
  <c r="X3686" i="1"/>
  <c r="W3687" i="1"/>
  <c r="X3687" i="1"/>
  <c r="W3688" i="1"/>
  <c r="X3688" i="1"/>
  <c r="W3689" i="1"/>
  <c r="X3689" i="1"/>
  <c r="W3690" i="1"/>
  <c r="X3690" i="1"/>
  <c r="W3691" i="1"/>
  <c r="X3691" i="1"/>
  <c r="W3692" i="1"/>
  <c r="X3692" i="1"/>
  <c r="W3693" i="1"/>
  <c r="X3693" i="1"/>
  <c r="W3694" i="1"/>
  <c r="X3694" i="1"/>
  <c r="W3695" i="1"/>
  <c r="X3695" i="1"/>
  <c r="W3696" i="1"/>
  <c r="X3696" i="1"/>
  <c r="W3697" i="1"/>
  <c r="X3697" i="1"/>
  <c r="W3698" i="1"/>
  <c r="X3698" i="1"/>
  <c r="W3699" i="1"/>
  <c r="X3699" i="1"/>
  <c r="W3700" i="1"/>
  <c r="X3700" i="1"/>
  <c r="W3701" i="1"/>
  <c r="X3701" i="1"/>
  <c r="W3702" i="1"/>
  <c r="X3702" i="1"/>
  <c r="W3703" i="1"/>
  <c r="X3703" i="1"/>
  <c r="W3704" i="1"/>
  <c r="X3704" i="1"/>
  <c r="W3705" i="1"/>
  <c r="X3705" i="1"/>
  <c r="W3706" i="1"/>
  <c r="X3706" i="1"/>
  <c r="W3707" i="1"/>
  <c r="X3707" i="1"/>
  <c r="W3708" i="1"/>
  <c r="X3708" i="1"/>
  <c r="W3709" i="1"/>
  <c r="X3709" i="1"/>
  <c r="W3710" i="1"/>
  <c r="X3710" i="1"/>
  <c r="W3711" i="1"/>
  <c r="X3711" i="1"/>
  <c r="W3712" i="1"/>
  <c r="X3712" i="1"/>
  <c r="W3713" i="1"/>
  <c r="X3713" i="1"/>
  <c r="W3714" i="1"/>
  <c r="X3714" i="1"/>
  <c r="W3715" i="1"/>
  <c r="X3715" i="1"/>
  <c r="W3716" i="1"/>
  <c r="X3716" i="1"/>
  <c r="W3717" i="1"/>
  <c r="X3717" i="1"/>
  <c r="W3718" i="1"/>
  <c r="X3718" i="1"/>
  <c r="W3719" i="1"/>
  <c r="X3719" i="1"/>
  <c r="W3720" i="1"/>
  <c r="X3720" i="1"/>
  <c r="W3721" i="1"/>
  <c r="X3721" i="1"/>
  <c r="W3722" i="1"/>
  <c r="X3722" i="1"/>
  <c r="W3723" i="1"/>
  <c r="X3723" i="1"/>
  <c r="W3724" i="1"/>
  <c r="X3724" i="1"/>
  <c r="W3725" i="1"/>
  <c r="X3725" i="1"/>
  <c r="W3726" i="1"/>
  <c r="X3726" i="1"/>
  <c r="W3727" i="1"/>
  <c r="X3727" i="1"/>
  <c r="W3728" i="1"/>
  <c r="X3728" i="1"/>
  <c r="W3729" i="1"/>
  <c r="X3729" i="1"/>
  <c r="W3730" i="1"/>
  <c r="X3730" i="1"/>
  <c r="W3731" i="1"/>
  <c r="X3731" i="1"/>
  <c r="W3732" i="1"/>
  <c r="X3732" i="1"/>
  <c r="W3733" i="1"/>
  <c r="X3733" i="1"/>
  <c r="W3734" i="1"/>
  <c r="X3734" i="1"/>
  <c r="W3735" i="1"/>
  <c r="X3735" i="1"/>
  <c r="W3736" i="1"/>
  <c r="X3736" i="1"/>
  <c r="W3737" i="1"/>
  <c r="X3737" i="1"/>
  <c r="W3738" i="1"/>
  <c r="X3738" i="1"/>
  <c r="W3739" i="1"/>
  <c r="X3739" i="1"/>
  <c r="W3740" i="1"/>
  <c r="X3740" i="1"/>
  <c r="W3741" i="1"/>
  <c r="X3741" i="1"/>
  <c r="W3742" i="1"/>
  <c r="X3742" i="1"/>
  <c r="W3743" i="1"/>
  <c r="X3743" i="1"/>
  <c r="W3744" i="1"/>
  <c r="X3744" i="1"/>
  <c r="W3745" i="1"/>
  <c r="X3745" i="1"/>
  <c r="W3746" i="1"/>
  <c r="X3746" i="1"/>
  <c r="W3747" i="1"/>
  <c r="X3747" i="1"/>
  <c r="W3748" i="1"/>
  <c r="X3748" i="1"/>
  <c r="W3749" i="1"/>
  <c r="X3749" i="1"/>
  <c r="W3750" i="1"/>
  <c r="X3750" i="1"/>
  <c r="W3751" i="1"/>
  <c r="X3751" i="1"/>
  <c r="W3752" i="1"/>
  <c r="X3752" i="1"/>
  <c r="W3753" i="1"/>
  <c r="X3753" i="1"/>
  <c r="W3754" i="1"/>
  <c r="X3754" i="1"/>
  <c r="W3755" i="1"/>
  <c r="X3755" i="1"/>
  <c r="W3756" i="1"/>
  <c r="X3756" i="1"/>
  <c r="W3757" i="1"/>
  <c r="X3757" i="1"/>
  <c r="W3758" i="1"/>
  <c r="X3758" i="1"/>
  <c r="W3759" i="1"/>
  <c r="X3759" i="1"/>
  <c r="W3760" i="1"/>
  <c r="X3760" i="1"/>
  <c r="W3761" i="1"/>
  <c r="X3761" i="1"/>
  <c r="W3762" i="1"/>
  <c r="X3762" i="1"/>
  <c r="W3763" i="1"/>
  <c r="X3763" i="1"/>
  <c r="W3764" i="1"/>
  <c r="X3764" i="1"/>
  <c r="W3765" i="1"/>
  <c r="X3765" i="1"/>
  <c r="W3766" i="1"/>
  <c r="X3766" i="1"/>
  <c r="W3767" i="1"/>
  <c r="X3767" i="1"/>
  <c r="W3768" i="1"/>
  <c r="X3768" i="1"/>
  <c r="W3769" i="1"/>
  <c r="X3769" i="1"/>
  <c r="W3770" i="1"/>
  <c r="X3770" i="1"/>
  <c r="W3771" i="1"/>
  <c r="X3771" i="1"/>
  <c r="W3772" i="1"/>
  <c r="X3772" i="1"/>
  <c r="W3773" i="1"/>
  <c r="X3773" i="1"/>
  <c r="W3774" i="1"/>
  <c r="X3774" i="1"/>
  <c r="W3775" i="1"/>
  <c r="X3775" i="1"/>
  <c r="W3776" i="1"/>
  <c r="X3776" i="1"/>
  <c r="W3777" i="1"/>
  <c r="X3777" i="1"/>
  <c r="W3778" i="1"/>
  <c r="X3778" i="1"/>
  <c r="W3779" i="1"/>
  <c r="X3779" i="1"/>
  <c r="W3780" i="1"/>
  <c r="X3780" i="1"/>
  <c r="W3781" i="1"/>
  <c r="X3781" i="1"/>
  <c r="W3782" i="1"/>
  <c r="X3782" i="1"/>
  <c r="W3783" i="1"/>
  <c r="X3783" i="1"/>
  <c r="W3784" i="1"/>
  <c r="X3784" i="1"/>
  <c r="W3785" i="1"/>
  <c r="X3785" i="1"/>
  <c r="W3786" i="1"/>
  <c r="X3786" i="1"/>
  <c r="W3787" i="1"/>
  <c r="X3787" i="1"/>
  <c r="W3788" i="1"/>
  <c r="X3788" i="1"/>
  <c r="W3789" i="1"/>
  <c r="X3789" i="1"/>
  <c r="W3790" i="1"/>
  <c r="X3790" i="1"/>
  <c r="W3791" i="1"/>
  <c r="X3791" i="1"/>
  <c r="W3792" i="1"/>
  <c r="X3792" i="1"/>
  <c r="W3793" i="1"/>
  <c r="X3793" i="1"/>
  <c r="W3794" i="1"/>
  <c r="X3794" i="1"/>
  <c r="W3795" i="1"/>
  <c r="X3795" i="1"/>
  <c r="W3796" i="1"/>
  <c r="X3796" i="1"/>
  <c r="W3797" i="1"/>
  <c r="X3797" i="1"/>
  <c r="W3798" i="1"/>
  <c r="X3798" i="1"/>
  <c r="W3799" i="1"/>
  <c r="X3799" i="1"/>
  <c r="W3800" i="1"/>
  <c r="X3800" i="1"/>
  <c r="W3801" i="1"/>
  <c r="X3801" i="1"/>
  <c r="W3802" i="1"/>
  <c r="X3802" i="1"/>
  <c r="W3803" i="1"/>
  <c r="X3803" i="1"/>
  <c r="W3804" i="1"/>
  <c r="X3804" i="1"/>
  <c r="W3805" i="1"/>
  <c r="X3805" i="1"/>
  <c r="W3806" i="1"/>
  <c r="X3806" i="1"/>
  <c r="W3807" i="1"/>
  <c r="X3807" i="1"/>
  <c r="W3808" i="1"/>
  <c r="X3808" i="1"/>
  <c r="W3809" i="1"/>
  <c r="X3809" i="1"/>
  <c r="W3810" i="1"/>
  <c r="X3810" i="1"/>
  <c r="W3811" i="1"/>
  <c r="X3811" i="1"/>
  <c r="W3812" i="1"/>
  <c r="X3812" i="1"/>
  <c r="W3813" i="1"/>
  <c r="X3813" i="1"/>
  <c r="W3814" i="1"/>
  <c r="X3814" i="1"/>
  <c r="W3815" i="1"/>
  <c r="X3815" i="1"/>
  <c r="W3816" i="1"/>
  <c r="X3816" i="1"/>
  <c r="W3817" i="1"/>
  <c r="X3817" i="1"/>
  <c r="W3818" i="1"/>
  <c r="X3818" i="1"/>
  <c r="W3819" i="1"/>
  <c r="X3819" i="1"/>
  <c r="W3820" i="1"/>
  <c r="X3820" i="1"/>
  <c r="W3821" i="1"/>
  <c r="X3821" i="1"/>
  <c r="W3822" i="1"/>
  <c r="X3822" i="1"/>
  <c r="W3823" i="1"/>
  <c r="X3823" i="1"/>
  <c r="W3824" i="1"/>
  <c r="X3824" i="1"/>
  <c r="W3825" i="1"/>
  <c r="X3825" i="1"/>
  <c r="W3826" i="1"/>
  <c r="X3826" i="1"/>
  <c r="W3827" i="1"/>
  <c r="X3827" i="1"/>
  <c r="W3828" i="1"/>
  <c r="X3828" i="1"/>
  <c r="W3829" i="1"/>
  <c r="X3829" i="1"/>
  <c r="W3830" i="1"/>
  <c r="X3830" i="1"/>
  <c r="W3831" i="1"/>
  <c r="X3831" i="1"/>
  <c r="W3832" i="1"/>
  <c r="X3832" i="1"/>
  <c r="W3833" i="1"/>
  <c r="X3833" i="1"/>
  <c r="W3834" i="1"/>
  <c r="X3834" i="1"/>
  <c r="W3835" i="1"/>
  <c r="X3835" i="1"/>
  <c r="W3836" i="1"/>
  <c r="X3836" i="1"/>
  <c r="W3837" i="1"/>
  <c r="X3837" i="1"/>
  <c r="W3838" i="1"/>
  <c r="X3838" i="1"/>
  <c r="W3839" i="1"/>
  <c r="X3839" i="1"/>
  <c r="W3840" i="1"/>
  <c r="X3840" i="1"/>
  <c r="W3841" i="1"/>
  <c r="X3841" i="1"/>
  <c r="W3842" i="1"/>
  <c r="X3842" i="1"/>
  <c r="W3843" i="1"/>
  <c r="X3843" i="1"/>
  <c r="W3844" i="1"/>
  <c r="X3844" i="1"/>
  <c r="W3845" i="1"/>
  <c r="X3845" i="1"/>
  <c r="W3846" i="1"/>
  <c r="X3846" i="1"/>
  <c r="W3847" i="1"/>
  <c r="X3847" i="1"/>
  <c r="W3848" i="1"/>
  <c r="X3848" i="1"/>
  <c r="W3849" i="1"/>
  <c r="X3849" i="1"/>
  <c r="W3850" i="1"/>
  <c r="X3850" i="1"/>
  <c r="W3851" i="1"/>
  <c r="X3851" i="1"/>
  <c r="W3852" i="1"/>
  <c r="X3852" i="1"/>
  <c r="W3853" i="1"/>
  <c r="X3853" i="1"/>
  <c r="W3854" i="1"/>
  <c r="X3854" i="1"/>
  <c r="W3855" i="1"/>
  <c r="X3855" i="1"/>
  <c r="W3856" i="1"/>
  <c r="X3856" i="1"/>
  <c r="W3857" i="1"/>
  <c r="X3857" i="1"/>
  <c r="W3858" i="1"/>
  <c r="X3858" i="1"/>
  <c r="W3859" i="1"/>
  <c r="X3859" i="1"/>
  <c r="W3860" i="1"/>
  <c r="X3860" i="1"/>
  <c r="W3861" i="1"/>
  <c r="X3861" i="1"/>
  <c r="W3862" i="1"/>
  <c r="X3862" i="1"/>
  <c r="W3863" i="1"/>
  <c r="X3863" i="1"/>
  <c r="W3864" i="1"/>
  <c r="X3864" i="1"/>
  <c r="W3865" i="1"/>
  <c r="X3865" i="1"/>
  <c r="W3866" i="1"/>
  <c r="X3866" i="1"/>
  <c r="W3867" i="1"/>
  <c r="X3867" i="1"/>
  <c r="W3868" i="1"/>
  <c r="X3868" i="1"/>
  <c r="W3869" i="1"/>
  <c r="X3869" i="1"/>
  <c r="W3870" i="1"/>
  <c r="X3870" i="1"/>
  <c r="W3871" i="1"/>
  <c r="X3871" i="1"/>
  <c r="W3872" i="1"/>
  <c r="X3872" i="1"/>
  <c r="W3873" i="1"/>
  <c r="X3873" i="1"/>
  <c r="W3874" i="1"/>
  <c r="X3874" i="1"/>
  <c r="W3875" i="1"/>
  <c r="X3875" i="1"/>
  <c r="W3876" i="1"/>
  <c r="X3876" i="1"/>
  <c r="W3877" i="1"/>
  <c r="X3877" i="1"/>
  <c r="W3878" i="1"/>
  <c r="X3878" i="1"/>
  <c r="W3879" i="1"/>
  <c r="X3879" i="1"/>
  <c r="W3880" i="1"/>
  <c r="X3880" i="1"/>
  <c r="W3881" i="1"/>
  <c r="X3881" i="1"/>
  <c r="W3882" i="1"/>
  <c r="X3882" i="1"/>
  <c r="W3883" i="1"/>
  <c r="X3883" i="1"/>
  <c r="W3884" i="1"/>
  <c r="X3884" i="1"/>
  <c r="W3885" i="1"/>
  <c r="X3885" i="1"/>
  <c r="W3886" i="1"/>
  <c r="X3886" i="1"/>
  <c r="W3887" i="1"/>
  <c r="X3887" i="1"/>
  <c r="W3888" i="1"/>
  <c r="X3888" i="1"/>
  <c r="W3889" i="1"/>
  <c r="X3889" i="1"/>
  <c r="W3890" i="1"/>
  <c r="X3890" i="1"/>
  <c r="W3891" i="1"/>
  <c r="X3891" i="1"/>
  <c r="W3892" i="1"/>
  <c r="X3892" i="1"/>
  <c r="W3893" i="1"/>
  <c r="X3893" i="1"/>
  <c r="W3894" i="1"/>
  <c r="X3894" i="1"/>
  <c r="W3895" i="1"/>
  <c r="X3895" i="1"/>
  <c r="W3896" i="1"/>
  <c r="X3896" i="1"/>
  <c r="W3897" i="1"/>
  <c r="X3897" i="1"/>
  <c r="W3898" i="1"/>
  <c r="X3898" i="1"/>
  <c r="W3899" i="1"/>
  <c r="X3899" i="1"/>
  <c r="W3900" i="1"/>
  <c r="X3900" i="1"/>
  <c r="W3901" i="1"/>
  <c r="X3901" i="1"/>
  <c r="W3902" i="1"/>
  <c r="X3902" i="1"/>
  <c r="W3903" i="1"/>
  <c r="X3903" i="1"/>
  <c r="W3904" i="1"/>
  <c r="X3904" i="1"/>
  <c r="W3905" i="1"/>
  <c r="X3905" i="1"/>
  <c r="W3906" i="1"/>
  <c r="X3906" i="1"/>
  <c r="W3907" i="1"/>
  <c r="X3907" i="1"/>
  <c r="W3908" i="1"/>
  <c r="X3908" i="1"/>
  <c r="W3909" i="1"/>
  <c r="X3909" i="1"/>
  <c r="W3910" i="1"/>
  <c r="X3910" i="1"/>
  <c r="W3911" i="1"/>
  <c r="X3911" i="1"/>
  <c r="W3912" i="1"/>
  <c r="X3912" i="1"/>
  <c r="W3913" i="1"/>
  <c r="X3913" i="1"/>
  <c r="W3914" i="1"/>
  <c r="X3914" i="1"/>
  <c r="W3915" i="1"/>
  <c r="X3915" i="1"/>
  <c r="W3916" i="1"/>
  <c r="X3916" i="1"/>
  <c r="W3917" i="1"/>
  <c r="X3917" i="1"/>
  <c r="W3918" i="1"/>
  <c r="X3918" i="1"/>
  <c r="W3919" i="1"/>
  <c r="X3919" i="1"/>
  <c r="W3920" i="1"/>
  <c r="X3920" i="1"/>
  <c r="W3921" i="1"/>
  <c r="X3921" i="1"/>
  <c r="W3922" i="1"/>
  <c r="X3922" i="1"/>
  <c r="W3923" i="1"/>
  <c r="X3923" i="1"/>
  <c r="W3924" i="1"/>
  <c r="X3924" i="1"/>
  <c r="W3925" i="1"/>
  <c r="X3925" i="1"/>
  <c r="W3926" i="1"/>
  <c r="X3926" i="1"/>
  <c r="W3927" i="1"/>
  <c r="X3927" i="1"/>
  <c r="W3928" i="1"/>
  <c r="X3928" i="1"/>
  <c r="W3929" i="1"/>
  <c r="X3929" i="1"/>
  <c r="W3930" i="1"/>
  <c r="X3930" i="1"/>
  <c r="W3931" i="1"/>
  <c r="X3931" i="1"/>
  <c r="W3932" i="1"/>
  <c r="X3932" i="1"/>
  <c r="W3933" i="1"/>
  <c r="X3933" i="1"/>
  <c r="W3934" i="1"/>
  <c r="X3934" i="1"/>
  <c r="W3935" i="1"/>
  <c r="X3935" i="1"/>
  <c r="W3936" i="1"/>
  <c r="X3936" i="1"/>
  <c r="W3937" i="1"/>
  <c r="X3937" i="1"/>
  <c r="W3938" i="1"/>
  <c r="X3938" i="1"/>
  <c r="W3939" i="1"/>
  <c r="X3939" i="1"/>
  <c r="W3940" i="1"/>
  <c r="X3940" i="1"/>
  <c r="W3941" i="1"/>
  <c r="X3941" i="1"/>
  <c r="W3942" i="1"/>
  <c r="X3942" i="1"/>
  <c r="W3943" i="1"/>
  <c r="X3943" i="1"/>
  <c r="W3944" i="1"/>
  <c r="X3944" i="1"/>
  <c r="W3945" i="1"/>
  <c r="X3945" i="1"/>
  <c r="W3946" i="1"/>
  <c r="X3946" i="1"/>
  <c r="W3947" i="1"/>
  <c r="X3947" i="1"/>
  <c r="W3948" i="1"/>
  <c r="X3948" i="1"/>
  <c r="W3949" i="1"/>
  <c r="X3949" i="1"/>
  <c r="W3950" i="1"/>
  <c r="X3950" i="1"/>
  <c r="W3951" i="1"/>
  <c r="X3951" i="1"/>
  <c r="W3952" i="1"/>
  <c r="X3952" i="1"/>
  <c r="W3953" i="1"/>
  <c r="X3953" i="1"/>
  <c r="W3954" i="1"/>
  <c r="X3954" i="1"/>
  <c r="W3955" i="1"/>
  <c r="X3955" i="1"/>
  <c r="W3956" i="1"/>
  <c r="X3956" i="1"/>
  <c r="W3957" i="1"/>
  <c r="X3957" i="1"/>
  <c r="W3958" i="1"/>
  <c r="X3958" i="1"/>
  <c r="W3959" i="1"/>
  <c r="X3959" i="1"/>
  <c r="W3960" i="1"/>
  <c r="X3960" i="1"/>
  <c r="W3961" i="1"/>
  <c r="X3961" i="1"/>
  <c r="W3962" i="1"/>
  <c r="X3962" i="1"/>
  <c r="W3963" i="1"/>
  <c r="X3963" i="1"/>
  <c r="W3964" i="1"/>
  <c r="X3964" i="1"/>
  <c r="W3965" i="1"/>
  <c r="X3965" i="1"/>
  <c r="W3966" i="1"/>
  <c r="X3966" i="1"/>
  <c r="W3967" i="1"/>
  <c r="X3967" i="1"/>
  <c r="W3968" i="1"/>
  <c r="X3968" i="1"/>
  <c r="W3969" i="1"/>
  <c r="X3969" i="1"/>
  <c r="W3970" i="1"/>
  <c r="X3970" i="1"/>
  <c r="W3971" i="1"/>
  <c r="X3971" i="1"/>
  <c r="W3972" i="1"/>
  <c r="X3972" i="1"/>
  <c r="W3973" i="1"/>
  <c r="X3973" i="1"/>
  <c r="W3974" i="1"/>
  <c r="X3974" i="1"/>
  <c r="W3975" i="1"/>
  <c r="X3975" i="1"/>
  <c r="W3976" i="1"/>
  <c r="X3976" i="1"/>
  <c r="W3977" i="1"/>
  <c r="X3977" i="1"/>
  <c r="W3978" i="1"/>
  <c r="X3978" i="1"/>
  <c r="W3979" i="1"/>
  <c r="X3979" i="1"/>
  <c r="W3980" i="1"/>
  <c r="X3980" i="1"/>
  <c r="W3981" i="1"/>
  <c r="X3981" i="1"/>
  <c r="W3982" i="1"/>
  <c r="X3982" i="1"/>
  <c r="W3983" i="1"/>
  <c r="X3983" i="1"/>
  <c r="W3984" i="1"/>
  <c r="X3984" i="1"/>
  <c r="W3985" i="1"/>
  <c r="X3985" i="1"/>
  <c r="W3986" i="1"/>
  <c r="X3986" i="1"/>
  <c r="W3987" i="1"/>
  <c r="X3987" i="1"/>
  <c r="W3988" i="1"/>
  <c r="X3988" i="1"/>
  <c r="W3989" i="1"/>
  <c r="X3989" i="1"/>
  <c r="W3990" i="1"/>
  <c r="X3990" i="1"/>
  <c r="W3991" i="1"/>
  <c r="X3991" i="1"/>
  <c r="W3992" i="1"/>
  <c r="X3992" i="1"/>
  <c r="W3993" i="1"/>
  <c r="X3993" i="1"/>
  <c r="W3994" i="1"/>
  <c r="X3994" i="1"/>
  <c r="W3995" i="1"/>
  <c r="X3995" i="1"/>
  <c r="W3996" i="1"/>
  <c r="X3996" i="1"/>
  <c r="W3997" i="1"/>
  <c r="X3997" i="1"/>
  <c r="W3998" i="1"/>
  <c r="X3998" i="1"/>
  <c r="W3999" i="1"/>
  <c r="X3999" i="1"/>
  <c r="W4000" i="1"/>
  <c r="X4000" i="1"/>
  <c r="W4001" i="1"/>
  <c r="X4001" i="1"/>
  <c r="W4002" i="1"/>
  <c r="X4002" i="1"/>
  <c r="W4003" i="1"/>
  <c r="X4003" i="1"/>
  <c r="W4004" i="1"/>
  <c r="X4004" i="1"/>
  <c r="W4005" i="1"/>
  <c r="X4005" i="1"/>
  <c r="W4006" i="1"/>
  <c r="X4006" i="1"/>
  <c r="W4007" i="1"/>
  <c r="X4007" i="1"/>
  <c r="W4008" i="1"/>
  <c r="X4008" i="1"/>
  <c r="W4009" i="1"/>
  <c r="X4009" i="1"/>
  <c r="W4010" i="1"/>
  <c r="X4010" i="1"/>
  <c r="W4011" i="1"/>
  <c r="X4011" i="1"/>
  <c r="W4012" i="1"/>
  <c r="X4012" i="1"/>
  <c r="W4013" i="1"/>
  <c r="X4013" i="1"/>
  <c r="W4014" i="1"/>
  <c r="X4014" i="1"/>
  <c r="W4015" i="1"/>
  <c r="X4015" i="1"/>
  <c r="W4016" i="1"/>
  <c r="X4016" i="1"/>
  <c r="W4017" i="1"/>
  <c r="X4017" i="1"/>
  <c r="W4018" i="1"/>
  <c r="X4018" i="1"/>
  <c r="W4019" i="1"/>
  <c r="X4019" i="1"/>
  <c r="W4020" i="1"/>
  <c r="X4020" i="1"/>
  <c r="W4021" i="1"/>
  <c r="X4021" i="1"/>
  <c r="W4022" i="1"/>
  <c r="X4022" i="1"/>
  <c r="W4023" i="1"/>
  <c r="X4023" i="1"/>
  <c r="W4024" i="1"/>
  <c r="X4024" i="1"/>
  <c r="W4025" i="1"/>
  <c r="X4025" i="1"/>
  <c r="W4026" i="1"/>
  <c r="X4026" i="1"/>
  <c r="W4027" i="1"/>
  <c r="X4027" i="1"/>
  <c r="W4028" i="1"/>
  <c r="X4028" i="1"/>
  <c r="W4029" i="1"/>
  <c r="X4029" i="1"/>
  <c r="W4030" i="1"/>
  <c r="X4030" i="1"/>
  <c r="W4031" i="1"/>
  <c r="X4031" i="1"/>
  <c r="W4032" i="1"/>
  <c r="X4032" i="1"/>
  <c r="W4033" i="1"/>
  <c r="X4033" i="1"/>
  <c r="W4034" i="1"/>
  <c r="X4034" i="1"/>
  <c r="W4035" i="1"/>
  <c r="X4035" i="1"/>
  <c r="W4036" i="1"/>
  <c r="X4036" i="1"/>
  <c r="W4037" i="1"/>
  <c r="X4037" i="1"/>
  <c r="W4038" i="1"/>
  <c r="X4038" i="1"/>
  <c r="W4039" i="1"/>
  <c r="X4039" i="1"/>
  <c r="W4040" i="1"/>
  <c r="X4040" i="1"/>
  <c r="W4041" i="1"/>
  <c r="X4041" i="1"/>
  <c r="W4042" i="1"/>
  <c r="X4042" i="1"/>
  <c r="W4043" i="1"/>
  <c r="X4043" i="1"/>
  <c r="W4044" i="1"/>
  <c r="X4044" i="1"/>
  <c r="W4045" i="1"/>
  <c r="X4045" i="1"/>
  <c r="W4046" i="1"/>
  <c r="X4046" i="1"/>
  <c r="W4047" i="1"/>
  <c r="X4047" i="1"/>
  <c r="W4048" i="1"/>
  <c r="X4048" i="1"/>
  <c r="W4049" i="1"/>
  <c r="X4049" i="1"/>
  <c r="W4050" i="1"/>
  <c r="X4050" i="1"/>
  <c r="W4051" i="1"/>
  <c r="X4051" i="1"/>
  <c r="W4052" i="1"/>
  <c r="X4052" i="1"/>
  <c r="W4053" i="1"/>
  <c r="X4053" i="1"/>
  <c r="W4054" i="1"/>
  <c r="X4054" i="1"/>
  <c r="W4055" i="1"/>
  <c r="X4055" i="1"/>
  <c r="W4056" i="1"/>
  <c r="X4056" i="1"/>
  <c r="W4057" i="1"/>
  <c r="X4057" i="1"/>
  <c r="W4058" i="1"/>
  <c r="X4058" i="1"/>
  <c r="W4059" i="1"/>
  <c r="X4059" i="1"/>
  <c r="W4060" i="1"/>
  <c r="X4060" i="1"/>
  <c r="W4061" i="1"/>
  <c r="X4061" i="1"/>
  <c r="W4062" i="1"/>
  <c r="X4062" i="1"/>
  <c r="W4063" i="1"/>
  <c r="X4063" i="1"/>
  <c r="W4064" i="1"/>
  <c r="X4064" i="1"/>
  <c r="W4065" i="1"/>
  <c r="X4065" i="1"/>
  <c r="W4066" i="1"/>
  <c r="X4066" i="1"/>
  <c r="W4067" i="1"/>
  <c r="X4067" i="1"/>
  <c r="W4068" i="1"/>
  <c r="X4068" i="1"/>
  <c r="W4069" i="1"/>
  <c r="X4069" i="1"/>
  <c r="W4070" i="1"/>
  <c r="X4070" i="1"/>
  <c r="W4071" i="1"/>
  <c r="X4071" i="1"/>
  <c r="W4072" i="1"/>
  <c r="X4072" i="1"/>
  <c r="W4073" i="1"/>
  <c r="X4073" i="1"/>
  <c r="W4074" i="1"/>
  <c r="X4074" i="1"/>
  <c r="W4075" i="1"/>
  <c r="X4075" i="1"/>
  <c r="W4076" i="1"/>
  <c r="X4076" i="1"/>
  <c r="W4077" i="1"/>
  <c r="X4077" i="1"/>
  <c r="W4078" i="1"/>
  <c r="X4078" i="1"/>
  <c r="W4079" i="1"/>
  <c r="X4079" i="1"/>
  <c r="W4080" i="1"/>
  <c r="X4080" i="1"/>
  <c r="W4081" i="1"/>
  <c r="X4081" i="1"/>
  <c r="W4082" i="1"/>
  <c r="X4082" i="1"/>
  <c r="W4083" i="1"/>
  <c r="X4083" i="1"/>
  <c r="W4084" i="1"/>
  <c r="X4084" i="1"/>
  <c r="W4085" i="1"/>
  <c r="X4085" i="1"/>
  <c r="W4086" i="1"/>
  <c r="X4086" i="1"/>
  <c r="W4087" i="1"/>
  <c r="X4087" i="1"/>
  <c r="W4088" i="1"/>
  <c r="X4088" i="1"/>
  <c r="W4089" i="1"/>
  <c r="X4089" i="1"/>
  <c r="W4090" i="1"/>
  <c r="X4090" i="1"/>
  <c r="W4091" i="1"/>
  <c r="X4091" i="1"/>
  <c r="W4092" i="1"/>
  <c r="X4092" i="1"/>
  <c r="W4093" i="1"/>
  <c r="X4093" i="1"/>
  <c r="W4094" i="1"/>
  <c r="X4094" i="1"/>
  <c r="W4095" i="1"/>
  <c r="X4095" i="1"/>
  <c r="W4096" i="1"/>
  <c r="X4096" i="1"/>
  <c r="W4097" i="1"/>
  <c r="X4097" i="1"/>
  <c r="W4098" i="1"/>
  <c r="X4098" i="1"/>
  <c r="W4099" i="1"/>
  <c r="X4099" i="1"/>
  <c r="W4100" i="1"/>
  <c r="X4100" i="1"/>
  <c r="W4101" i="1"/>
  <c r="X4101" i="1"/>
  <c r="W4102" i="1"/>
  <c r="X4102" i="1"/>
  <c r="W4103" i="1"/>
  <c r="X4103" i="1"/>
  <c r="W4104" i="1"/>
  <c r="X4104" i="1"/>
  <c r="W4105" i="1"/>
  <c r="X4105" i="1"/>
  <c r="W4106" i="1"/>
  <c r="X4106" i="1"/>
  <c r="W4107" i="1"/>
  <c r="X4107" i="1"/>
  <c r="W4108" i="1"/>
  <c r="X4108" i="1"/>
  <c r="W4109" i="1"/>
  <c r="X4109" i="1"/>
  <c r="W4110" i="1"/>
  <c r="X4110" i="1"/>
  <c r="W4111" i="1"/>
  <c r="X4111" i="1"/>
  <c r="W4112" i="1"/>
  <c r="X4112" i="1"/>
  <c r="W4113" i="1"/>
  <c r="X4113" i="1"/>
  <c r="W4114" i="1"/>
  <c r="X4114" i="1"/>
  <c r="W4115" i="1"/>
  <c r="X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<sst xmlns="http://schemas.openxmlformats.org/spreadsheetml/2006/main" count="33055" uniqueCount="8403">
  <si>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</si>
  <si>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</si>
  <si>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</si>
  <si>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</si>
  <si>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</si>
  <si>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</si>
  <si>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</si>
  <si>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</si>
  <si>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</si>
  <si>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</si>
  <si>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</si>
  <si>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</si>
  <si>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</si>
  <si>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</si>
  <si>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</si>
  <si>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</si>
  <si>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</si>
  <si>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</si>
  <si>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</si>
  <si>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</si>
  <si>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</si>
  <si>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</si>
  <si>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</si>
  <si>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</si>
  <si>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</si>
  <si>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</si>
  <si>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</si>
  <si>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</si>
  <si>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</si>
  <si>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</si>
  <si>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</si>
  <si>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</si>
  <si>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</si>
  <si>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</si>
  <si>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</si>
  <si>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</si>
  <si>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</si>
  <si>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</si>
  <si>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</si>
  <si>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</si>
  <si>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</si>
  <si>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</si>
  <si>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</si>
  <si>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</si>
  <si>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</si>
  <si>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</si>
  <si>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</si>
  <si>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</si>
  <si>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</si>
  <si>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</si>
  <si>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</si>
  <si>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</si>
  <si>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</si>
  <si>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</si>
  <si>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</si>
  <si>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</si>
  <si>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</si>
  <si>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</si>
  <si>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</si>
  <si>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</si>
  <si>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</si>
  <si>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</si>
  <si>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</si>
  <si>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</si>
  <si>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</si>
  <si>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</si>
  <si>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</si>
  <si>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</si>
  <si>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</si>
  <si>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</si>
  <si>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</si>
  <si>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</si>
  <si>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</si>
  <si>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</si>
  <si>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</si>
  <si>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</si>
  <si>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</si>
  <si>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</si>
  <si>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</si>
  <si>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</si>
  <si>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</si>
  <si>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</si>
  <si>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</si>
  <si>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</si>
  <si>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</si>
  <si>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</si>
  <si>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</si>
  <si>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</si>
  <si>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</si>
  <si>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</si>
  <si>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</si>
  <si>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</si>
  <si>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</si>
  <si>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</si>
  <si>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</si>
  <si>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</si>
  <si>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</si>
  <si>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</si>
  <si>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</si>
  <si>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</si>
  <si>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</si>
  <si>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</si>
  <si>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</si>
  <si>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</si>
  <si>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</si>
  <si>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</si>
  <si>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</si>
  <si>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</si>
  <si>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</si>
  <si>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</si>
  <si>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</si>
  <si>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</si>
  <si>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</si>
  <si>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</si>
  <si>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</si>
  <si>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</si>
  <si>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</si>
  <si>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</si>
  <si>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</si>
  <si>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</si>
  <si>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</si>
  <si>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</si>
  <si>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</si>
  <si>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</si>
  <si>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</si>
  <si>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</si>
  <si>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</si>
  <si>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</si>
  <si>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</si>
  <si>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</si>
  <si>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</si>
  <si>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</si>
  <si>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</si>
  <si>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</si>
  <si>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</si>
  <si>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</si>
  <si>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</si>
  <si>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</si>
  <si>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</si>
  <si>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</si>
  <si>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</si>
  <si>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</si>
  <si>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</si>
  <si>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</si>
  <si>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</si>
  <si>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</si>
  <si>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</si>
  <si>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</si>
  <si>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</si>
  <si>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</si>
  <si>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</si>
  <si>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</si>
  <si>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</si>
  <si>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</si>
  <si>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</si>
  <si>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</si>
  <si>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</si>
  <si>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</si>
  <si>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</si>
  <si>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</si>
  <si>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</si>
  <si>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</si>
  <si>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</si>
  <si>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</si>
  <si>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</si>
  <si>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</si>
  <si>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</si>
  <si>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</si>
  <si>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</si>
  <si>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</si>
  <si>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</si>
  <si>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</si>
  <si>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</si>
  <si>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</si>
  <si>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</si>
  <si>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</si>
  <si>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</si>
  <si>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</si>
  <si>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</si>
  <si>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</si>
  <si>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</si>
  <si>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</si>
  <si>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</si>
  <si>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</si>
  <si>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</si>
  <si>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</si>
  <si>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</si>
  <si>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</si>
  <si>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</si>
  <si>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</si>
  <si>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</si>
  <si>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</si>
  <si>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</si>
  <si>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</si>
  <si>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</si>
  <si>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</si>
  <si>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</si>
  <si>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</si>
  <si>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</si>
  <si>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</si>
  <si>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</si>
  <si>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</si>
  <si>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</si>
  <si>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</si>
  <si>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</si>
  <si>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</si>
  <si>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</si>
  <si>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</si>
  <si>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</si>
  <si>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</si>
  <si>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</si>
  <si>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</si>
  <si>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</si>
  <si>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</si>
  <si>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</si>
  <si>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</si>
  <si>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</si>
  <si>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</si>
  <si>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</si>
  <si>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</si>
  <si>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</si>
  <si>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</si>
  <si>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</si>
  <si>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</si>
  <si>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</si>
  <si>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</si>
  <si>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</si>
  <si>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</si>
  <si>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</si>
  <si>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</si>
  <si>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</si>
  <si>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</si>
  <si>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</si>
  <si>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</si>
  <si>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</si>
  <si>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</si>
  <si>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</si>
  <si>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</si>
  <si>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</si>
  <si>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</si>
  <si>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</si>
  <si>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</si>
  <si>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</si>
  <si>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</si>
  <si>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</si>
  <si>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</si>
  <si>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</si>
  <si>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</si>
  <si>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</si>
  <si>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</si>
  <si>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</si>
  <si>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</si>
  <si>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</si>
  <si>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</si>
  <si>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</si>
  <si>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</si>
  <si>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</si>
  <si>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</si>
  <si>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</si>
  <si>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</si>
  <si>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</si>
  <si>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</si>
  <si>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</si>
  <si>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</si>
  <si>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</si>
  <si>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</si>
  <si>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</si>
  <si>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</si>
  <si>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</si>
  <si>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</si>
  <si>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</si>
  <si>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</si>
  <si>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</si>
  <si>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</si>
  <si>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</si>
  <si>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</si>
  <si>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</si>
  <si>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</si>
  <si>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</si>
  <si>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</si>
  <si>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</si>
  <si>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</si>
  <si>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</si>
  <si>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</si>
  <si>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</si>
  <si>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</si>
  <si>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</si>
  <si>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</si>
  <si>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</si>
  <si>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</si>
  <si>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</si>
  <si>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</si>
  <si>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</si>
  <si>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</si>
  <si>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</si>
  <si>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</si>
  <si>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</si>
  <si>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</si>
  <si>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</si>
  <si>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</si>
  <si>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</si>
  <si>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</si>
  <si>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</si>
  <si>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</si>
  <si>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</si>
  <si>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</si>
  <si>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</si>
  <si>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</si>
  <si>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</si>
  <si>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</si>
  <si>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</si>
  <si>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</si>
  <si>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</si>
  <si>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</si>
  <si>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</si>
  <si>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</si>
  <si>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</si>
  <si>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</si>
  <si>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</si>
  <si>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</si>
  <si>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</si>
  <si>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</si>
  <si>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</si>
  <si>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</si>
  <si>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</si>
  <si>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</si>
  <si>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</si>
  <si>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</si>
  <si>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</si>
  <si>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</si>
  <si>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</si>
  <si>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</si>
  <si>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</si>
  <si>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</si>
  <si>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</si>
  <si>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</si>
  <si>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</si>
  <si>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</si>
  <si>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</si>
  <si>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</si>
  <si>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</si>
  <si>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</si>
  <si>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</si>
  <si>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</si>
  <si>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</si>
  <si>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</si>
  <si>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</si>
  <si>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</si>
  <si>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</si>
  <si>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</si>
  <si>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</si>
  <si>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</si>
  <si>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</si>
  <si>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</si>
  <si>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</si>
  <si>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</si>
  <si>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</si>
  <si>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</si>
  <si>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</si>
  <si>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</si>
  <si>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</si>
  <si>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</si>
  <si>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</si>
  <si>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</si>
  <si>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</si>
  <si>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</si>
  <si>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</si>
  <si>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</si>
  <si>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</si>
  <si>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</si>
  <si>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</si>
  <si>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</si>
  <si>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</si>
  <si>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</si>
  <si>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</si>
  <si>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</si>
  <si>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</si>
  <si>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</si>
  <si>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</si>
  <si>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</si>
  <si>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</si>
  <si>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</si>
  <si>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</si>
  <si>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</si>
  <si>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</si>
  <si>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</si>
  <si>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</si>
  <si>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</si>
  <si>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</si>
  <si>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</si>
  <si>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</si>
  <si>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</si>
  <si>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</si>
  <si>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</si>
  <si>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</si>
  <si>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</si>
  <si>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</si>
  <si>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</si>
  <si>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</si>
  <si>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</si>
  <si>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</si>
  <si>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</si>
  <si>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</si>
  <si>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</si>
  <si>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</si>
  <si>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</si>
  <si>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</si>
  <si>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</si>
  <si>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</si>
  <si>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</si>
  <si>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</si>
  <si>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</si>
  <si>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</si>
  <si>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</si>
  <si>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</si>
  <si>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</si>
  <si>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</si>
  <si>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</si>
  <si>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</si>
  <si>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</si>
  <si>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</si>
  <si>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</si>
  <si>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</si>
  <si>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</si>
  <si>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</si>
  <si>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</si>
  <si>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</si>
  <si>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</si>
  <si>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</si>
  <si>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</si>
  <si>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</si>
  <si>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</si>
  <si>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</si>
  <si>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</si>
  <si>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</si>
  <si>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</si>
  <si>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</si>
  <si>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</si>
  <si>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</si>
  <si>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</si>
  <si>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</si>
  <si>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</si>
  <si>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</si>
  <si>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</si>
  <si>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</si>
  <si>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</si>
  <si>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</si>
  <si>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</si>
  <si>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</si>
  <si>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</si>
  <si>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</si>
  <si>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</si>
  <si>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</si>
  <si>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</si>
  <si>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</si>
  <si>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</si>
  <si>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</si>
  <si>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</si>
  <si>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</si>
  <si>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</si>
  <si>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</si>
  <si>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</si>
  <si>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</si>
  <si>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</si>
  <si>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</si>
  <si>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</si>
  <si>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</si>
  <si>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</si>
  <si>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</si>
  <si>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</si>
  <si>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</si>
  <si>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</si>
  <si>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</si>
  <si>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</si>
  <si>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</si>
  <si>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</si>
  <si>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</si>
  <si>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</si>
  <si>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</si>
  <si>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</si>
  <si>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</si>
  <si>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</si>
  <si>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</si>
  <si>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</si>
  <si>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</si>
  <si>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</si>
  <si>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</si>
  <si>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</si>
  <si>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</si>
  <si>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</si>
  <si>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</si>
  <si>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</si>
  <si>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</si>
  <si>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</si>
  <si>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</si>
  <si>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</si>
  <si>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</si>
  <si>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</si>
  <si>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</si>
  <si>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</si>
  <si>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</si>
  <si>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</si>
  <si>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</si>
  <si>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</si>
  <si>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</si>
  <si>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</si>
  <si>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</si>
  <si>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</si>
  <si>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</si>
  <si>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</si>
  <si>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</si>
  <si>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</si>
  <si>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</si>
  <si>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</si>
  <si>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</si>
  <si>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</si>
  <si>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</si>
  <si>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</si>
  <si>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</si>
  <si>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</si>
  <si>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</si>
  <si>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</si>
  <si>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</si>
  <si>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</si>
  <si>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</si>
  <si>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</si>
  <si>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</si>
  <si>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</si>
  <si>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</si>
  <si>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</si>
  <si>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</si>
  <si>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</si>
  <si>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</si>
  <si>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</si>
  <si>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</si>
  <si>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</si>
  <si>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</si>
  <si>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</si>
  <si>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</si>
  <si>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</si>
  <si>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</si>
  <si>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</si>
  <si>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</si>
  <si>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</si>
  <si>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</si>
  <si>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</si>
  <si>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</si>
  <si>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</si>
  <si>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</si>
  <si>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</si>
  <si>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</si>
  <si>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</si>
  <si>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</si>
  <si>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</si>
  <si>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</si>
  <si>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</si>
  <si>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</si>
  <si>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</si>
  <si>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</si>
  <si>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</si>
  <si>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</si>
  <si>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</si>
  <si>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</si>
  <si>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</si>
  <si>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</si>
  <si>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</si>
  <si>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</si>
  <si>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</si>
  <si>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</si>
  <si>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</si>
  <si>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</si>
  <si>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</si>
  <si>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</si>
  <si>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</si>
  <si>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</si>
  <si>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</si>
  <si>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</si>
  <si>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</si>
  <si>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</si>
  <si>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</si>
  <si>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</si>
  <si>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</si>
  <si>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</si>
  <si>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</si>
  <si>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</si>
  <si>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</si>
  <si>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</si>
  <si>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</si>
  <si>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</si>
  <si>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</si>
  <si>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</si>
  <si>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</si>
  <si>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</si>
  <si>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</si>
  <si>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</si>
  <si>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</si>
  <si>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</si>
  <si>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</si>
  <si>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</si>
  <si>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</si>
  <si>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</si>
  <si>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</si>
  <si>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</si>
  <si>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</si>
  <si>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</si>
  <si>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</si>
  <si>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</si>
  <si>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</si>
  <si>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</si>
  <si>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</si>
  <si>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</si>
  <si>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</si>
  <si>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</si>
  <si>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</si>
  <si>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</si>
  <si>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</si>
  <si>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</si>
  <si>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</si>
  <si>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</si>
  <si>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</si>
  <si>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</si>
  <si>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</si>
  <si>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</si>
  <si>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</si>
  <si>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</si>
  <si>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</si>
  <si>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</si>
  <si>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</si>
  <si>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</si>
  <si>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</si>
  <si>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</si>
  <si>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</si>
  <si>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</si>
  <si>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</si>
  <si>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</si>
  <si>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</si>
  <si>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</si>
  <si>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</si>
  <si>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</si>
  <si>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</si>
  <si>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</si>
  <si>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</si>
  <si>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</si>
  <si>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</si>
  <si>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</si>
  <si>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</si>
  <si>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</si>
  <si>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</si>
  <si>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</si>
  <si>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</si>
  <si>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</si>
  <si>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</si>
  <si>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</si>
  <si>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</si>
  <si>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</si>
  <si>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</si>
  <si>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</si>
  <si>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</si>
  <si>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</si>
  <si>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</si>
  <si>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</si>
  <si>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</si>
  <si>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</si>
  <si>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</si>
  <si>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</si>
  <si>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</si>
  <si>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</si>
  <si>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</si>
  <si>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</si>
  <si>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</si>
  <si>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</si>
  <si>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</si>
  <si>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</si>
  <si>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</si>
  <si>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</si>
  <si>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</si>
  <si>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</si>
  <si>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</si>
  <si>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</si>
  <si>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</si>
  <si>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</si>
  <si>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</si>
  <si>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</si>
  <si>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</si>
  <si>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</si>
  <si>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</si>
  <si>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</si>
  <si>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</si>
  <si>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</si>
  <si>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</si>
  <si>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</si>
  <si>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</si>
  <si>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</si>
  <si>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</si>
  <si>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</si>
  <si>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</si>
  <si>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</si>
  <si>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</si>
  <si>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</si>
  <si>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</si>
  <si>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</si>
  <si>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</si>
  <si>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</si>
  <si>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</si>
  <si>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</si>
  <si>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</si>
  <si>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</si>
  <si>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</si>
  <si>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</si>
  <si>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</si>
  <si>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</si>
  <si>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</si>
  <si>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</si>
  <si>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</si>
  <si>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</si>
  <si>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</si>
  <si>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</si>
  <si>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</si>
  <si>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</si>
  <si>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</si>
  <si>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</si>
  <si>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</si>
  <si>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</si>
  <si>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</si>
  <si>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</si>
  <si>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</si>
  <si>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</si>
  <si>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</si>
  <si>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</si>
  <si>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</si>
  <si>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</si>
  <si>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</si>
  <si>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</si>
  <si>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</si>
  <si>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</si>
  <si>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</si>
  <si>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</si>
  <si>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</si>
  <si>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</si>
  <si>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</si>
  <si>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</si>
  <si>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</si>
  <si>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</si>
  <si>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</si>
  <si>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</si>
  <si>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</si>
  <si>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</si>
  <si>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</si>
  <si>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</si>
  <si>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</si>
  <si>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</si>
  <si>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</si>
  <si>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</si>
  <si>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</si>
  <si>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</si>
  <si>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</si>
  <si>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</si>
  <si>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</si>
  <si>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</si>
  <si>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</si>
  <si>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</si>
  <si>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</si>
  <si>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</si>
  <si>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</si>
  <si>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</si>
  <si>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</si>
  <si>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</si>
  <si>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</si>
  <si>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</si>
  <si>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</si>
  <si>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</si>
  <si>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</si>
  <si>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</si>
  <si>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</si>
  <si>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</si>
  <si>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</si>
  <si>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</si>
  <si>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</si>
  <si>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</si>
  <si>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</si>
  <si>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</si>
  <si>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</si>
  <si>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</si>
  <si>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</si>
  <si>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</si>
  <si>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</si>
  <si>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</si>
  <si>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</si>
  <si>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</si>
  <si>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</si>
  <si>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</si>
  <si>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</si>
  <si>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</si>
  <si>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</si>
  <si>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</si>
  <si>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</si>
  <si>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</si>
  <si>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</si>
  <si>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</si>
  <si>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</si>
  <si>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</si>
  <si>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</si>
  <si>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</si>
  <si>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</si>
  <si>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</si>
  <si>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</si>
  <si>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</si>
  <si>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</si>
  <si>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</si>
  <si>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</si>
  <si>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</si>
  <si>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</si>
  <si>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</si>
  <si>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</si>
  <si>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</si>
  <si>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</si>
  <si>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</si>
  <si>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</si>
  <si>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</si>
  <si>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</si>
  <si>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</si>
  <si>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</si>
  <si>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</si>
  <si>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</si>
  <si>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</si>
  <si>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</si>
  <si>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</si>
  <si>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</si>
  <si>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</si>
  <si>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</si>
  <si>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</si>
  <si>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</si>
  <si>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</si>
  <si>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</si>
  <si>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</si>
  <si>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</si>
  <si>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</si>
  <si>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</si>
  <si>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</si>
  <si>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</si>
  <si>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</si>
  <si>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</si>
  <si>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</si>
  <si>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</si>
  <si>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</si>
  <si>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</si>
  <si>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</si>
  <si>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</si>
  <si>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</si>
  <si>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</si>
  <si>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</si>
  <si>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</si>
  <si>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</si>
  <si>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</si>
  <si>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</si>
  <si>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</si>
  <si>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</si>
  <si>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</si>
  <si>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</si>
  <si>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</si>
  <si>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</si>
  <si>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</si>
  <si>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</si>
  <si>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</si>
  <si>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</si>
  <si>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</si>
  <si>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</si>
  <si>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</si>
  <si>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</si>
  <si>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</si>
  <si>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</si>
  <si>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</si>
  <si>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</si>
  <si>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</si>
  <si>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</si>
  <si>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</si>
  <si>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</si>
  <si>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</si>
  <si>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</si>
  <si>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</si>
  <si>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</si>
  <si>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</si>
  <si>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</si>
  <si>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</si>
  <si>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</si>
  <si>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</si>
  <si>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</si>
  <si>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</si>
  <si>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</si>
  <si>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</si>
  <si>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</si>
  <si>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</si>
  <si>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</si>
  <si>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</si>
  <si>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</si>
  <si>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</si>
  <si>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</si>
  <si>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</si>
  <si>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</si>
  <si>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</si>
  <si>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</si>
  <si>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</si>
  <si>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</si>
  <si>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</si>
  <si>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</si>
  <si>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</si>
  <si>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</si>
  <si>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</si>
  <si>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</si>
  <si>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</si>
  <si>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</si>
  <si>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</si>
  <si>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</si>
  <si>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</si>
  <si>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</si>
  <si>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</si>
  <si>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</si>
  <si>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</si>
  <si>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</si>
  <si>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</si>
  <si>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</si>
  <si>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</si>
  <si>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</si>
  <si>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</si>
  <si>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</si>
  <si>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</si>
  <si>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</si>
  <si>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</si>
  <si>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</si>
  <si>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</si>
  <si>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</si>
  <si>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</si>
  <si>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</si>
  <si>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</si>
  <si>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</si>
  <si>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</si>
  <si>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</si>
  <si>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</si>
  <si>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</si>
  <si>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</si>
  <si>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</si>
  <si>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</si>
  <si>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</si>
  <si>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</si>
  <si>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</si>
  <si>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</si>
  <si>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</si>
  <si>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</si>
  <si>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</si>
  <si>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</si>
  <si>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</si>
  <si>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</si>
  <si>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</si>
  <si>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</si>
  <si>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</si>
  <si>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</si>
  <si>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</si>
  <si>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</si>
  <si>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</si>
  <si>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</si>
  <si>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</si>
  <si>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</si>
  <si>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</si>
  <si>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</si>
  <si>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</si>
  <si>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</si>
  <si>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</si>
  <si>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</si>
  <si>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</si>
  <si>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</si>
  <si>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</si>
  <si>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</si>
  <si>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</si>
  <si>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</si>
  <si>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</si>
  <si>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</si>
  <si>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</si>
  <si>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</si>
  <si>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</si>
  <si>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</si>
  <si>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</si>
  <si>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</si>
  <si>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</si>
  <si>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</si>
  <si>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</si>
  <si>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</si>
  <si>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</si>
  <si>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</si>
  <si>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</si>
  <si>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</si>
  <si>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</si>
  <si>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</si>
  <si>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</si>
  <si>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</si>
  <si>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</si>
  <si>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</si>
  <si>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</si>
  <si>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</si>
  <si>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</si>
  <si>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</si>
  <si>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</si>
  <si>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</si>
  <si>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</si>
  <si>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</si>
  <si>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</si>
  <si>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</si>
  <si>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</si>
  <si>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</si>
  <si>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</si>
  <si>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</si>
  <si>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</si>
  <si>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</si>
  <si>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</si>
  <si>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</si>
  <si>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</si>
  <si>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</si>
  <si>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</si>
  <si>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</si>
  <si>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</si>
  <si>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</si>
  <si>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</si>
  <si>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</si>
  <si>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</si>
  <si>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</si>
  <si>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</si>
  <si>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</si>
  <si>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</si>
  <si>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</si>
  <si>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</si>
  <si>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</si>
  <si>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</si>
  <si>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</si>
  <si>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</si>
  <si>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</si>
  <si>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</si>
  <si>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</si>
  <si>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</si>
  <si>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</si>
  <si>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</si>
  <si>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</si>
  <si>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</si>
  <si>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</si>
  <si>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</si>
  <si>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</si>
  <si>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</si>
  <si>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</si>
  <si>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</si>
  <si>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</si>
  <si>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</si>
  <si>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</si>
  <si>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</si>
  <si>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</si>
  <si>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</si>
  <si>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</si>
  <si>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</si>
  <si>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</si>
  <si>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</si>
  <si>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</si>
  <si>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</si>
  <si>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</si>
  <si>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</si>
  <si>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</si>
  <si>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</si>
  <si>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</si>
  <si>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</si>
  <si>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</si>
  <si>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</si>
  <si>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</si>
  <si>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</si>
  <si>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</si>
  <si>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</si>
  <si>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</si>
  <si>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</si>
  <si>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</si>
  <si>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</si>
  <si>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</si>
  <si>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</si>
  <si>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</si>
  <si>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</si>
  <si>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</si>
  <si>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</si>
  <si>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</si>
  <si>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</si>
  <si>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</si>
  <si>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</si>
  <si>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</si>
  <si>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</si>
  <si>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</si>
  <si>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</si>
  <si>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</si>
  <si>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</si>
  <si>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</si>
  <si>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</si>
  <si>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</si>
  <si>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</si>
  <si>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</si>
  <si>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</si>
  <si>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</si>
  <si>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</si>
  <si>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</si>
  <si>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</si>
  <si>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</si>
  <si>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</si>
  <si>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</si>
  <si>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</si>
  <si>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</si>
  <si>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</si>
  <si>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</si>
  <si>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</si>
  <si>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</si>
  <si>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</si>
  <si>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</si>
  <si>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</si>
  <si>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</si>
  <si>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</si>
  <si>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</si>
  <si>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</si>
  <si>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</si>
  <si>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</si>
  <si>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</si>
  <si>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</si>
  <si>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</si>
  <si>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</si>
  <si>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</si>
  <si>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</si>
  <si>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</si>
  <si>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</si>
  <si>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</si>
  <si>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</si>
  <si>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</si>
  <si>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</si>
  <si>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</si>
  <si>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</si>
  <si>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</si>
  <si>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</si>
  <si>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</si>
  <si>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</si>
  <si>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</si>
  <si>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</si>
  <si>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</si>
  <si>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</si>
  <si>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</si>
  <si>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</si>
  <si>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</si>
  <si>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</si>
  <si>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</si>
  <si>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</si>
  <si>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</si>
  <si>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</si>
  <si>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</si>
  <si>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</si>
  <si>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</si>
  <si>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</si>
  <si>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</si>
  <si>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</si>
  <si>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</si>
  <si>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</si>
  <si>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</si>
  <si>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</si>
  <si>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</si>
  <si>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</si>
  <si>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</si>
  <si>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</si>
  <si>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</si>
  <si>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</si>
  <si>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</si>
  <si>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</si>
  <si>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</si>
  <si>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</si>
  <si>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</si>
  <si>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</si>
  <si>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</si>
  <si>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</si>
  <si>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</si>
  <si>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</si>
  <si>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</si>
  <si>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</si>
  <si>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</si>
  <si>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</si>
  <si>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</si>
  <si>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</si>
  <si>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</si>
  <si>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</si>
  <si>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</si>
  <si>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</si>
  <si>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</si>
  <si>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</si>
  <si>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</si>
  <si>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</si>
  <si>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</si>
  <si>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</si>
  <si>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</si>
  <si>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</si>
  <si>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</si>
  <si>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</si>
  <si>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</si>
  <si>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</si>
  <si>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</si>
  <si>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</si>
  <si>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</si>
  <si>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</si>
  <si>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</si>
  <si>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</si>
  <si>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</si>
  <si>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</si>
  <si>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</si>
  <si>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</si>
  <si>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</si>
  <si>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</si>
  <si>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</si>
  <si>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</si>
  <si>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</si>
  <si>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</si>
  <si>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</si>
  <si>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</si>
  <si>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</si>
  <si>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</si>
  <si>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</si>
  <si>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</si>
  <si>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</si>
  <si>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</si>
  <si>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</si>
  <si>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</si>
  <si>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</si>
  <si>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</si>
  <si>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</si>
  <si>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</si>
  <si>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</si>
  <si>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</si>
  <si>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</si>
  <si>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</si>
  <si>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</si>
  <si>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</si>
  <si>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</si>
  <si>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</si>
  <si>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</si>
  <si>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</si>
  <si>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</si>
  <si>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</si>
  <si>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</si>
  <si>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</si>
  <si>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</si>
  <si>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</si>
  <si>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</si>
  <si>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</si>
  <si>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</si>
  <si>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</si>
  <si>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</si>
  <si>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</si>
  <si>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</si>
  <si>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</si>
  <si>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</si>
  <si>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</si>
  <si>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</si>
  <si>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</si>
  <si>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</si>
  <si>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</si>
  <si>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</si>
  <si>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</si>
  <si>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</si>
  <si>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</si>
  <si>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</si>
  <si>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</si>
  <si>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</si>
  <si>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</si>
  <si>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</si>
  <si>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</si>
  <si>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</si>
  <si>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</si>
  <si>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</si>
  <si>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</si>
  <si>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</si>
  <si>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</si>
  <si>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</si>
  <si>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</si>
  <si>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</si>
  <si>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</si>
  <si>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</si>
  <si>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</si>
  <si>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</si>
  <si>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</si>
  <si>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</si>
  <si>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</si>
  <si>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</si>
  <si>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</si>
  <si>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</si>
  <si>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</si>
  <si>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</si>
  <si>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</si>
  <si>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</si>
  <si>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</si>
  <si>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</si>
  <si>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</si>
  <si>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</si>
  <si>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</si>
  <si>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</si>
  <si>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</si>
  <si>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</si>
  <si>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</si>
  <si>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</si>
  <si>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</si>
  <si>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</si>
  <si>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</si>
  <si>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</si>
  <si>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</si>
  <si>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</si>
  <si>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</si>
  <si>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</si>
  <si>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</si>
  <si>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</si>
  <si>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</si>
  <si>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</si>
  <si>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</si>
  <si>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</si>
  <si>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</si>
  <si>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</si>
  <si>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</si>
  <si>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</si>
  <si>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</si>
  <si>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</si>
  <si>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</si>
  <si>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</si>
  <si>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</si>
  <si>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</si>
  <si>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</si>
  <si>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</si>
  <si>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</si>
  <si>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</si>
  <si>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</si>
  <si>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</si>
  <si>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</si>
  <si>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</si>
  <si>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</si>
  <si>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</si>
  <si>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</si>
  <si>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</si>
  <si>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</si>
  <si>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</si>
  <si>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</si>
  <si>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</si>
  <si>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</si>
  <si>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</si>
  <si>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</si>
  <si>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</si>
  <si>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</si>
  <si>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</si>
  <si>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</si>
  <si>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</si>
  <si>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</si>
  <si>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</si>
  <si>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</si>
  <si>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</si>
  <si>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</si>
  <si>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</si>
  <si>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</si>
  <si>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</si>
  <si>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</si>
  <si>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</si>
  <si>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</si>
  <si>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</si>
  <si>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</si>
  <si>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</si>
  <si>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</si>
  <si>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</si>
  <si>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</si>
  <si>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</si>
  <si>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</si>
  <si>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</si>
  <si>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</si>
  <si>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</si>
  <si>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</si>
  <si>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</si>
  <si>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</si>
  <si>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</si>
  <si>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</si>
  <si>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</si>
  <si>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</si>
  <si>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</si>
  <si>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</si>
  <si>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</si>
  <si>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</si>
  <si>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</si>
  <si>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</si>
  <si>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</si>
  <si>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</si>
  <si>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</si>
  <si>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</si>
  <si>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</si>
  <si>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</si>
  <si>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</si>
  <si>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</si>
  <si>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</si>
  <si>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</si>
  <si>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</si>
  <si>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</si>
  <si>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</si>
  <si>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</si>
  <si>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</si>
  <si>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</si>
  <si>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</si>
  <si>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</si>
  <si>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</si>
  <si>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</si>
  <si>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</si>
  <si>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</si>
  <si>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</si>
  <si>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</si>
  <si>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</si>
  <si>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</si>
  <si>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</si>
  <si>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</si>
  <si>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</si>
  <si>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</si>
  <si>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</si>
  <si>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</si>
  <si>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</si>
  <si>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</si>
  <si>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</si>
  <si>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</si>
  <si>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</si>
  <si>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</si>
  <si>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</si>
  <si>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</si>
  <si>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</si>
  <si>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</si>
  <si>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</si>
  <si>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</si>
  <si>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</si>
  <si>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</si>
  <si>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</si>
  <si>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</si>
  <si>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</si>
  <si>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</si>
  <si>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</si>
  <si>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</si>
  <si>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</si>
  <si>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</si>
  <si>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</si>
  <si>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</si>
  <si>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</si>
  <si>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</si>
  <si>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</si>
  <si>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</si>
  <si>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</si>
  <si>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</si>
  <si>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</si>
  <si>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</si>
  <si>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</si>
  <si>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</si>
  <si>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</si>
  <si>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</si>
  <si>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</si>
  <si>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</si>
  <si>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</si>
  <si>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</si>
  <si>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</si>
  <si>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</si>
  <si>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</si>
  <si>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</si>
  <si>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</si>
  <si>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</si>
  <si>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</si>
  <si>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</si>
  <si>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</si>
  <si>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</si>
  <si>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</si>
  <si>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</si>
  <si>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</si>
  <si>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</si>
  <si>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</si>
  <si>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</si>
  <si>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</si>
  <si>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</si>
  <si>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</si>
  <si>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</si>
  <si>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</si>
  <si>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</si>
  <si>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</si>
  <si>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</si>
  <si>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</si>
  <si>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</si>
  <si>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</si>
  <si>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</si>
  <si>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</si>
  <si>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</si>
  <si>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</si>
  <si>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</si>
  <si>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</si>
  <si>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</si>
  <si>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</si>
  <si>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</si>
  <si>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</si>
  <si>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</si>
  <si>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</si>
  <si>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</si>
  <si>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</si>
  <si>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</si>
  <si>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</si>
  <si>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</si>
  <si>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</si>
  <si>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</si>
  <si>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</si>
  <si>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</si>
  <si>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</si>
  <si>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</si>
  <si>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</si>
  <si>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</si>
  <si>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</si>
  <si>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</si>
  <si>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</si>
  <si>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</si>
  <si>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</si>
  <si>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</si>
  <si>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</si>
  <si>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</si>
  <si>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</si>
  <si>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</si>
  <si>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</si>
  <si>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</si>
  <si>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</si>
  <si>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</si>
  <si>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</si>
  <si>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</si>
  <si>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</si>
  <si>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</si>
  <si>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</si>
  <si>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</si>
  <si>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</si>
  <si>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</si>
  <si>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</si>
  <si>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</si>
  <si>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</si>
  <si>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</si>
  <si>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</si>
  <si>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</si>
  <si>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</si>
  <si>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</si>
  <si>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</si>
  <si>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</si>
  <si>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</si>
  <si>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</si>
  <si>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</si>
  <si>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</si>
  <si>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</si>
  <si>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</si>
  <si>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</si>
  <si>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</si>
  <si>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</si>
  <si>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</si>
  <si>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</si>
  <si>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</si>
  <si>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</si>
  <si>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</si>
  <si>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</si>
  <si>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</si>
  <si>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</si>
  <si>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</si>
  <si>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</si>
  <si>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</si>
  <si>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</si>
  <si>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</si>
  <si>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</si>
  <si>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</si>
  <si>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</si>
  <si>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</si>
  <si>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</si>
  <si>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</si>
  <si>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</si>
  <si>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</si>
  <si>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</si>
  <si>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</si>
  <si>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</si>
  <si>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</si>
  <si>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</si>
  <si>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</si>
  <si>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</si>
  <si>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</si>
  <si>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</si>
  <si>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</si>
  <si>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</si>
  <si>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</si>
  <si>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</si>
  <si>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</si>
  <si>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</si>
  <si>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</si>
  <si>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</si>
  <si>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</si>
  <si>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</si>
  <si>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</si>
  <si>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</si>
  <si>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</si>
  <si>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</si>
  <si>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</si>
  <si>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</si>
  <si>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</si>
  <si>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</si>
  <si>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</si>
  <si>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</si>
  <si>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</si>
  <si>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</si>
  <si>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</si>
  <si>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</si>
  <si>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</si>
  <si>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</si>
  <si>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</si>
  <si>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</si>
  <si>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</si>
  <si>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</si>
  <si>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</si>
  <si>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</si>
  <si>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</si>
  <si>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</si>
  <si>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</si>
  <si>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</si>
  <si>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</si>
  <si>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</si>
  <si>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</si>
  <si>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</si>
  <si>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</si>
  <si>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</si>
  <si>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</si>
  <si>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</si>
  <si>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</si>
  <si>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</si>
  <si>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</si>
  <si>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</si>
  <si>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</si>
  <si>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</si>
  <si>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</si>
  <si>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</si>
  <si>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</si>
  <si>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</si>
  <si>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</si>
  <si>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</si>
  <si>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</si>
  <si>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</si>
  <si>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</si>
  <si>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</si>
  <si>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</si>
  <si>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</si>
  <si>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</si>
  <si>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</si>
  <si>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</si>
  <si>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</si>
  <si>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</si>
  <si>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</si>
  <si>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</si>
  <si>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</si>
  <si>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</si>
  <si>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</si>
  <si>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</si>
  <si>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</si>
  <si>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</si>
  <si>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</si>
  <si>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</si>
  <si>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</si>
  <si>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</si>
  <si>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</si>
  <si>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</si>
  <si>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</si>
  <si>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</si>
  <si>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</si>
  <si>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</si>
  <si>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</si>
  <si>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</si>
  <si>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</si>
  <si>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</si>
  <si>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</si>
  <si>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</si>
  <si>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</si>
  <si>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</si>
  <si>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</si>
  <si>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</si>
  <si>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</si>
  <si>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</si>
  <si>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</si>
  <si>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</si>
  <si>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</si>
  <si>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</si>
  <si>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</si>
  <si>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</si>
  <si>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</si>
  <si>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</si>
  <si>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</si>
  <si>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</si>
  <si>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</si>
  <si>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</si>
  <si>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</si>
  <si>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</si>
  <si>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</si>
  <si>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</si>
  <si>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</si>
  <si>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</si>
  <si>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</si>
  <si>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</si>
  <si>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</si>
  <si>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</si>
  <si>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</si>
  <si>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</si>
  <si>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</si>
  <si>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</si>
  <si>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</si>
  <si>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</si>
  <si>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</si>
  <si>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</si>
  <si>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</si>
  <si>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</si>
  <si>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</si>
  <si>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</si>
  <si>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</si>
  <si>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</si>
  <si>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</si>
  <si>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</si>
  <si>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</si>
  <si>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</si>
  <si>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</si>
  <si>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</si>
  <si>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</si>
  <si>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</si>
  <si>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</si>
  <si>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</si>
  <si>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</si>
  <si>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</si>
  <si>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</si>
  <si>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</si>
  <si>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</si>
  <si>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</si>
  <si>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</si>
  <si>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</si>
  <si>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</si>
  <si>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</si>
  <si>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</si>
  <si>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</si>
  <si>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</si>
  <si>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</si>
  <si>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</si>
  <si>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</si>
  <si>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</si>
  <si>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</si>
  <si>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</si>
  <si>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</si>
  <si>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</si>
  <si>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</si>
  <si>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</si>
  <si>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</si>
  <si>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</si>
  <si>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</si>
  <si>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</si>
  <si>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</si>
  <si>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</si>
  <si>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</si>
  <si>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</si>
  <si>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</si>
  <si>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</si>
  <si>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</si>
  <si>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</si>
  <si>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</si>
  <si>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</si>
  <si>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</si>
  <si>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</si>
  <si>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</si>
  <si>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</si>
  <si>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</si>
  <si>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</si>
  <si>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</si>
  <si>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</si>
  <si>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</si>
  <si>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</si>
  <si>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</si>
  <si>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</si>
  <si>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</si>
  <si>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</si>
  <si>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</si>
  <si>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</si>
  <si>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</si>
  <si>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</si>
  <si>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</si>
  <si>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</si>
  <si>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</si>
  <si>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</si>
  <si>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</si>
  <si>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</si>
  <si>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</si>
  <si>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</si>
  <si>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</si>
  <si>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</si>
  <si>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</si>
  <si>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</si>
  <si>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</si>
  <si>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</si>
  <si>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</si>
  <si>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</si>
  <si>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</si>
  <si>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</si>
  <si>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</si>
  <si>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</si>
  <si>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</si>
  <si>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</si>
  <si>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</si>
  <si>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</si>
  <si>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</si>
  <si>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</si>
  <si>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</si>
  <si>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</si>
  <si>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</si>
  <si>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</si>
  <si>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</si>
  <si>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</si>
  <si>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</si>
  <si>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</si>
  <si>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</si>
  <si>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</si>
  <si>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</si>
  <si>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</si>
  <si>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</si>
  <si>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</si>
  <si>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</si>
  <si>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</si>
  <si>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</si>
  <si>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</si>
  <si>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</si>
  <si>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</si>
  <si>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</si>
  <si>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</si>
  <si>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</si>
  <si>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</si>
  <si>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</si>
  <si>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</si>
  <si>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</si>
  <si>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</si>
  <si>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</si>
  <si>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</si>
  <si>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</si>
  <si>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</si>
  <si>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</si>
  <si>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</si>
  <si>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</si>
  <si>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</si>
  <si>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</si>
  <si>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</si>
  <si>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</si>
  <si>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</si>
  <si>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</si>
  <si>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</si>
  <si>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</si>
  <si>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</si>
  <si>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</si>
  <si>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</si>
  <si>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</si>
  <si>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</si>
  <si>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</si>
  <si>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</si>
  <si>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</si>
  <si>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</si>
  <si>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</si>
  <si>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</si>
  <si>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</si>
  <si>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</si>
  <si>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</si>
  <si>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</si>
  <si>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</si>
  <si>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</si>
  <si>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</si>
  <si>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</si>
  <si>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</si>
  <si>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</si>
  <si>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</si>
  <si>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</si>
  <si>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</si>
  <si>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</si>
  <si>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</si>
  <si>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</si>
  <si>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</si>
  <si>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</si>
  <si>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</si>
  <si>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</si>
  <si>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</si>
  <si>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</si>
  <si>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</si>
  <si>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</si>
  <si>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</si>
  <si>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</si>
  <si>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</si>
  <si>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</si>
  <si>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</si>
  <si>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</si>
  <si>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</si>
  <si>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</si>
  <si>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</si>
  <si>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</si>
  <si>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</si>
  <si>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</si>
  <si>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</si>
  <si>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</si>
  <si>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</si>
  <si>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</si>
  <si>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</si>
  <si>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</si>
  <si>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</si>
  <si>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</si>
  <si>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</si>
  <si>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</si>
  <si>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</si>
  <si>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</si>
  <si>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</si>
  <si>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</si>
  <si>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</si>
  <si>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</si>
  <si>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</si>
  <si>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</si>
  <si>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</si>
  <si>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</si>
  <si>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</si>
  <si>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</si>
  <si>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</si>
  <si>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</si>
  <si>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</si>
  <si>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</si>
  <si>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</si>
  <si>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</si>
  <si>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</si>
  <si>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</si>
  <si>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</si>
  <si>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</si>
  <si>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</si>
  <si>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</si>
  <si>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</si>
  <si>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</si>
  <si>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</si>
  <si>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</si>
  <si>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</si>
  <si>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</si>
  <si>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</si>
  <si>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</si>
  <si>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</si>
  <si>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</si>
  <si>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</si>
  <si>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</si>
  <si>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</si>
  <si>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</si>
  <si>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</si>
  <si>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</si>
  <si>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</si>
  <si>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</si>
  <si>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</si>
  <si>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</si>
  <si>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</si>
  <si>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</si>
  <si>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</si>
  <si>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</si>
  <si>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</si>
  <si>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</si>
  <si>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</si>
  <si>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</si>
  <si>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</si>
  <si>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</si>
  <si>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</si>
  <si>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</si>
  <si>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</si>
  <si>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</si>
  <si>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</si>
  <si>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</si>
  <si>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</si>
  <si>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</si>
  <si>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</si>
  <si>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</si>
  <si>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</si>
  <si>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</si>
  <si>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</si>
  <si>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</si>
  <si>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</si>
  <si>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</si>
  <si>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</si>
  <si>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</si>
  <si>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</si>
  <si>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</si>
  <si>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</si>
  <si>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</si>
  <si>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</si>
  <si>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</si>
  <si>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</si>
  <si>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</si>
  <si>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</si>
  <si>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</si>
  <si>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</si>
  <si>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</si>
  <si>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</si>
  <si>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</si>
  <si>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</si>
  <si>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</si>
  <si>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</si>
  <si>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</si>
  <si>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</si>
  <si>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</si>
  <si>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</si>
  <si>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</si>
  <si>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</si>
  <si>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</si>
  <si>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</si>
  <si>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</si>
  <si>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</si>
  <si>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</si>
  <si>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</si>
  <si>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</si>
  <si>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</si>
  <si>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</si>
  <si>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</si>
  <si>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</si>
  <si>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</si>
  <si>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</si>
  <si>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</si>
  <si>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</si>
  <si>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</si>
  <si>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</si>
  <si>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</si>
  <si>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</si>
  <si>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</si>
  <si>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</si>
  <si>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</si>
  <si>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</si>
  <si>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</si>
  <si>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</si>
  <si>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</si>
  <si>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</si>
  <si>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</si>
  <si>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</si>
  <si>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</si>
  <si>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</si>
  <si>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</si>
  <si>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</si>
  <si>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</si>
  <si>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</si>
  <si>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</si>
  <si>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</si>
  <si>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</si>
  <si>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</si>
  <si>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</si>
  <si>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</si>
  <si>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</si>
  <si>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</si>
  <si>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</si>
  <si>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</si>
  <si>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</si>
  <si>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</si>
  <si>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</si>
  <si>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</si>
  <si>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</si>
  <si>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</si>
  <si>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</si>
  <si>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</si>
  <si>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</si>
  <si>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</si>
  <si>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</si>
  <si>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</si>
  <si>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</si>
  <si>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</si>
  <si>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</si>
  <si>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</si>
  <si>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</si>
  <si>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</si>
  <si>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</si>
  <si>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</si>
  <si>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</si>
  <si>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</si>
  <si>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</si>
  <si>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</si>
  <si>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</si>
  <si>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</si>
  <si>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</si>
  <si>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</si>
  <si>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</si>
  <si>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</si>
  <si>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</si>
  <si>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</si>
  <si>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</si>
  <si>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</si>
  <si>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</si>
  <si>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</si>
  <si>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</si>
  <si>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</si>
  <si>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</si>
  <si>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</si>
  <si>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</si>
  <si>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</si>
  <si>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</si>
  <si>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</si>
  <si>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</si>
  <si>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</si>
  <si>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</si>
  <si>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</si>
  <si>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</si>
  <si>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</si>
  <si>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</si>
  <si>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</si>
  <si>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</si>
  <si>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</si>
  <si>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</si>
  <si>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</si>
  <si>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</si>
  <si>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</si>
  <si>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</si>
  <si>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</si>
  <si>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</si>
  <si>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</si>
  <si>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</si>
  <si>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</si>
  <si>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</si>
  <si>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</si>
  <si>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</si>
  <si>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</si>
  <si>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</si>
  <si>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</si>
  <si>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</si>
  <si>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</si>
  <si>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</si>
  <si>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</si>
  <si>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</si>
  <si>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</si>
  <si>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</si>
  <si>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</si>
  <si>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</si>
  <si>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</si>
  <si>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</si>
  <si>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</si>
  <si>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</si>
  <si>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</si>
  <si>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</si>
  <si>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</si>
  <si>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</si>
  <si>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</si>
  <si>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</si>
  <si>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</si>
  <si>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</si>
  <si>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</si>
  <si>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</si>
  <si>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</si>
  <si>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</si>
  <si>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</si>
  <si>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</si>
  <si>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</si>
  <si>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</si>
  <si>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</si>
  <si>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</si>
  <si>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</si>
  <si>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</si>
  <si>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</si>
  <si>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</si>
  <si>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</si>
  <si>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</si>
  <si>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</si>
  <si>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</si>
  <si>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</si>
  <si>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</si>
  <si>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</si>
  <si>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</si>
  <si>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</si>
  <si>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</si>
  <si>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</si>
  <si>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</si>
  <si>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</si>
  <si>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</si>
  <si>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</si>
  <si>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</si>
  <si>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</si>
  <si>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</si>
  <si>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</si>
  <si>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</si>
  <si>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</si>
  <si>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</si>
  <si>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</si>
  <si>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</si>
  <si>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</si>
  <si>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</si>
  <si>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</si>
  <si>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</si>
  <si>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</si>
  <si>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</si>
  <si>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</si>
  <si>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</si>
  <si>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</si>
  <si>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</si>
  <si>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</si>
  <si>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</si>
  <si>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</si>
  <si>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</si>
  <si>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</si>
  <si>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</si>
  <si>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</si>
  <si>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</si>
  <si>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</si>
  <si>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</si>
  <si>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</si>
  <si>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</si>
  <si>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</si>
  <si>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</si>
  <si>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</si>
  <si>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</si>
  <si>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</si>
  <si>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</si>
  <si>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</si>
  <si>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</si>
  <si>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</si>
  <si>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</si>
  <si>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</si>
  <si>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</si>
  <si>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</si>
  <si>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</si>
  <si>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</si>
  <si>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</si>
  <si>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</si>
  <si>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</si>
  <si>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</si>
  <si>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</si>
  <si>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</si>
  <si>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</si>
  <si>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</si>
  <si>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</si>
  <si>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</si>
  <si>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</si>
  <si>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</si>
  <si>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</si>
  <si>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</si>
  <si>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</si>
  <si>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</si>
  <si>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</si>
  <si>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</si>
  <si>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</si>
  <si>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</si>
  <si>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</si>
  <si>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</si>
  <si>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</si>
  <si>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</si>
  <si>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</si>
  <si>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</si>
  <si>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</si>
  <si>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</si>
  <si>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</si>
  <si>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</si>
  <si>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</si>
  <si>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</si>
  <si>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</si>
  <si>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</si>
  <si>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</si>
  <si>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</si>
  <si>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</si>
  <si>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</si>
  <si>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</si>
  <si>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</si>
  <si>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</si>
  <si>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</si>
  <si>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</si>
  <si>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</si>
  <si>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</si>
  <si>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</si>
  <si>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</si>
  <si>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</si>
  <si>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</si>
  <si>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</si>
  <si>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</si>
  <si>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</si>
  <si>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</si>
  <si>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</si>
  <si>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</si>
  <si>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</si>
  <si>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</si>
  <si>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</si>
  <si>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</si>
  <si>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</si>
  <si>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</si>
  <si>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</si>
  <si>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</si>
  <si>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</si>
  <si>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</si>
  <si>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</si>
  <si>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</si>
  <si>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</si>
  <si>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</si>
  <si>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</si>
  <si>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</si>
  <si>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</si>
  <si>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</si>
  <si>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</si>
  <si>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</si>
  <si>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</si>
  <si>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</si>
  <si>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</si>
  <si>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</si>
  <si>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</si>
  <si>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</si>
  <si>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</si>
  <si>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</si>
  <si>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</si>
  <si>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</si>
  <si>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</si>
  <si>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</si>
  <si>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</si>
  <si>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</si>
  <si>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</si>
  <si>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</si>
  <si>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</si>
  <si>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</si>
  <si>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</si>
  <si>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</si>
  <si>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</si>
  <si>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</si>
  <si>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</si>
  <si>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</si>
  <si>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</si>
  <si>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</si>
  <si>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</si>
  <si>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</si>
  <si>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</si>
  <si>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</si>
  <si>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</si>
  <si>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</si>
  <si>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</si>
  <si>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</si>
  <si>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</si>
  <si>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</si>
  <si>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</si>
  <si>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</si>
  <si>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</si>
  <si>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</si>
  <si>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</si>
  <si>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</si>
  <si>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</si>
  <si>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</si>
  <si>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</si>
  <si>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</si>
  <si>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</si>
  <si>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</si>
  <si>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</si>
  <si>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</si>
  <si>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</si>
  <si>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</si>
  <si>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</si>
  <si>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</si>
  <si>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</si>
  <si>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</si>
  <si>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</si>
  <si>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</si>
  <si>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</si>
  <si>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</si>
  <si>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</si>
  <si>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</si>
  <si>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</si>
  <si>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</si>
  <si>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</si>
  <si>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</si>
  <si>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</si>
  <si>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</si>
  <si>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</si>
  <si>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</si>
  <si>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</si>
  <si>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</si>
  <si>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</si>
  <si>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</si>
  <si>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</si>
  <si>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</si>
  <si>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</si>
  <si>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</si>
  <si>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</si>
  <si>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</si>
  <si>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</si>
  <si>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</si>
  <si>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</si>
  <si>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</si>
  <si>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</si>
  <si>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</si>
  <si>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</si>
  <si>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</si>
  <si>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</si>
  <si>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</si>
  <si>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</si>
  <si>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</si>
  <si>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</si>
  <si>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</si>
  <si>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</si>
  <si>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</si>
  <si>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</si>
  <si>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</si>
  <si>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</si>
  <si>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</si>
  <si>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</si>
  <si>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</si>
  <si>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</si>
  <si>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</si>
  <si>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</si>
  <si>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</si>
  <si>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</si>
  <si>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</si>
  <si>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</si>
  <si>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</si>
  <si>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</si>
  <si>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</si>
  <si>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</si>
  <si>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</si>
  <si>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</si>
  <si>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</si>
  <si>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</si>
  <si>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</si>
  <si>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</si>
  <si>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</si>
  <si>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</si>
  <si>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</si>
  <si>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</si>
  <si>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</si>
  <si>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</si>
  <si>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</si>
  <si>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</si>
  <si>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</si>
  <si>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</si>
  <si>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</si>
  <si>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</si>
  <si>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</si>
  <si>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</si>
  <si>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</si>
  <si>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</si>
  <si>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</si>
  <si>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</si>
  <si>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</si>
  <si>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</si>
  <si>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</si>
  <si>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</si>
  <si>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</si>
  <si>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</si>
  <si>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</si>
  <si>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</si>
  <si>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</si>
  <si>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</si>
  <si>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</si>
  <si>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</si>
  <si>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</si>
  <si>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</si>
  <si>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</si>
  <si>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</si>
  <si>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</si>
  <si>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</si>
  <si>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</si>
  <si>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</si>
  <si>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</si>
  <si>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</si>
  <si>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</si>
  <si>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</si>
  <si>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</si>
  <si>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</si>
  <si>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</si>
  <si>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</si>
  <si>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</si>
  <si>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</si>
  <si>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</si>
  <si>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</si>
  <si>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</si>
  <si>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</si>
  <si>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</si>
  <si>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</si>
  <si>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</si>
  <si>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</si>
  <si>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</si>
  <si>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</si>
  <si>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</si>
  <si>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</si>
  <si>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</si>
  <si>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</si>
  <si>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</si>
  <si>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</si>
  <si>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</si>
  <si>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</si>
  <si>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</si>
  <si>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</si>
  <si>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</si>
  <si>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</si>
  <si>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</si>
  <si>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</si>
  <si>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</si>
  <si>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</si>
  <si>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</si>
  <si>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</si>
  <si>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</si>
  <si>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</si>
  <si>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</si>
  <si>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</si>
  <si>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</si>
  <si>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</si>
  <si>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</si>
  <si>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</si>
  <si>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</si>
  <si>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</si>
  <si>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</si>
  <si>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</si>
  <si>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</si>
  <si>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</si>
  <si>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</si>
  <si>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</si>
  <si>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</si>
  <si>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</si>
  <si>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</si>
  <si>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</si>
  <si>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</si>
  <si>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</si>
  <si>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</si>
  <si>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</si>
  <si>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</si>
  <si>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</si>
  <si>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</si>
  <si>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</si>
  <si>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</si>
  <si>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</si>
  <si>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</si>
  <si>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</si>
  <si>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</si>
  <si>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</si>
  <si>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</si>
  <si>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</si>
  <si>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</si>
  <si>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</si>
  <si>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</si>
  <si>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</si>
  <si>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</si>
  <si>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</si>
  <si>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</si>
  <si>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</si>
  <si>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</si>
  <si>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</si>
  <si>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</si>
  <si>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</si>
  <si>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</si>
  <si>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</si>
  <si>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</si>
  <si>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</si>
  <si>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</si>
  <si>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</si>
  <si>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</si>
  <si>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</si>
  <si>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</si>
  <si>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</si>
  <si>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</si>
  <si>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</si>
  <si>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</si>
  <si>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</si>
  <si>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</si>
  <si>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</si>
  <si>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</si>
  <si>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</si>
  <si>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</si>
  <si>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</si>
  <si>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</si>
  <si>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</si>
  <si>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</si>
  <si>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</si>
  <si>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</si>
  <si>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</si>
  <si>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</si>
  <si>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</si>
  <si>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</si>
  <si>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</si>
  <si>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</si>
  <si>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</si>
  <si>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</si>
  <si>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</si>
  <si>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</si>
  <si>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</si>
  <si>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</si>
  <si>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</si>
  <si>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</si>
  <si>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</si>
  <si>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</si>
  <si>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</si>
  <si>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</si>
  <si>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</si>
  <si>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</si>
  <si>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</si>
  <si>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</si>
  <si>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</si>
  <si>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</si>
  <si>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</si>
  <si>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</si>
  <si>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</si>
  <si>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</si>
  <si>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</si>
  <si>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</si>
  <si>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</si>
  <si>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</si>
  <si>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</si>
  <si>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</si>
  <si>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</si>
  <si>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</si>
  <si>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</si>
  <si>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</si>
  <si>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</si>
  <si>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</si>
  <si>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</si>
  <si>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</si>
  <si>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</si>
  <si>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</si>
  <si>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</si>
  <si>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</si>
  <si>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</si>
  <si>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</si>
  <si>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</si>
  <si>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</si>
  <si>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</si>
  <si>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</si>
  <si>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</si>
  <si>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</si>
  <si>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</si>
  <si>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</si>
  <si>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</si>
  <si>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</si>
  <si>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</si>
  <si>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</si>
  <si>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</si>
  <si>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</si>
  <si>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</si>
  <si>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</si>
  <si>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</si>
  <si>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</si>
  <si>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</si>
  <si>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</si>
  <si>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</si>
  <si>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</si>
  <si>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</si>
  <si>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</si>
  <si>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</si>
  <si>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</si>
  <si>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</si>
  <si>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</si>
  <si>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</si>
  <si>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</si>
  <si>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</si>
  <si>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</si>
  <si>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</si>
  <si>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</si>
  <si>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</si>
  <si>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</si>
  <si>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</si>
  <si>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</si>
  <si>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</si>
  <si>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</si>
  <si>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</si>
  <si>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</si>
  <si>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</si>
  <si>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</si>
  <si>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</si>
  <si>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</si>
  <si>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</si>
  <si>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</si>
  <si>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</si>
  <si>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</si>
  <si>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</si>
  <si>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</si>
  <si>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</si>
  <si>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</si>
  <si>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</si>
  <si>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</si>
  <si>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</si>
  <si>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</si>
  <si>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</si>
  <si>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</si>
  <si>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</si>
  <si>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</si>
  <si>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</si>
  <si>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</si>
  <si>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</si>
  <si>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</si>
  <si>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</si>
  <si>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</si>
  <si>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</si>
  <si>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</si>
  <si>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</si>
  <si>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</si>
  <si>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</si>
  <si>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</si>
  <si>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</si>
  <si>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</si>
  <si>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</si>
  <si>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</si>
  <si>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</si>
  <si>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</si>
  <si>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</si>
  <si>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</si>
  <si>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</si>
  <si>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</si>
  <si>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</si>
  <si>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</si>
  <si>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</si>
  <si>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</si>
  <si>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</si>
  <si>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</si>
  <si>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</si>
  <si>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</si>
  <si>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</si>
  <si>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</si>
  <si>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</si>
  <si>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</si>
  <si>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</si>
  <si>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</si>
  <si>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</si>
  <si>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</si>
  <si>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</si>
  <si>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</si>
  <si>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</si>
  <si>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</si>
  <si>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</si>
  <si>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</si>
  <si>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</si>
  <si>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</si>
  <si>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</si>
  <si>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</si>
  <si>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</si>
  <si>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</si>
  <si>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</si>
  <si>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</si>
  <si>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</si>
  <si>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</si>
  <si>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</si>
  <si>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</si>
  <si>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</si>
  <si>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</si>
  <si>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</si>
  <si>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</si>
  <si>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</si>
  <si>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</si>
  <si>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</si>
  <si>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</si>
  <si>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</si>
  <si>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</si>
  <si>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</si>
  <si>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</si>
  <si>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</si>
  <si>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</si>
  <si>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</si>
  <si>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</si>
  <si>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</si>
  <si>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</si>
  <si>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</si>
  <si>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</si>
  <si>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</si>
  <si>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</si>
  <si>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</si>
  <si>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</si>
  <si>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</si>
  <si>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</si>
  <si>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</si>
  <si>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</si>
  <si>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</si>
  <si>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</si>
  <si>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</si>
  <si>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</si>
  <si>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</si>
  <si>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</si>
  <si>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</si>
  <si>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</si>
  <si>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</si>
  <si>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</si>
  <si>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</si>
  <si>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</si>
  <si>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</si>
  <si>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</si>
  <si>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</si>
  <si>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</si>
  <si>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</si>
  <si>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</si>
  <si>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</si>
  <si>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</si>
  <si>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</si>
  <si>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</si>
  <si>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</si>
  <si>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</si>
  <si>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</si>
  <si>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</si>
  <si>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</si>
  <si>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</si>
  <si>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</si>
  <si>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</si>
  <si>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</si>
  <si>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</si>
  <si>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</si>
  <si>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</si>
  <si>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</si>
  <si>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</si>
  <si>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</si>
  <si>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</si>
  <si>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</si>
  <si>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</si>
  <si>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</si>
  <si>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</si>
  <si>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</si>
  <si>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</si>
  <si>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</si>
  <si>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</si>
  <si>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</si>
  <si>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</si>
  <si>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</si>
  <si>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</si>
  <si>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</si>
  <si>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</si>
  <si>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</si>
  <si>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</si>
  <si>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</si>
  <si>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</si>
  <si>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</si>
  <si>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</si>
  <si>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</si>
  <si>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</si>
  <si>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</si>
  <si>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</si>
  <si>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</si>
  <si>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</si>
  <si>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</si>
  <si>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</si>
  <si>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</si>
  <si>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</si>
  <si>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</si>
  <si>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</si>
  <si>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</si>
  <si>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</si>
  <si>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</si>
  <si>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</si>
  <si>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</si>
  <si>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</si>
  <si>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</si>
  <si>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</si>
  <si>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</si>
  <si>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</si>
  <si>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</si>
  <si>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</si>
  <si>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</si>
  <si>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</si>
  <si>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</si>
  <si>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</si>
  <si>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</si>
  <si>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</si>
  <si>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</si>
  <si>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</si>
  <si>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</si>
  <si>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</si>
  <si>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</si>
  <si>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</si>
  <si>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</si>
  <si>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</si>
  <si>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</si>
  <si>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</si>
  <si>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</si>
  <si>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</si>
  <si>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</si>
  <si>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</si>
  <si>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</si>
  <si>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</si>
  <si>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</si>
  <si>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</si>
  <si>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</si>
  <si>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</si>
  <si>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</si>
  <si>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</si>
  <si>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</si>
  <si>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</si>
  <si>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</si>
  <si>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</si>
  <si>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</si>
  <si>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</si>
  <si>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</si>
  <si>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</si>
  <si>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</si>
  <si>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</si>
  <si>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</si>
  <si>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</si>
  <si>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</si>
  <si>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</si>
  <si>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</si>
  <si>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</si>
  <si>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</si>
  <si>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</si>
  <si>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</si>
  <si>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</si>
  <si>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</si>
  <si>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</si>
  <si>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</si>
  <si>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</si>
  <si>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</si>
  <si>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</si>
  <si>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</si>
  <si>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</si>
  <si>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</si>
  <si>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</si>
  <si>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</si>
  <si>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</si>
  <si>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</si>
  <si>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</si>
  <si>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</si>
  <si>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</si>
  <si>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</si>
  <si>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</si>
  <si>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</si>
  <si>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</si>
  <si>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</si>
  <si>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</si>
  <si>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</si>
  <si>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</si>
  <si>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</si>
  <si>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</si>
  <si>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</si>
  <si>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</si>
  <si>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</si>
  <si>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</si>
  <si>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</si>
  <si>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</si>
  <si>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</si>
  <si>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</si>
  <si>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</si>
  <si>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</si>
  <si>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</si>
  <si>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</si>
  <si>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</si>
  <si>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</si>
  <si>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</si>
  <si>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</si>
  <si>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</si>
  <si>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</si>
  <si>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</si>
  <si>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</si>
  <si>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</si>
  <si>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</si>
  <si>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</si>
  <si>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</si>
  <si>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</si>
  <si>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</si>
  <si>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</si>
  <si>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</si>
  <si>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</si>
  <si>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</si>
  <si>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</si>
  <si>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</si>
  <si>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</si>
  <si>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</si>
  <si>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</si>
  <si>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</si>
  <si>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</si>
  <si>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</si>
  <si>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</si>
  <si>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</si>
  <si>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</si>
  <si>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</si>
  <si>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</si>
  <si>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</si>
  <si>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</si>
  <si>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</si>
  <si>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</si>
  <si>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</si>
  <si>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</si>
  <si>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</si>
  <si>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</si>
  <si>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</si>
  <si>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</si>
  <si>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</si>
  <si>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</si>
  <si>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</si>
  <si>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</si>
  <si>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</si>
  <si>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</si>
  <si>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</si>
  <si>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</si>
  <si>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</si>
  <si>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</si>
  <si>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</si>
  <si>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</si>
  <si>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</si>
  <si>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</si>
  <si>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</si>
  <si>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</si>
  <si>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</si>
  <si>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</si>
  <si>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</si>
  <si>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</si>
  <si>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</si>
  <si>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</si>
  <si>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</si>
  <si>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</si>
  <si>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</si>
  <si>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</si>
  <si>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</si>
  <si>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</si>
  <si>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</si>
  <si>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</si>
  <si>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</si>
  <si>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</si>
  <si>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</si>
  <si>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</si>
  <si>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</si>
  <si>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</si>
  <si>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</si>
  <si>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</si>
  <si>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</si>
  <si>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</si>
  <si>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</si>
  <si>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</si>
  <si>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</si>
  <si>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</si>
  <si>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</si>
  <si>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</si>
  <si>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</si>
  <si>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</si>
  <si>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</si>
  <si>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</si>
  <si>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</si>
  <si>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</si>
  <si>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</si>
  <si>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</si>
  <si>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</si>
  <si>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</si>
  <si>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</si>
  <si>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</si>
  <si>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</si>
  <si>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</si>
  <si>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</si>
  <si>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</si>
  <si>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</si>
  <si>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</si>
  <si>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</si>
  <si>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</si>
  <si>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</si>
  <si>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</si>
  <si>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</si>
  <si>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</si>
  <si>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</si>
  <si>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</si>
  <si>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</si>
  <si>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</si>
  <si>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</si>
  <si>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</si>
  <si>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</si>
  <si>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</si>
  <si>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</si>
  <si>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</si>
  <si>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</si>
  <si>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</si>
  <si>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</si>
  <si>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</si>
  <si>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</si>
  <si>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</si>
  <si>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</si>
  <si>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</si>
  <si>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</si>
  <si>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</si>
  <si>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</si>
  <si>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</si>
  <si>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</si>
  <si>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</si>
  <si>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</si>
  <si>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</si>
  <si>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</si>
  <si>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</si>
  <si>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</si>
  <si>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</si>
  <si>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</si>
  <si>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</si>
  <si>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</si>
  <si>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</si>
  <si>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</si>
  <si>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</si>
  <si>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</si>
  <si>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</si>
  <si>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</si>
  <si>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</si>
  <si>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</si>
  <si>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</si>
  <si>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</si>
  <si>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</si>
  <si>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</si>
  <si>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</si>
  <si>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</si>
  <si>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</si>
  <si>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</si>
  <si>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</si>
  <si>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</si>
  <si>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</si>
  <si>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</si>
  <si>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</si>
  <si>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</si>
  <si>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</si>
  <si>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</si>
  <si>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</si>
  <si>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</si>
  <si>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</si>
  <si>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</si>
  <si>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</si>
  <si>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</si>
  <si>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</si>
  <si>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</si>
  <si>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</si>
  <si>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</si>
  <si>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</si>
  <si>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</si>
  <si>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</si>
  <si>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</si>
  <si>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</si>
  <si>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</si>
  <si>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</si>
  <si>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</si>
  <si>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</si>
  <si>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</si>
  <si>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</si>
  <si>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</si>
  <si>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</si>
  <si>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</si>
  <si>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</si>
  <si>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</si>
  <si>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</si>
  <si>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</si>
  <si>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</si>
  <si>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</si>
  <si>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</si>
  <si>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</si>
  <si>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</si>
  <si>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</si>
  <si>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</si>
  <si>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</si>
  <si>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</si>
  <si>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</si>
  <si>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</si>
  <si>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</si>
  <si>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</si>
  <si>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</si>
  <si>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</si>
  <si>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</si>
  <si>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</si>
  <si>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</si>
  <si>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</si>
  <si>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</si>
  <si>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</si>
  <si>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</si>
  <si>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</si>
  <si>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</si>
  <si>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</si>
  <si>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</si>
  <si>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</si>
  <si>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</si>
  <si>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</si>
  <si>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</si>
  <si>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</si>
  <si>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</si>
  <si>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</si>
  <si>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</si>
  <si>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</si>
  <si>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</si>
  <si>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</si>
  <si>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</si>
  <si>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</si>
  <si>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</si>
  <si>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</si>
  <si>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</si>
  <si>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</si>
  <si>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</si>
  <si>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</si>
  <si>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</si>
  <si>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</si>
  <si>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</si>
  <si>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</si>
  <si>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</si>
  <si>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</si>
  <si>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</si>
  <si>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</si>
  <si>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</si>
  <si>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</si>
  <si>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</si>
  <si>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</si>
  <si>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</si>
  <si>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</si>
  <si>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</si>
  <si>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</si>
  <si>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</si>
  <si>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</si>
  <si>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</si>
  <si>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</si>
  <si>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</si>
  <si>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</si>
  <si>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</si>
  <si>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</si>
  <si>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</si>
  <si>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</si>
  <si>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</si>
  <si>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</si>
  <si>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</si>
  <si>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</si>
  <si>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</si>
  <si>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</si>
  <si>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</si>
  <si>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</si>
  <si>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</si>
  <si>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</si>
  <si>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</si>
  <si>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</si>
  <si>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</si>
  <si>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</si>
  <si>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</si>
  <si>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</si>
  <si>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</si>
  <si>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</si>
  <si>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</si>
  <si>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</si>
  <si>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</si>
  <si>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</si>
  <si>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</si>
  <si>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</si>
  <si>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</si>
  <si>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</si>
  <si>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</si>
  <si>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</si>
  <si>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</si>
  <si>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</si>
  <si>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</si>
  <si>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</si>
  <si>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</si>
  <si>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</si>
  <si>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</si>
  <si>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</si>
  <si>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</si>
  <si>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</si>
  <si>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</si>
  <si>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</si>
  <si>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</si>
  <si>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</si>
  <si>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</si>
  <si>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</si>
  <si>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</si>
  <si>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</si>
  <si>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</si>
  <si>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</si>
  <si>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</si>
  <si>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</si>
  <si>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</si>
  <si>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</si>
  <si>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</si>
  <si>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</si>
  <si>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</si>
  <si>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</si>
  <si>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</si>
  <si>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</si>
  <si>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</si>
  <si>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</si>
  <si>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</si>
  <si>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</si>
  <si>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</si>
  <si>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</si>
  <si>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</si>
  <si>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</si>
  <si>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</si>
  <si>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</si>
  <si>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</si>
  <si>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</si>
  <si>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</si>
  <si>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</si>
  <si>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</si>
  <si>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</si>
  <si>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</si>
  <si>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</si>
  <si>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</si>
  <si>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</si>
  <si>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</si>
  <si>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</si>
  <si>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</si>
  <si>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</si>
  <si>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</si>
  <si>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</si>
  <si>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</si>
  <si>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</si>
  <si>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</si>
  <si>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</si>
  <si>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</si>
  <si>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</si>
  <si>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</si>
  <si>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</si>
  <si>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</si>
  <si>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</si>
  <si>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</si>
  <si>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</si>
  <si>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</si>
  <si>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</si>
  <si>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</si>
  <si>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</si>
  <si>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</si>
  <si>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</si>
  <si>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</si>
  <si>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</si>
  <si>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</si>
  <si>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</si>
  <si>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</si>
  <si>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</si>
  <si>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</si>
  <si>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</si>
  <si>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</si>
  <si>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</si>
  <si>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</si>
  <si>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</si>
  <si>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</si>
  <si>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</si>
  <si>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</si>
  <si>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</si>
  <si>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</si>
  <si>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</si>
  <si>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</si>
  <si>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</si>
  <si>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</si>
  <si>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</si>
  <si>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</si>
  <si>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</si>
  <si>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</si>
  <si>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</si>
  <si>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</si>
  <si>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</si>
  <si>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</si>
  <si>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</si>
  <si>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</si>
  <si>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</si>
  <si>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</si>
  <si>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</si>
  <si>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</si>
  <si>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</si>
  <si>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</si>
  <si>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</si>
  <si>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</si>
  <si>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</si>
  <si>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</si>
  <si>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</si>
  <si>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</si>
  <si>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</si>
  <si>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</si>
  <si>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</si>
  <si>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</si>
  <si>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</si>
  <si>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</si>
  <si>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</si>
  <si>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</si>
  <si>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</si>
  <si>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</si>
  <si>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</si>
  <si>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</si>
  <si>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</si>
  <si>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</si>
  <si>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</si>
  <si>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</si>
  <si>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</si>
  <si>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</si>
  <si>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</si>
  <si>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</si>
  <si>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</si>
  <si>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</si>
  <si>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</si>
  <si>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</si>
  <si>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</si>
  <si>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</si>
  <si>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</si>
  <si>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</si>
  <si>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</si>
  <si>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</si>
  <si>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</si>
  <si>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</si>
  <si>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</si>
  <si>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</si>
  <si>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</si>
  <si>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</si>
  <si>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</si>
  <si>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</si>
  <si>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</si>
  <si>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</si>
  <si>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</si>
  <si>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</si>
  <si>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</si>
  <si>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</si>
  <si>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</si>
  <si>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</si>
  <si>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</si>
  <si>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</si>
  <si>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</si>
  <si>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</si>
  <si>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</si>
  <si>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</si>
  <si>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</si>
  <si>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</si>
  <si>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</si>
  <si>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</si>
  <si>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</si>
  <si>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</si>
  <si>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</si>
  <si>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</si>
  <si>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</si>
  <si>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</si>
  <si>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</si>
  <si>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</si>
  <si>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</si>
  <si>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</si>
  <si>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</si>
  <si>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</si>
  <si>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</si>
  <si>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</si>
  <si>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</si>
  <si>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</si>
  <si>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</si>
  <si>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</si>
  <si>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</si>
  <si>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</si>
  <si>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</si>
  <si>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</si>
  <si>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</si>
  <si>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</si>
  <si>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</si>
  <si>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</si>
  <si>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</si>
  <si>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</si>
  <si>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</si>
  <si>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</si>
  <si>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</si>
  <si>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</si>
  <si>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</si>
  <si>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</si>
  <si>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</si>
  <si>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</si>
  <si>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</si>
  <si>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</si>
  <si>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</si>
  <si>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</si>
  <si>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</si>
  <si>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</si>
  <si>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</si>
  <si>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</si>
  <si>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</si>
  <si>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</si>
  <si>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</si>
  <si>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</si>
  <si>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</si>
  <si>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</si>
  <si>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</si>
  <si>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</si>
  <si>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</si>
  <si>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</si>
  <si>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</si>
  <si>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</si>
  <si>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</si>
  <si>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</si>
  <si>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</si>
  <si>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</si>
  <si>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</si>
  <si>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</si>
  <si>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</si>
  <si>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</si>
  <si>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</si>
  <si>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</si>
  <si>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</si>
  <si>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</si>
  <si>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</si>
  <si>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</si>
  <si>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</si>
  <si>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</si>
  <si>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</si>
  <si>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</si>
  <si>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</si>
  <si>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</si>
  <si>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</si>
  <si>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</si>
  <si>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</si>
  <si>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</si>
  <si>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</si>
  <si>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</si>
  <si>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</si>
  <si>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</si>
  <si>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</si>
  <si>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</si>
  <si>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</si>
  <si>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</si>
  <si>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</si>
  <si>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</si>
  <si>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</si>
  <si>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</si>
  <si>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</si>
  <si>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</si>
  <si>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</si>
  <si>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</si>
  <si>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</si>
  <si>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</si>
  <si>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</si>
  <si>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</si>
  <si>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</si>
  <si>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</si>
  <si>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</si>
  <si>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</si>
  <si>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</si>
  <si>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</si>
  <si>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</si>
  <si>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</si>
  <si>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</si>
  <si>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</si>
  <si>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</si>
  <si>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</si>
  <si>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</si>
  <si>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</si>
  <si>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</si>
  <si>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</si>
  <si>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</si>
  <si>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</si>
  <si>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</si>
  <si>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</si>
  <si>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</si>
  <si>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</si>
  <si>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</si>
  <si>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</si>
  <si>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</si>
  <si>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</si>
  <si>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</si>
  <si>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</si>
  <si>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</si>
  <si>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</si>
  <si>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</si>
  <si>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</si>
  <si>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</si>
  <si>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</si>
  <si>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</si>
  <si>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</si>
  <si>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</si>
  <si>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</si>
  <si>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</si>
  <si>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</si>
  <si>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</si>
  <si>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</si>
  <si>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</si>
  <si>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</si>
  <si>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</si>
  <si>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</si>
  <si>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</si>
  <si>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</si>
  <si>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</si>
  <si>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</si>
  <si>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</si>
  <si>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</si>
  <si>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</si>
  <si>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</si>
  <si>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</si>
  <si>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</si>
  <si>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</si>
  <si>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</si>
  <si>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</si>
  <si>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</si>
  <si>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</si>
  <si>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</si>
  <si>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</si>
  <si>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</si>
  <si>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</si>
  <si>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</si>
  <si>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</si>
  <si>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</si>
  <si>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</si>
  <si>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</si>
  <si>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</si>
  <si>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</si>
  <si>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</si>
  <si>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</si>
  <si>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</si>
  <si>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</si>
  <si>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</si>
  <si>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</si>
  <si>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</si>
  <si>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</si>
  <si>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</si>
  <si>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</si>
  <si>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</si>
  <si>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</si>
  <si>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</si>
  <si>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</si>
  <si>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</si>
  <si>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</si>
  <si>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</si>
  <si>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</si>
  <si>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</si>
  <si>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</si>
  <si>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</si>
  <si>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</si>
  <si>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</si>
  <si>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</si>
  <si>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</si>
  <si>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</si>
  <si>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</si>
  <si>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</si>
  <si>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</si>
  <si>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</si>
  <si>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</si>
  <si>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</si>
  <si>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</si>
  <si>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</si>
  <si>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</si>
  <si>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</si>
  <si>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</si>
  <si>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</si>
  <si>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</si>
  <si>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</si>
  <si>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</si>
  <si>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</si>
  <si>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</si>
  <si>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</si>
  <si>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</si>
  <si>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</si>
  <si>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</si>
  <si>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</si>
  <si>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</si>
  <si>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</si>
  <si>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</si>
  <si>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</si>
  <si>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</si>
  <si>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</si>
  <si>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</si>
  <si>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</si>
  <si>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</si>
  <si>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</si>
  <si>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</si>
  <si>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</si>
  <si>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</si>
  <si>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</si>
  <si>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</si>
  <si>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</si>
  <si>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</si>
  <si>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</si>
  <si>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</si>
  <si>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</si>
  <si>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</si>
  <si>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</si>
  <si>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</si>
  <si>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</si>
  <si>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</si>
  <si>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</si>
  <si>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</si>
  <si>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</si>
  <si>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</si>
  <si>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</si>
  <si>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</si>
  <si>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</si>
  <si>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</si>
  <si>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</si>
  <si>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</si>
  <si>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</si>
  <si>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</si>
  <si>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</si>
  <si>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</si>
  <si>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</si>
  <si>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</si>
  <si>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</si>
  <si>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</si>
  <si>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</si>
  <si>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</si>
  <si>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</si>
  <si>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</si>
  <si>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</si>
  <si>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</si>
  <si>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</si>
  <si>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</si>
  <si>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</si>
  <si>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</si>
  <si>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</si>
  <si>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</si>
  <si>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</si>
  <si>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</si>
  <si>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</si>
  <si>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</si>
  <si>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</si>
  <si>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</si>
  <si>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</si>
  <si>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</si>
  <si>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</si>
  <si>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</si>
  <si>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</si>
  <si>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</si>
  <si>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</si>
  <si>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</si>
  <si>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</si>
  <si>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</si>
  <si>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</si>
  <si>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</si>
  <si>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</si>
  <si>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</si>
  <si>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</si>
  <si>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</si>
  <si>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</si>
  <si>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</si>
  <si>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</si>
  <si>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</si>
  <si>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</si>
  <si>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</si>
  <si>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</si>
  <si>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</si>
  <si>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</si>
  <si>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</si>
  <si>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</si>
  <si>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</si>
  <si>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</si>
  <si>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</si>
  <si>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</si>
  <si>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</si>
  <si>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</si>
  <si>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</si>
  <si>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</si>
  <si>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</si>
  <si>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</si>
  <si>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</si>
  <si>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</si>
  <si>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</si>
  <si>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</si>
  <si>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</si>
  <si>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</si>
  <si>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</si>
  <si>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</si>
  <si>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</si>
  <si>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</si>
  <si>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</si>
  <si>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</si>
  <si>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</si>
  <si>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</si>
  <si>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</si>
  <si>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</si>
  <si>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</si>
  <si>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</si>
  <si>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</si>
  <si>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</si>
  <si>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</si>
  <si>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</si>
  <si>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</si>
  <si>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</si>
  <si>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</si>
  <si>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</si>
  <si>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</si>
  <si>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</si>
  <si>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</si>
  <si>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</si>
  <si>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</si>
  <si>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</si>
  <si>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</si>
  <si>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</si>
  <si>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</si>
  <si>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</si>
  <si>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</si>
  <si>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</si>
  <si>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</si>
  <si>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</si>
  <si>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</si>
  <si>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</si>
  <si>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</si>
  <si>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</si>
  <si>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</si>
  <si>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</si>
  <si>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</si>
  <si>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</si>
  <si>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</si>
  <si>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</si>
  <si>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</si>
  <si>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</si>
  <si>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</si>
  <si>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</si>
  <si>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</si>
  <si>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</si>
  <si>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</si>
  <si>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</si>
  <si>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</si>
  <si>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</si>
  <si>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</si>
  <si>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</si>
  <si>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</si>
  <si>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</si>
  <si>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</si>
  <si>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</si>
  <si>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</si>
  <si>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</si>
  <si>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</si>
  <si>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</si>
  <si>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</si>
  <si>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</si>
  <si>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</si>
  <si>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</si>
  <si>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</si>
  <si>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</si>
  <si>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</si>
  <si>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</si>
  <si>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</si>
  <si>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</si>
  <si>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</si>
  <si>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</si>
  <si>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</si>
  <si>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</si>
  <si>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</si>
  <si>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</si>
  <si>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</si>
  <si>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</si>
  <si>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</si>
  <si>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</si>
  <si>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</si>
  <si>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</si>
  <si>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</si>
  <si>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</si>
  <si>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</si>
  <si>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</si>
  <si>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</si>
  <si>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</si>
  <si>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</si>
  <si>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</si>
  <si>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</si>
  <si>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</si>
  <si>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</si>
  <si>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</si>
  <si>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</si>
  <si>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</si>
  <si>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</si>
  <si>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</si>
  <si>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</si>
  <si>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</si>
  <si>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</si>
  <si>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</si>
  <si>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</si>
  <si>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</si>
  <si>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</si>
  <si>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</si>
  <si>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</si>
  <si>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</si>
  <si>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</si>
  <si>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</si>
  <si>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</si>
  <si>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</si>
  <si>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</si>
  <si>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</si>
  <si>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</si>
  <si>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</si>
  <si>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</si>
  <si>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</si>
  <si>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</si>
  <si>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</si>
  <si>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</si>
  <si>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</si>
  <si>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</si>
  <si>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</si>
  <si>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</si>
  <si>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</si>
  <si>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</si>
  <si>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</si>
  <si>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</si>
  <si>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</si>
  <si>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</si>
  <si>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</si>
  <si>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</si>
  <si>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</si>
  <si>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</si>
  <si>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</si>
  <si>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</si>
  <si>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</si>
  <si>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</si>
  <si>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</si>
  <si>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</si>
  <si>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</si>
  <si>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</si>
  <si>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</si>
  <si>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</si>
  <si>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</si>
  <si>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</si>
  <si>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</si>
  <si>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</si>
  <si>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</si>
  <si>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</si>
  <si>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</si>
  <si>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</si>
  <si>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</si>
  <si>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</si>
  <si>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</si>
  <si>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</si>
  <si>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</si>
  <si>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</si>
  <si>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</si>
  <si>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</si>
  <si>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</si>
  <si>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</si>
  <si>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</si>
  <si>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</si>
  <si>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</si>
  <si>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</si>
  <si>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</si>
  <si>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</si>
  <si>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</si>
  <si>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</si>
  <si>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</si>
  <si>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</si>
  <si>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</si>
  <si>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</si>
  <si>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</si>
  <si>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</si>
  <si>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</si>
  <si>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</si>
  <si>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</si>
  <si>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</si>
  <si>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</si>
  <si>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</si>
  <si>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</si>
  <si>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</si>
  <si>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</si>
  <si>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</si>
  <si>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</si>
  <si>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</si>
  <si>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</si>
  <si>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</si>
  <si>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</si>
  <si>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</si>
  <si>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</si>
  <si>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</si>
  <si>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</si>
  <si>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</si>
  <si>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</si>
  <si>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</si>
  <si>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</si>
  <si>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</si>
  <si>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</si>
  <si>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</si>
  <si>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</si>
  <si>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</si>
  <si>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</si>
  <si>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</si>
  <si>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</si>
  <si>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</si>
  <si>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</si>
  <si>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</si>
  <si>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</si>
  <si>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</si>
  <si>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</si>
  <si>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</si>
  <si>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</si>
  <si>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</si>
  <si>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</si>
  <si>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</si>
  <si>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</si>
  <si>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</si>
  <si>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</si>
  <si>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</si>
  <si>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</si>
  <si>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</si>
  <si>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</si>
  <si>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</si>
  <si>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</si>
  <si>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</si>
  <si>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</si>
  <si>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</si>
  <si>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</si>
  <si>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</si>
  <si>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</si>
  <si>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</si>
  <si>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</si>
  <si>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</si>
  <si>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</si>
  <si>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</si>
  <si>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</si>
  <si>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</si>
  <si>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</si>
  <si>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</si>
  <si>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</si>
  <si>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</si>
  <si>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</si>
  <si>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</si>
  <si>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</si>
  <si>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</si>
  <si>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</si>
  <si>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</si>
  <si>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</si>
  <si>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</si>
  <si>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</si>
  <si>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</si>
  <si>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</si>
  <si>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</si>
  <si>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</si>
  <si>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</si>
  <si>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</si>
  <si>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</si>
  <si>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</si>
  <si>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</si>
  <si>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</si>
  <si>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</si>
  <si>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</si>
  <si>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</si>
  <si>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</si>
  <si>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</si>
  <si>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</si>
  <si>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</si>
  <si>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</si>
  <si>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</si>
  <si>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</si>
  <si>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</si>
  <si>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</si>
  <si>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</si>
  <si>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</si>
  <si>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</si>
  <si>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</si>
  <si>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</si>
  <si>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</si>
  <si>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</si>
  <si>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</si>
  <si>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</si>
  <si>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</si>
  <si>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</si>
  <si>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</si>
  <si>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</si>
  <si>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</si>
  <si>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</si>
  <si>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</si>
  <si>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</si>
  <si>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</si>
  <si>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</si>
  <si>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</si>
  <si>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</si>
  <si>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</si>
  <si>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</si>
  <si>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</si>
  <si>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</si>
  <si>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</si>
  <si>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</si>
  <si>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</si>
  <si>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</si>
  <si>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</si>
  <si>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</si>
  <si>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</si>
  <si>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</si>
  <si>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</si>
  <si>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</si>
  <si>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</si>
  <si>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</si>
  <si>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</si>
  <si>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</si>
  <si>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</si>
  <si>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</si>
  <si>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</si>
  <si>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</si>
  <si>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</si>
  <si>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</si>
  <si>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</si>
  <si>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</si>
  <si>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</si>
  <si>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</si>
  <si>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</si>
  <si>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</si>
  <si>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</si>
  <si>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</si>
  <si>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</si>
  <si>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</si>
  <si>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</si>
  <si>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</si>
  <si>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</si>
  <si>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</si>
  <si>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</si>
  <si>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</si>
  <si>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</si>
  <si>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</si>
  <si>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</si>
  <si>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</si>
  <si>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</si>
  <si>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</si>
  <si>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</si>
  <si>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</si>
  <si>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</si>
  <si>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</si>
  <si>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</si>
  <si>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</si>
  <si>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</si>
  <si>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</si>
  <si>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</si>
  <si>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</si>
  <si>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</si>
  <si>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</si>
  <si>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</si>
  <si>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</si>
  <si>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</si>
  <si>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</si>
  <si>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</si>
  <si>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</si>
  <si>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</si>
  <si>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</si>
  <si>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</si>
  <si>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</si>
  <si>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</si>
  <si>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</si>
  <si>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</si>
  <si>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</si>
  <si>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</si>
  <si>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</si>
  <si>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</si>
  <si>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</si>
  <si>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</si>
  <si>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</si>
  <si>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</si>
  <si>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</si>
  <si>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</si>
  <si>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</si>
  <si>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</si>
  <si>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</si>
  <si>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</si>
  <si>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</si>
  <si>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</si>
  <si>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</si>
  <si>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</si>
  <si>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</si>
  <si>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</si>
  <si>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</si>
  <si>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</si>
  <si>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</si>
  <si>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</si>
  <si>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</si>
  <si>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</si>
  <si>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</si>
  <si>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</si>
  <si>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</si>
  <si>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</si>
  <si>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</si>
  <si>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</si>
  <si>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</si>
  <si>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</si>
  <si>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</si>
  <si>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</si>
  <si>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</si>
  <si>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</si>
  <si>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</si>
  <si>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</si>
  <si>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</si>
  <si>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</si>
  <si>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</si>
  <si>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</si>
  <si>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</si>
  <si>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</si>
  <si>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</si>
  <si>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</si>
  <si>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</si>
  <si>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</si>
  <si>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</si>
  <si>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</si>
  <si>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</si>
  <si>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</si>
  <si>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</si>
  <si>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</si>
  <si>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</si>
  <si>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</si>
  <si>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</si>
  <si>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</si>
  <si>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</si>
  <si>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</si>
  <si>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</si>
  <si>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</si>
  <si>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</si>
  <si>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</si>
  <si>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</si>
  <si>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</si>
  <si>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</si>
  <si>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</si>
  <si>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</si>
  <si>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</si>
  <si>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</si>
  <si>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</si>
  <si>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</si>
  <si>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</si>
  <si>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</si>
  <si>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</si>
  <si>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</si>
  <si>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</si>
  <si>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</si>
  <si>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</si>
  <si>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</si>
  <si>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</si>
  <si>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</si>
  <si>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</si>
  <si>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</si>
  <si>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</si>
  <si>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</si>
  <si>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</si>
  <si>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</si>
  <si>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</si>
  <si>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</si>
  <si>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</si>
  <si>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</si>
  <si>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</si>
  <si>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</si>
  <si>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</si>
  <si>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</si>
  <si>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</si>
  <si>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</si>
  <si>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</si>
  <si>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</si>
  <si>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</si>
  <si>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</si>
  <si>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</si>
  <si>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</si>
  <si>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</si>
  <si>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</si>
  <si>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</si>
  <si>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</si>
  <si>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</si>
  <si>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</si>
  <si>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</si>
  <si>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</si>
  <si>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</si>
  <si>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</si>
  <si>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</si>
  <si>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</si>
  <si>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</si>
  <si>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</si>
  <si>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</si>
  <si>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</si>
  <si>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</si>
  <si>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</si>
  <si>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</si>
  <si>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</si>
  <si>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</si>
  <si>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</si>
  <si>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</si>
  <si>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</si>
  <si>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</si>
  <si>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</si>
  <si>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</si>
  <si>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</si>
  <si>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</si>
  <si>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</si>
  <si>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</si>
  <si>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</si>
  <si>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</si>
  <si>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</si>
  <si>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</si>
  <si>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</si>
  <si>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</si>
  <si>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</si>
  <si>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</si>
  <si>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</si>
  <si>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</si>
  <si>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</si>
  <si>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</si>
  <si>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</si>
  <si>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</si>
  <si>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</si>
  <si>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</si>
  <si>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</si>
  <si>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</si>
  <si>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</si>
  <si>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</si>
  <si>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</si>
  <si>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</si>
  <si>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</si>
  <si>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</si>
  <si>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</si>
  <si>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</si>
  <si>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</si>
  <si>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</si>
  <si>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</si>
  <si>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</si>
  <si>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</si>
  <si>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</si>
  <si>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</si>
  <si>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</si>
  <si>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</si>
  <si>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</si>
  <si>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</si>
  <si>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</si>
  <si>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</si>
  <si>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</si>
  <si>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</si>
  <si>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</si>
  <si>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</si>
  <si>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</si>
  <si>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</si>
  <si>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</si>
  <si>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</si>
  <si>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</si>
  <si>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</si>
  <si>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</si>
  <si>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</si>
  <si>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</si>
  <si>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</si>
  <si>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</si>
  <si>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</si>
  <si>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</si>
  <si>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</si>
  <si>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</si>
  <si>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</si>
  <si>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</si>
  <si>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</si>
  <si>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</si>
  <si>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</si>
  <si>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</si>
  <si>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</si>
  <si>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</si>
  <si>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</si>
  <si>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</si>
  <si>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</si>
  <si>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</si>
  <si>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</si>
  <si>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</si>
  <si>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</si>
  <si>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</si>
  <si>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</si>
  <si>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</si>
  <si>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</si>
  <si>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</si>
  <si>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</si>
  <si>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</si>
  <si>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</si>
  <si>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</si>
  <si>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</si>
  <si>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</si>
  <si>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</si>
  <si>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</si>
  <si>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</si>
  <si>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</si>
  <si>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</si>
  <si>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</si>
  <si>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</si>
  <si>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</si>
  <si>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</si>
  <si>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</si>
  <si>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</si>
  <si>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</si>
  <si>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</si>
  <si>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</si>
  <si>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</si>
  <si>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</si>
  <si>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</si>
  <si>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</si>
  <si>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</si>
  <si>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</si>
  <si>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</si>
  <si>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</si>
  <si>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</si>
  <si>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</si>
  <si>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</si>
  <si>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</si>
  <si>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</si>
  <si>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</si>
  <si>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</si>
  <si>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</si>
  <si>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</si>
  <si>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</si>
  <si>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</si>
  <si>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</si>
  <si>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</si>
  <si>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</si>
  <si>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</si>
  <si>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</si>
  <si>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</si>
  <si>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</si>
  <si>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</si>
  <si>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</si>
  <si>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</si>
  <si>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</si>
  <si>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</si>
  <si>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</si>
  <si>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</si>
  <si>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</si>
  <si>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</si>
  <si>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</si>
  <si>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</si>
  <si>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</si>
  <si>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</si>
  <si>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</si>
  <si>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</si>
  <si>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</si>
  <si>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</si>
  <si>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</si>
  <si>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</si>
  <si>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</si>
  <si>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</si>
  <si>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</si>
  <si>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</si>
  <si>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</si>
  <si>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</si>
  <si>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</si>
  <si>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</si>
  <si>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</si>
  <si>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</si>
  <si>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</si>
  <si>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</si>
  <si>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</si>
  <si>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</si>
  <si>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</si>
  <si>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</si>
  <si>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</si>
  <si>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</si>
  <si>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</si>
  <si>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</si>
  <si>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</si>
  <si>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</si>
  <si>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</si>
  <si>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</si>
  <si>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</si>
  <si>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</si>
  <si>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</si>
  <si>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</si>
  <si>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</si>
  <si>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</si>
  <si>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</si>
  <si>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</si>
  <si>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</si>
  <si>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</si>
  <si>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</si>
  <si>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</si>
  <si>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</si>
  <si>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</si>
  <si>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</si>
  <si>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</si>
  <si>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</si>
  <si>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</si>
  <si>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</si>
  <si>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</si>
  <si>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</si>
  <si>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</si>
  <si>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</si>
  <si>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</si>
  <si>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</si>
  <si>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</si>
  <si>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</si>
  <si>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</si>
  <si>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</si>
  <si>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</si>
  <si>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</si>
  <si>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</si>
  <si>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</si>
  <si>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</si>
  <si>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</si>
  <si>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</si>
  <si>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</si>
  <si>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</si>
  <si>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</si>
  <si>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</si>
  <si>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</si>
  <si>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</si>
  <si>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</si>
  <si>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</si>
  <si>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</si>
  <si>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</si>
  <si>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</si>
  <si>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</si>
  <si>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</si>
  <si>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</si>
  <si>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</si>
  <si>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</si>
  <si>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</si>
  <si>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</si>
  <si>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</si>
  <si>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</si>
  <si>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</si>
  <si>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</si>
  <si>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</si>
  <si>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</si>
  <si>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</si>
  <si>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</si>
  <si>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</si>
  <si>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</si>
  <si>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</si>
  <si>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</si>
  <si>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</si>
  <si>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</si>
  <si>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</si>
  <si>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</si>
  <si>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</si>
  <si>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</si>
  <si>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</si>
  <si>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</si>
  <si>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</si>
  <si>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</si>
  <si>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</si>
  <si>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</si>
  <si>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</si>
  <si>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</si>
  <si>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</si>
  <si>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</si>
  <si>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</si>
  <si>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</si>
  <si>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</si>
  <si>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</si>
  <si>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</si>
  <si>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</si>
  <si>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</si>
  <si>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</si>
  <si>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</si>
  <si>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</si>
  <si>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</si>
  <si>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</si>
  <si>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</si>
  <si>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</si>
  <si>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</si>
  <si>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</si>
  <si>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</si>
  <si>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</si>
  <si>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</si>
  <si>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</si>
  <si>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</si>
  <si>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</si>
  <si>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</si>
  <si>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</si>
  <si>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</si>
  <si>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</si>
  <si>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</si>
  <si>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</si>
  <si>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</si>
  <si>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</si>
  <si>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</si>
  <si>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</si>
  <si>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</si>
  <si>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</si>
  <si>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</si>
  <si>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</si>
  <si>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</si>
  <si>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</si>
  <si>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</si>
  <si>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</si>
  <si>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</si>
  <si>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</si>
  <si>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</si>
  <si>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</si>
  <si>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</si>
  <si>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</si>
  <si>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</si>
  <si>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</si>
  <si>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</si>
  <si>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</si>
  <si>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</si>
  <si>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</si>
  <si>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</si>
  <si>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</si>
  <si>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</si>
  <si>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</si>
  <si>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</si>
  <si>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</si>
  <si>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</si>
  <si>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</si>
  <si>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</si>
  <si>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</si>
  <si>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</si>
  <si>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</si>
  <si>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</si>
  <si>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</si>
  <si>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</si>
  <si>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</si>
  <si>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</si>
  <si>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</si>
  <si>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</si>
  <si>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</si>
  <si>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</si>
  <si>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</si>
  <si>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</si>
  <si>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</si>
  <si>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</si>
  <si>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</si>
  <si>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</si>
  <si>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</si>
  <si>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</si>
  <si>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</si>
  <si>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</si>
  <si>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</si>
  <si>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</si>
  <si>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</si>
  <si>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</si>
  <si>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</si>
  <si>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</si>
  <si>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</si>
  <si>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</si>
  <si>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</si>
  <si>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</si>
  <si>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</si>
  <si>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</si>
  <si>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</si>
  <si>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</si>
  <si>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</si>
  <si>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</si>
  <si>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</si>
  <si>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</si>
  <si>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</si>
  <si>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</si>
  <si>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</si>
  <si>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</si>
  <si>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</si>
  <si>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</si>
  <si>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</si>
  <si>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</si>
  <si>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</si>
  <si>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</si>
  <si>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</si>
  <si>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</si>
  <si>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</si>
  <si>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</si>
  <si>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</si>
  <si>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</si>
  <si>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</si>
  <si>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</si>
  <si>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</si>
  <si>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</si>
  <si>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</si>
  <si>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</si>
  <si>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</si>
  <si>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</si>
  <si>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</si>
  <si>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</si>
  <si>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</si>
  <si>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</si>
  <si>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</si>
  <si>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</si>
  <si>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</si>
  <si>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</si>
  <si>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</si>
  <si>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</si>
  <si>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</si>
  <si>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</si>
  <si>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</si>
  <si>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</si>
  <si>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</si>
  <si>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</si>
  <si>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</si>
  <si>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</si>
  <si>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</si>
  <si>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</si>
  <si>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</si>
  <si>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</si>
  <si>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</si>
  <si>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</si>
  <si>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</si>
  <si>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</si>
  <si>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</si>
  <si>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</si>
  <si>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</si>
  <si>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</si>
  <si>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</si>
  <si>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</si>
  <si>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</si>
  <si>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</si>
  <si>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</si>
  <si>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</si>
  <si>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</si>
  <si>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</si>
  <si>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</si>
  <si>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</si>
  <si>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</si>
  <si>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</si>
  <si>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</si>
  <si>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</si>
  <si>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</si>
  <si>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</si>
  <si>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</si>
  <si>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</si>
  <si>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</si>
  <si>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</si>
  <si>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</si>
  <si>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</si>
  <si>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</si>
  <si>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</si>
  <si>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</si>
  <si>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</si>
  <si>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</si>
  <si>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</si>
  <si>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</si>
  <si>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</si>
  <si>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</si>
  <si>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</si>
  <si>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</si>
  <si>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</si>
  <si>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</si>
  <si>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</si>
  <si>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</si>
  <si>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</si>
  <si>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</si>
  <si>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</si>
  <si>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</si>
  <si>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</si>
  <si>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</si>
  <si>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</si>
  <si>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</si>
  <si>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</si>
  <si>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</si>
  <si>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</si>
  <si>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</si>
  <si>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</si>
  <si>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</si>
  <si>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</si>
  <si>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</si>
  <si>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</si>
  <si>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</si>
  <si>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</si>
  <si>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</si>
  <si>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</si>
  <si>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</si>
  <si>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</si>
  <si>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</si>
  <si>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</si>
  <si>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</si>
  <si>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</si>
  <si>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</si>
  <si>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</si>
  <si>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</si>
  <si>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</si>
  <si>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</si>
  <si>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</si>
  <si>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</si>
  <si>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</si>
  <si>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</si>
  <si>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</si>
  <si>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</si>
  <si>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</si>
  <si>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</si>
  <si>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</si>
  <si>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</si>
  <si>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</si>
  <si>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</si>
  <si>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</si>
  <si>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</si>
  <si>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</si>
  <si>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</si>
  <si>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</si>
  <si>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</si>
  <si>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</si>
  <si>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</si>
  <si>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</si>
  <si>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</si>
  <si>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</si>
  <si>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</si>
  <si>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</si>
  <si>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</si>
  <si>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</si>
  <si>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</si>
  <si>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</si>
  <si>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</si>
  <si>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</si>
  <si>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</si>
  <si>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</si>
  <si>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</si>
  <si>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</si>
  <si>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</si>
  <si>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</si>
  <si>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</si>
  <si>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</si>
  <si>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</si>
  <si>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</si>
  <si>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</si>
  <si>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</si>
  <si>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</si>
  <si>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</si>
  <si>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</si>
  <si>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</si>
  <si>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</si>
  <si>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</si>
  <si>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</si>
  <si>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</si>
  <si>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</si>
  <si>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</si>
  <si>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</si>
  <si>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</si>
  <si>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</si>
  <si>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</si>
  <si>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</si>
  <si>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</si>
  <si>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</si>
  <si>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</si>
  <si>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</si>
  <si>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</si>
  <si>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</si>
  <si>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</si>
  <si>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</si>
  <si>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</si>
  <si>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</si>
  <si>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</si>
  <si>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</si>
  <si>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</si>
  <si>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</si>
  <si>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</si>
  <si>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</si>
  <si>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</si>
  <si>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</si>
  <si>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</si>
  <si>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</si>
  <si>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</si>
  <si>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</si>
  <si>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</si>
  <si>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</si>
  <si>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</si>
  <si>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</si>
  <si>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</si>
  <si>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</si>
  <si>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</si>
  <si>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</si>
  <si>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</si>
  <si>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</si>
  <si>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</si>
  <si>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</si>
  <si>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</si>
  <si>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</si>
  <si>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</si>
  <si>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</si>
  <si>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</si>
  <si>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</si>
  <si>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</si>
  <si>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</si>
  <si>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</si>
  <si>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</si>
  <si>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</si>
  <si>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</si>
  <si>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</si>
  <si>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</si>
  <si>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</si>
  <si>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</si>
  <si>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</si>
  <si>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</si>
  <si>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</si>
  <si>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</si>
  <si>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</si>
  <si>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</si>
  <si>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</si>
  <si>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</si>
  <si>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</si>
  <si>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</si>
  <si>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</si>
  <si>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</si>
  <si>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</si>
  <si>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</si>
  <si>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</si>
  <si>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</si>
  <si>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</si>
  <si>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</si>
  <si>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</si>
  <si>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</si>
  <si>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</si>
  <si>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</si>
  <si>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</si>
  <si>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</si>
  <si>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</si>
  <si>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</si>
  <si>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</si>
  <si>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</si>
  <si>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</si>
  <si>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</si>
  <si>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</si>
  <si>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</si>
  <si>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</si>
  <si>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</si>
  <si>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</si>
  <si>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</si>
  <si>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</si>
  <si>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</si>
  <si>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</si>
  <si>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</si>
  <si>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</si>
  <si>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</si>
  <si>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</si>
  <si>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</si>
  <si>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</si>
  <si>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</si>
  <si>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</si>
  <si>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</si>
  <si>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</si>
  <si>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</si>
  <si>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</si>
  <si>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</si>
  <si>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</si>
  <si>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</si>
  <si>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</si>
  <si>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</si>
  <si>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</si>
  <si>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</si>
  <si>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</si>
  <si>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</si>
  <si>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</si>
  <si>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</si>
  <si>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</si>
  <si>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</si>
  <si>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</si>
  <si>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</si>
  <si>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</si>
  <si>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</si>
  <si>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</si>
  <si>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</si>
  <si>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</si>
  <si>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</si>
  <si>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</si>
  <si>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</si>
  <si>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</si>
  <si>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</si>
  <si>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</si>
  <si>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</si>
  <si>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</si>
  <si>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</si>
  <si>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</si>
  <si>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</si>
  <si>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</si>
  <si>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</si>
  <si>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</si>
  <si>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</si>
  <si>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</si>
  <si>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</si>
  <si>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</si>
  <si>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</si>
  <si>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</si>
  <si>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</si>
  <si>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</si>
  <si>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</si>
  <si>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</si>
  <si>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</si>
  <si>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</si>
  <si>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</si>
  <si>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</si>
  <si>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</si>
  <si>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</si>
  <si>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</si>
  <si>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</si>
  <si>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</si>
  <si>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</si>
  <si>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</si>
  <si>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</si>
  <si>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</si>
  <si>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</si>
  <si>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</si>
  <si>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</si>
  <si>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</si>
  <si>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</si>
  <si>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</si>
  <si>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</si>
  <si>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</si>
  <si>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</si>
  <si>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</si>
  <si>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</si>
  <si>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</si>
  <si>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</si>
  <si>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</si>
  <si>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</si>
  <si>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</si>
  <si>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</si>
  <si>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</si>
  <si>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</si>
  <si>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</si>
  <si>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</si>
  <si>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</si>
  <si>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</si>
  <si>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</si>
  <si>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</si>
  <si>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</si>
  <si>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</si>
  <si>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</si>
  <si>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</si>
  <si>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</si>
  <si>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</si>
  <si>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</si>
  <si>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</si>
  <si>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</si>
  <si>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</si>
  <si>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</si>
  <si>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</si>
  <si>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</si>
  <si>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</si>
  <si>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</si>
  <si>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</si>
  <si>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</si>
  <si>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</si>
  <si>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</si>
  <si>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</si>
  <si>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</si>
  <si>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</si>
  <si>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</si>
  <si>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</si>
  <si>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</si>
  <si>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</si>
  <si>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</si>
  <si>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</si>
  <si>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</si>
  <si>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</si>
  <si>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</si>
  <si>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</si>
  <si>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</si>
  <si>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</si>
  <si>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</si>
  <si>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</si>
  <si>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</si>
  <si>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</si>
  <si>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</si>
  <si>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</si>
  <si>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</si>
  <si>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</si>
  <si>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</si>
  <si>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</si>
  <si>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</si>
  <si>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</si>
  <si>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</si>
  <si>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</si>
  <si>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</si>
  <si>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</si>
  <si>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</si>
  <si>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</si>
  <si>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</si>
  <si>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</si>
  <si>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</si>
  <si>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</si>
  <si>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</si>
  <si>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</si>
  <si>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</si>
  <si>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</si>
  <si>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</si>
  <si>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</si>
  <si>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</si>
  <si>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</si>
  <si>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</si>
  <si>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</si>
  <si>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</si>
  <si>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</si>
  <si>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</si>
  <si>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</si>
  <si>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</si>
  <si>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</si>
  <si>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</si>
  <si>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</si>
  <si>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</si>
  <si>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</si>
  <si>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</si>
  <si>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</si>
  <si>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</si>
  <si>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</si>
  <si>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</si>
  <si>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</si>
  <si>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</si>
  <si>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</si>
  <si>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</si>
  <si>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</si>
  <si>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</si>
  <si>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</si>
  <si>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</si>
  <si>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</si>
  <si>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</si>
  <si>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</si>
  <si>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</si>
  <si>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</si>
  <si>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</si>
  <si>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</si>
  <si>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</si>
  <si>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</si>
  <si>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</si>
  <si>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</si>
  <si>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</si>
  <si>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</si>
  <si>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</si>
  <si>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</si>
  <si>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</si>
  <si>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</si>
  <si>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</si>
  <si>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</si>
  <si>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</si>
  <si>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</si>
  <si>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</si>
  <si>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</si>
  <si>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</si>
  <si>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</si>
  <si>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</si>
  <si>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</si>
  <si>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</si>
  <si>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</si>
  <si>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</si>
  <si>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</si>
  <si>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</si>
  <si>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</si>
  <si>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</si>
  <si>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</si>
  <si>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</si>
  <si>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</si>
  <si>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</si>
  <si>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</si>
  <si>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</si>
  <si>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</si>
  <si>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</si>
  <si>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</si>
  <si>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</si>
  <si>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</si>
  <si>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</si>
  <si>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</si>
  <si>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</si>
  <si>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</si>
  <si>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</si>
  <si>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</si>
  <si>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</si>
  <si>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</si>
  <si>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</si>
  <si>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</si>
  <si>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</si>
  <si>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</si>
  <si>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</si>
  <si>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</si>
  <si>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</si>
  <si>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</si>
  <si>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</si>
  <si>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</si>
  <si>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</si>
  <si>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</si>
  <si>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</si>
  <si>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</si>
  <si>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</si>
  <si>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</si>
  <si>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</si>
  <si>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</si>
  <si>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</si>
  <si>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</si>
  <si>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</si>
  <si>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</si>
  <si>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</si>
  <si>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</si>
  <si>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</si>
  <si>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</si>
  <si>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</si>
  <si>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</si>
  <si>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</si>
  <si>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</si>
  <si>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</si>
  <si>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</si>
  <si>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</si>
  <si>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</si>
  <si>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</si>
  <si>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</si>
  <si>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</si>
  <si>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</si>
  <si>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</si>
  <si>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</si>
  <si>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</si>
  <si>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</si>
  <si>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</si>
  <si>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</si>
  <si>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</si>
  <si>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</si>
  <si>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</si>
  <si>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</si>
  <si>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</si>
  <si>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</si>
  <si>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</si>
  <si>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</si>
  <si>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</si>
  <si>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</si>
  <si>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</si>
  <si>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</si>
  <si>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</si>
  <si>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</si>
  <si>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</si>
  <si>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</si>
  <si>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</si>
  <si>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</si>
  <si>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</si>
  <si>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</si>
  <si>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</si>
  <si>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</si>
  <si>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</si>
  <si>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</si>
  <si>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</si>
  <si>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</si>
  <si>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</si>
  <si>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</si>
  <si>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</si>
  <si>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</si>
  <si>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</si>
  <si>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</si>
  <si>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</si>
  <si>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</si>
  <si>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</si>
  <si>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</si>
  <si>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</si>
  <si>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</si>
  <si>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</si>
  <si>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</si>
  <si>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</si>
  <si>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</si>
  <si>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</si>
  <si>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</si>
  <si>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</si>
  <si>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</si>
  <si>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</si>
  <si>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</si>
  <si>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</si>
  <si>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</si>
  <si>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</si>
  <si>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</si>
  <si>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</si>
  <si>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</si>
  <si>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</si>
  <si>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</si>
  <si>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</si>
  <si>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</si>
  <si>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</si>
  <si>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</si>
  <si>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</si>
  <si>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</si>
  <si>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</si>
  <si>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</si>
  <si>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</si>
  <si>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</si>
  <si>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</si>
  <si>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</si>
  <si>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</si>
  <si>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</si>
  <si>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</si>
  <si>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</si>
  <si>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</si>
  <si>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</si>
  <si>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</si>
  <si>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</si>
  <si>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</si>
  <si>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</si>
  <si>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</si>
  <si>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</si>
  <si>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</si>
  <si>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</si>
  <si>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</si>
  <si>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</si>
  <si>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</si>
  <si>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</si>
  <si>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</si>
  <si>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</si>
  <si>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</si>
  <si>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</si>
  <si>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</si>
  <si>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</si>
  <si>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</si>
  <si>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</si>
  <si>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</si>
  <si>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</si>
  <si>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</si>
  <si>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</si>
  <si>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</si>
  <si>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</si>
  <si>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</si>
  <si>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</si>
  <si>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</si>
  <si>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</si>
  <si>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</si>
  <si>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</si>
  <si>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</si>
  <si>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</si>
  <si>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</si>
  <si>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</si>
  <si>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</si>
  <si>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</si>
  <si>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</si>
  <si>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</si>
  <si>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</si>
  <si>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</si>
  <si>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</si>
  <si>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</si>
  <si>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</si>
  <si>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</si>
  <si>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</si>
  <si>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</si>
  <si>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</si>
  <si>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</si>
  <si>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</si>
  <si>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</si>
  <si>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</si>
  <si>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</si>
  <si>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</si>
  <si>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</si>
  <si>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</si>
  <si>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</si>
  <si>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</si>
  <si>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</si>
  <si>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</si>
  <si>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</si>
  <si>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</si>
  <si>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</si>
  <si>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</si>
  <si>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</si>
  <si>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</si>
  <si>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</si>
  <si>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</si>
  <si>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</si>
  <si>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</si>
  <si>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</si>
  <si>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</si>
  <si>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</si>
  <si>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</si>
  <si>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</si>
  <si>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</si>
  <si>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</si>
  <si>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</si>
  <si>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</si>
  <si>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</si>
  <si>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</si>
  <si>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</si>
  <si>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</si>
  <si>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</si>
  <si>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</si>
  <si>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</si>
  <si>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</si>
  <si>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</si>
  <si>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</si>
  <si>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</si>
  <si>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</si>
  <si>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</si>
  <si>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</si>
  <si>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</si>
  <si>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</si>
  <si>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</si>
  <si>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</si>
  <si>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</si>
  <si>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</si>
  <si>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</si>
  <si>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</si>
  <si>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</si>
  <si>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</si>
  <si>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</si>
  <si>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</si>
  <si>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</si>
  <si>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</si>
  <si>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</si>
  <si>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</si>
  <si>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</si>
  <si>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</si>
  <si>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</si>
  <si>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</si>
  <si>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</si>
  <si>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</si>
  <si>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</si>
  <si>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</si>
  <si>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</si>
  <si>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</si>
  <si>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</si>
  <si>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</si>
  <si>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</si>
  <si>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</si>
  <si>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</si>
  <si>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</si>
  <si>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</si>
  <si>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</si>
  <si>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</si>
  <si>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</si>
  <si>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</si>
  <si>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</si>
  <si>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</si>
  <si>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</si>
  <si>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</si>
  <si>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</si>
  <si>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</si>
  <si>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</si>
  <si>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</si>
  <si>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</si>
  <si>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</si>
  <si>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</si>
  <si>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</si>
  <si>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</si>
  <si>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</si>
  <si>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</si>
  <si>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</si>
  <si>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</si>
  <si>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</si>
  <si>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</si>
  <si>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</si>
  <si>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</si>
  <si>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</si>
  <si>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</si>
  <si>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</si>
  <si>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</si>
  <si>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</si>
  <si>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</si>
  <si>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</si>
  <si>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</si>
  <si>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</si>
  <si>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</si>
  <si>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</si>
  <si>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</si>
  <si>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</si>
  <si>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</si>
  <si>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</si>
  <si>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</si>
  <si>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</si>
  <si>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</si>
  <si>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</si>
  <si>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</si>
  <si>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</si>
  <si>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</si>
  <si>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</si>
  <si>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</si>
  <si>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</si>
  <si>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</si>
  <si>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</si>
  <si>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</si>
  <si>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</si>
  <si>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</si>
  <si>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</si>
  <si>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</si>
  <si>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</si>
  <si>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</si>
  <si>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</si>
  <si>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</si>
  <si>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</si>
  <si>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</si>
  <si>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</si>
  <si>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</si>
  <si>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</si>
  <si>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</si>
  <si>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</si>
  <si>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</si>
  <si>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</si>
  <si>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</si>
  <si>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</si>
  <si>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</si>
  <si>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</si>
  <si>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</si>
  <si>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</si>
  <si>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</si>
  <si>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</si>
  <si>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</si>
  <si>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</si>
  <si>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</si>
  <si>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</si>
  <si>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</si>
  <si>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</si>
  <si>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</si>
  <si>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</si>
  <si>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</si>
  <si>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</si>
  <si>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</si>
  <si>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</si>
  <si>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</si>
  <si>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</si>
  <si>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</si>
  <si>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</si>
  <si>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</si>
  <si>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</si>
  <si>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</si>
  <si>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</si>
  <si>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</si>
  <si>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</si>
  <si>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</si>
  <si>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</si>
  <si>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</si>
  <si>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</si>
  <si>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</si>
  <si>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</si>
  <si>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</si>
  <si>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</si>
  <si>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</si>
  <si>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</si>
  <si>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</si>
  <si>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</si>
  <si>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</si>
  <si>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</si>
  <si>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</si>
  <si>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</si>
  <si>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</si>
  <si>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</si>
  <si>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</si>
  <si>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</si>
  <si>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</si>
  <si>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</si>
  <si>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</si>
  <si>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</si>
  <si>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</si>
  <si>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</si>
  <si>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</si>
  <si>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</si>
  <si>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</si>
  <si>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</si>
  <si>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</si>
  <si>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</si>
  <si>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</si>
  <si>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</si>
  <si>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</si>
  <si>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</si>
  <si>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</si>
  <si>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</si>
  <si>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</si>
  <si>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</si>
  <si>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</si>
  <si>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</si>
  <si>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</si>
  <si>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</si>
  <si>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</si>
  <si>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</si>
  <si>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</si>
  <si>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</si>
  <si>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</si>
  <si>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</si>
  <si>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</si>
  <si>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</si>
  <si>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</si>
  <si>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</si>
  <si>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</si>
  <si>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</si>
  <si>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</si>
  <si>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</si>
  <si>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</si>
  <si>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</si>
  <si>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</si>
  <si>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</si>
  <si>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</si>
  <si>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</si>
  <si>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</si>
  <si>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</si>
  <si>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</si>
  <si>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</si>
  <si>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</si>
  <si>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</si>
  <si>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</si>
  <si>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</si>
  <si>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</si>
  <si>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</si>
  <si>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</si>
  <si>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</si>
  <si>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</si>
  <si>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</si>
  <si>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</si>
  <si>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</si>
  <si>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</si>
  <si>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</si>
  <si>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</si>
  <si>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</si>
  <si>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</si>
  <si>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</si>
  <si>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</si>
  <si>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</si>
  <si>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</si>
  <si>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</si>
  <si>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</si>
  <si>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</si>
  <si>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</si>
  <si>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</si>
  <si>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</si>
  <si>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</si>
  <si>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</si>
  <si>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</si>
  <si>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</si>
  <si>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</si>
  <si>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</si>
  <si>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</si>
  <si>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</si>
  <si>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</si>
  <si>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</si>
  <si>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</si>
  <si>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</si>
  <si>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</si>
  <si>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</si>
  <si>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</si>
  <si>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</si>
  <si>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</si>
  <si>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</si>
  <si>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</si>
  <si>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</si>
  <si>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</si>
  <si>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</si>
  <si>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</si>
  <si>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</si>
  <si>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</si>
  <si>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</si>
  <si>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</si>
  <si>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</si>
  <si>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</si>
  <si>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</si>
  <si>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</si>
  <si>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</si>
  <si>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</si>
  <si>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</si>
  <si>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</si>
  <si>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</si>
  <si>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</si>
  <si>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</si>
  <si>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</si>
  <si>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</si>
  <si>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</si>
  <si>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</si>
  <si>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</si>
  <si>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</si>
  <si>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</si>
  <si>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</si>
  <si>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</si>
  <si>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</si>
  <si>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</si>
  <si>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</si>
  <si>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</si>
  <si>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</si>
  <si>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</si>
  <si>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</si>
  <si>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</si>
  <si>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</si>
  <si>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</si>
  <si>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</si>
  <si>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</si>
  <si>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</si>
  <si>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</si>
  <si>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</si>
  <si>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</si>
  <si>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</si>
  <si>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</si>
  <si>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</si>
  <si>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</si>
  <si>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</si>
  <si>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</si>
  <si>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</si>
  <si>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</si>
  <si>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</si>
  <si>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</si>
  <si>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</si>
  <si>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</si>
  <si>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</si>
  <si>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</si>
  <si>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</si>
  <si>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</si>
  <si>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</si>
  <si>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</si>
  <si>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</si>
  <si>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</si>
  <si>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</si>
  <si>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</si>
  <si>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</si>
  <si>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</si>
  <si>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</si>
  <si>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</si>
  <si>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</si>
  <si>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</si>
  <si>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</si>
  <si>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</si>
  <si>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</si>
  <si>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</si>
  <si>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</si>
  <si>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</si>
  <si>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</si>
  <si>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</si>
  <si>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</si>
  <si>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</si>
  <si>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</si>
  <si>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</si>
  <si>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</si>
  <si>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</si>
  <si>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</si>
  <si>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</si>
  <si>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</si>
  <si>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</si>
  <si>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</si>
  <si>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</si>
  <si>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</si>
  <si>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</si>
  <si>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</si>
  <si>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</si>
  <si>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</si>
  <si>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</si>
  <si>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</si>
  <si>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</si>
  <si>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</si>
  <si>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</si>
  <si>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</si>
  <si>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</si>
  <si>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</si>
  <si>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</si>
  <si>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</si>
  <si>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</si>
  <si>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</si>
  <si>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</si>
  <si>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</si>
  <si>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</si>
  <si>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</si>
  <si>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</si>
  <si>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</si>
  <si>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</si>
  <si>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</si>
  <si>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</si>
  <si>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</si>
  <si>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</si>
  <si>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</si>
  <si>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</si>
  <si>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</si>
  <si>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</si>
  <si>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</si>
  <si>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</si>
  <si>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</si>
  <si>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</si>
  <si>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</si>
  <si>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</si>
  <si>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</si>
  <si>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</si>
  <si>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</si>
  <si>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</si>
  <si>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</si>
  <si>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</si>
  <si>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</si>
  <si>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</si>
  <si>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</si>
  <si>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</si>
  <si>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</si>
  <si>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</si>
  <si>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</si>
  <si>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</si>
  <si>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</si>
  <si>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</si>
  <si>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</si>
  <si>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</si>
  <si>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</si>
  <si>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</si>
  <si>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</si>
  <si>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</si>
  <si>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</si>
  <si>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</si>
  <si>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</si>
  <si>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</si>
  <si>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</si>
  <si>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</si>
  <si>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</si>
  <si>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</si>
  <si>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</si>
  <si>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</si>
  <si>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</si>
  <si>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</si>
  <si>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</si>
  <si>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</si>
  <si>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</si>
  <si>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</si>
  <si>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</si>
  <si>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</si>
  <si>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</si>
  <si>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</si>
  <si>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</si>
  <si>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</si>
  <si>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</si>
  <si>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</si>
  <si>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</si>
  <si>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</si>
  <si>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</si>
  <si>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</si>
  <si>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</si>
  <si>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</si>
  <si>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</si>
  <si>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</si>
  <si>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</si>
  <si>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</si>
  <si>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</si>
  <si>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</si>
  <si>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</si>
  <si>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</si>
  <si>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</si>
  <si>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</si>
  <si>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</si>
  <si>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</si>
  <si>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</si>
  <si>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</si>
  <si>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</si>
  <si>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</si>
  <si>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</si>
  <si>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</si>
  <si>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</si>
  <si>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</si>
  <si>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</si>
  <si>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</si>
  <si>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</si>
  <si>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</si>
  <si>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</si>
  <si>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</si>
  <si>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</si>
  <si>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</si>
  <si>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</si>
  <si>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</si>
  <si>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</si>
  <si>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</si>
  <si>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</si>
  <si>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</si>
  <si>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</si>
  <si>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</si>
  <si>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</si>
  <si>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</si>
  <si>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</si>
  <si>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</si>
  <si>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</si>
  <si>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</si>
  <si>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</si>
  <si>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</si>
  <si>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</si>
  <si>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</si>
  <si>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</si>
  <si>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</si>
  <si>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</si>
  <si>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</si>
  <si>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</si>
  <si>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</si>
  <si>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</si>
  <si>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</si>
  <si>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</si>
  <si>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</si>
  <si>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</si>
  <si>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</si>
  <si>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</si>
  <si>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</si>
  <si>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</si>
  <si>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</si>
  <si>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</si>
  <si>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</si>
  <si>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</si>
  <si>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</si>
  <si>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</si>
  <si>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</si>
  <si>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</si>
  <si>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</si>
  <si>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</si>
  <si>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</si>
  <si>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</si>
  <si>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</si>
  <si>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</si>
  <si>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</si>
  <si>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</si>
  <si>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</si>
  <si>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</si>
  <si>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</si>
  <si>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</si>
  <si>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</si>
  <si>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</si>
  <si>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</si>
  <si>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</si>
  <si>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</si>
  <si>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</si>
  <si>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</si>
  <si>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</si>
  <si>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</si>
  <si>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</si>
  <si>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</si>
  <si>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</si>
  <si>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</si>
  <si>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</si>
  <si>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</si>
  <si>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</si>
  <si>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</si>
  <si>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</si>
  <si>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</si>
  <si>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</si>
  <si>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</si>
  <si>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</si>
  <si>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</si>
  <si>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</si>
  <si>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</si>
  <si>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</si>
  <si>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</si>
  <si>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</si>
  <si>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</si>
  <si>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</si>
  <si>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</si>
  <si>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</si>
  <si>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</si>
  <si>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</si>
  <si>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</si>
  <si>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</si>
  <si>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</si>
  <si>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</si>
  <si>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</si>
  <si>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</si>
  <si>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</si>
  <si>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</si>
  <si>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</si>
  <si>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</si>
  <si>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</si>
  <si>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</si>
  <si>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</si>
  <si>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</si>
  <si>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</si>
  <si>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</si>
  <si>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</si>
  <si>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</si>
  <si>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</si>
  <si>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</si>
  <si>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</si>
  <si>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</si>
  <si>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</si>
  <si>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</si>
  <si>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</si>
  <si>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</si>
  <si>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</si>
  <si>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</si>
  <si>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</si>
  <si>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</si>
  <si>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</si>
  <si>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</si>
  <si>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</si>
  <si>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</si>
  <si>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</si>
  <si>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</si>
  <si>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</si>
  <si>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</si>
  <si>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</si>
  <si>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</si>
  <si>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</si>
  <si>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</si>
  <si>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</si>
  <si>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</si>
  <si>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</si>
  <si>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</si>
  <si>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</si>
  <si>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</si>
  <si>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</si>
  <si>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</si>
  <si>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</si>
  <si>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</si>
  <si>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</si>
  <si>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</si>
  <si>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</si>
  <si>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</si>
  <si>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</si>
  <si>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</si>
  <si>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</si>
  <si>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</si>
  <si>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</si>
  <si>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</si>
  <si>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</si>
  <si>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</si>
  <si>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</si>
  <si>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</si>
  <si>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</si>
  <si>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</si>
  <si>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</si>
  <si>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</si>
  <si>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</si>
  <si>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</si>
  <si>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</si>
  <si>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</si>
  <si>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</si>
  <si>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</si>
  <si>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</si>
  <si>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</si>
  <si>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</si>
  <si>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</si>
  <si>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</si>
  <si>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</si>
  <si>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</si>
  <si>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</si>
  <si>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</si>
  <si>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</si>
  <si>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</si>
  <si>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</si>
  <si>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</si>
  <si>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</si>
  <si>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</si>
  <si>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</si>
  <si>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</si>
  <si>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</si>
  <si>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</si>
  <si>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</si>
  <si>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</si>
  <si>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</si>
  <si>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</si>
  <si>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</si>
  <si>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</si>
  <si>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</si>
  <si>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</si>
  <si>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</si>
  <si>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</si>
  <si>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</si>
  <si>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</si>
  <si>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</si>
  <si>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</si>
  <si>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</si>
  <si>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</si>
  <si>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</si>
  <si>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</si>
  <si>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</si>
  <si>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</si>
  <si>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</si>
  <si>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</si>
  <si>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</si>
  <si>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</si>
  <si>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</si>
  <si>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</si>
  <si>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</si>
  <si>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</si>
  <si>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</si>
  <si>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</si>
  <si>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</si>
  <si>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</si>
  <si>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</si>
  <si>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</si>
  <si>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</si>
  <si>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</si>
  <si>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</si>
  <si>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</si>
  <si>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</si>
  <si>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</si>
  <si>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</si>
  <si>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</si>
  <si>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</si>
  <si>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</si>
  <si>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</si>
  <si>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</si>
  <si>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</si>
  <si>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</si>
  <si>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</si>
  <si>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</si>
  <si>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</si>
  <si>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</si>
  <si>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</si>
  <si>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</si>
  <si>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</si>
  <si>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</si>
  <si>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</si>
  <si>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</si>
  <si>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</si>
  <si>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</si>
  <si>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</si>
  <si>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</si>
  <si>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</si>
  <si>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</si>
  <si>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</si>
  <si>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</si>
  <si>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</si>
  <si>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</si>
  <si>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</si>
  <si>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</si>
  <si>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</si>
  <si>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</si>
  <si>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</si>
  <si>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</si>
  <si>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</si>
  <si>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</si>
  <si>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</si>
  <si>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</si>
  <si>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</si>
  <si>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</si>
  <si>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</si>
  <si>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</si>
  <si>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</si>
  <si>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</si>
  <si>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</si>
  <si>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</si>
  <si>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</si>
  <si>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</si>
  <si>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</si>
  <si>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</si>
  <si>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</si>
  <si>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</si>
  <si>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</si>
  <si>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</si>
  <si>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</si>
  <si>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</si>
  <si>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</si>
  <si>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</si>
  <si>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</si>
  <si>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</si>
  <si>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</si>
  <si>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</si>
  <si>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</si>
  <si>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</si>
  <si>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</si>
  <si>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</si>
  <si>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</si>
  <si>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</si>
  <si>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</si>
  <si>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</si>
  <si>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</si>
  <si>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</si>
  <si>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</si>
  <si>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</si>
  <si>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</si>
  <si>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</si>
  <si>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</si>
  <si>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</si>
  <si>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</si>
  <si>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</si>
  <si>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</si>
  <si>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</si>
  <si>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</si>
  <si>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</si>
  <si>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</si>
  <si>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</si>
  <si>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</si>
  <si>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</si>
  <si>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</si>
  <si>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</si>
  <si>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</si>
  <si>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</si>
  <si>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</si>
  <si>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</si>
  <si>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</si>
  <si>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</si>
  <si>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</si>
  <si>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</si>
  <si>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</si>
  <si>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</si>
  <si>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</si>
  <si>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</si>
  <si>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</si>
  <si>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</si>
  <si>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</si>
  <si>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</si>
  <si>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</si>
  <si>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</si>
  <si>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</si>
  <si>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</si>
  <si>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</si>
  <si>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</si>
  <si>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</si>
  <si>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</si>
  <si>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</si>
  <si>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</si>
  <si>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</si>
  <si>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</si>
  <si>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</si>
  <si>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</si>
  <si>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</si>
  <si>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</si>
  <si>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</si>
  <si>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</si>
  <si>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</si>
  <si>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</si>
  <si>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</si>
  <si>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</si>
  <si>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</si>
  <si>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</si>
  <si>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</si>
  <si>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</si>
  <si>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</si>
  <si>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</si>
  <si>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</si>
  <si>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</si>
  <si>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</si>
  <si>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</si>
  <si>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</si>
  <si>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</si>
  <si>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</si>
  <si>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</si>
  <si>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</si>
  <si>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</si>
  <si>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</si>
  <si>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</si>
  <si>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</si>
  <si>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</si>
  <si>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</si>
  <si>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</si>
  <si>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</si>
  <si>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</si>
  <si>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</si>
  <si>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</si>
  <si>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</si>
  <si>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</si>
  <si>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</si>
  <si>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</si>
  <si>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</si>
  <si>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</si>
  <si>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</si>
  <si>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</si>
  <si>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</si>
  <si>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</si>
  <si>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</si>
  <si>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</si>
  <si>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</si>
  <si>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</si>
  <si>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</si>
  <si>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</si>
  <si>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</si>
  <si>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</si>
  <si>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</si>
  <si>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</si>
  <si>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</si>
  <si>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</si>
  <si>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</si>
  <si>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</si>
  <si>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</si>
  <si>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</si>
  <si>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</si>
  <si>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</si>
  <si>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</si>
  <si>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</si>
  <si>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</si>
  <si>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</si>
  <si>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</si>
  <si>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</si>
  <si>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</si>
  <si>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</si>
  <si>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</si>
  <si>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</si>
  <si>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</si>
  <si>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</si>
  <si>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</si>
  <si>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</si>
  <si>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</si>
  <si>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</si>
  <si>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</si>
  <si>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</si>
  <si>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</si>
  <si>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</si>
  <si>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</si>
  <si>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</si>
  <si>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</si>
  <si>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</si>
  <si>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</si>
  <si>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</si>
  <si>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</si>
  <si>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</si>
  <si>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</si>
  <si>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</si>
  <si>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</si>
  <si>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</si>
  <si>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</si>
  <si>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</si>
  <si>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</si>
  <si>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</si>
  <si>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</si>
  <si>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</si>
  <si>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</si>
  <si>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</si>
  <si>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</si>
  <si>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</si>
  <si>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</si>
  <si>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</si>
  <si>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</si>
  <si>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</si>
  <si>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</si>
  <si>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</si>
  <si>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</si>
  <si>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</si>
  <si>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</si>
  <si>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</si>
  <si>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</si>
  <si>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</si>
  <si>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</si>
  <si>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</si>
  <si>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</si>
  <si>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</si>
  <si>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</si>
  <si>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</si>
  <si>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</si>
  <si>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</si>
  <si>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</si>
  <si>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</si>
  <si>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</si>
  <si>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</si>
  <si>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</si>
  <si>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</si>
  <si>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</si>
  <si>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</si>
  <si>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</si>
  <si>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</si>
  <si>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</si>
  <si>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</si>
  <si>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</si>
  <si>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</si>
  <si>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</si>
  <si>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</si>
  <si>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</si>
  <si>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</si>
  <si>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</si>
  <si>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</si>
  <si>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</si>
  <si>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</si>
  <si>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</si>
  <si>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</si>
  <si>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</si>
  <si>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</si>
  <si>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</si>
  <si>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</si>
  <si>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</si>
  <si>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</si>
  <si>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</si>
  <si>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</si>
  <si>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</si>
  <si>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</si>
  <si>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</si>
  <si>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</si>
  <si>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</si>
  <si>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</si>
  <si>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</si>
  <si>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</si>
  <si>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</si>
  <si>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</si>
  <si>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</si>
  <si>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</si>
  <si>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</si>
  <si>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</si>
  <si>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</si>
  <si>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</si>
  <si>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</si>
  <si>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</si>
  <si>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</si>
  <si>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</si>
  <si>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</si>
  <si>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</si>
  <si>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</si>
  <si>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</si>
  <si>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</si>
  <si>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</si>
  <si>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</si>
  <si>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</si>
  <si>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</si>
  <si>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</si>
  <si>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</si>
  <si>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</si>
  <si>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</si>
  <si>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</si>
  <si>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</si>
  <si>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</si>
  <si>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</si>
  <si>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</si>
  <si>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</si>
  <si>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</si>
  <si>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</si>
  <si>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</si>
  <si>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</si>
  <si>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</si>
  <si>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</si>
  <si>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</si>
  <si>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</si>
  <si>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</si>
  <si>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</si>
  <si>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</si>
  <si>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</si>
  <si>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</si>
  <si>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</si>
  <si>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</si>
  <si>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</si>
  <si>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</si>
  <si>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</si>
  <si>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</si>
  <si>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</si>
  <si>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</si>
  <si>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</si>
  <si>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</si>
  <si>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</si>
  <si>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</si>
  <si>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</si>
  <si>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</si>
  <si>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</si>
  <si>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</si>
  <si>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</si>
  <si>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</si>
  <si>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</si>
  <si>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</si>
  <si>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</si>
  <si>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</si>
  <si>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</si>
  <si>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</si>
  <si>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</si>
  <si>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</si>
  <si>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</si>
  <si>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</si>
  <si>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</si>
  <si>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</si>
  <si>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</si>
  <si>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</si>
  <si>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</si>
  <si>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</si>
  <si>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</si>
  <si>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</si>
  <si>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</si>
  <si>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</si>
  <si>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</si>
  <si>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</si>
  <si>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</si>
  <si>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</si>
  <si>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</si>
  <si>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</si>
  <si>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</si>
  <si>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</si>
  <si>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</si>
  <si>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</si>
  <si>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</si>
  <si>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</si>
  <si>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</si>
  <si>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</si>
  <si>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</si>
  <si>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</si>
  <si>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</si>
  <si>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</si>
  <si>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</si>
  <si>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</si>
  <si>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</si>
  <si>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</si>
  <si>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</si>
  <si>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</si>
  <si>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</si>
  <si>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</si>
  <si>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</si>
  <si>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</si>
  <si>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</si>
  <si>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</si>
  <si>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</si>
  <si>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</si>
  <si>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</si>
  <si>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</si>
  <si>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</si>
  <si>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</si>
  <si>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</si>
  <si>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</si>
  <si>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</si>
  <si>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</si>
  <si>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</si>
  <si>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</si>
  <si>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</si>
  <si>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</si>
  <si>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</si>
  <si>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</si>
  <si>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</si>
  <si>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</si>
  <si>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</si>
  <si>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</si>
  <si>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</si>
  <si>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</si>
  <si>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</si>
  <si>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</si>
  <si>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</si>
  <si>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</si>
  <si>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</si>
  <si>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</si>
  <si>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</si>
  <si>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</si>
  <si>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</si>
  <si>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</si>
  <si>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</si>
  <si>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</si>
  <si>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</si>
  <si>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</si>
  <si>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</si>
  <si>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</si>
  <si>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</si>
  <si>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</si>
  <si>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</si>
  <si>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</si>
  <si>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</si>
  <si>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</si>
  <si>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</si>
  <si>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</si>
  <si>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</si>
  <si>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</si>
  <si>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</si>
  <si>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</si>
  <si>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</si>
  <si>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</si>
  <si>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</si>
  <si>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</si>
  <si>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</si>
  <si>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</si>
  <si>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</si>
  <si>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</si>
  <si>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</si>
  <si>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</si>
  <si>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</si>
  <si>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</si>
  <si>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</si>
  <si>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</si>
  <si>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</si>
  <si>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</si>
  <si>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</si>
  <si>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</si>
  <si>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</si>
  <si>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</si>
  <si>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</si>
  <si>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</si>
  <si>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</si>
  <si>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</si>
  <si>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</si>
  <si>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</si>
  <si>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</si>
  <si>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</si>
  <si>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</si>
  <si>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</si>
  <si>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</si>
  <si>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</si>
  <si>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</si>
  <si>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</si>
  <si>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</si>
  <si>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</si>
  <si>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</si>
  <si>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</si>
  <si>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</si>
  <si>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</si>
  <si>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</si>
  <si>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</si>
  <si>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</si>
  <si>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</si>
  <si>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</si>
  <si>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</si>
  <si>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</si>
  <si>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</si>
  <si>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</si>
  <si>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</si>
  <si>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</si>
  <si>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</si>
  <si>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</si>
  <si>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</si>
  <si>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</si>
  <si>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</si>
  <si>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</si>
  <si>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</si>
  <si>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</si>
  <si>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</si>
  <si>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</si>
  <si>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</si>
  <si>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</si>
  <si>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</si>
  <si>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</si>
  <si>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</si>
  <si>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</si>
  <si>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</si>
  <si>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</si>
  <si>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</si>
  <si>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</si>
  <si>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</si>
  <si>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</si>
  <si>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</si>
  <si>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</si>
  <si>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</si>
  <si>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</si>
  <si>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</si>
  <si>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</si>
  <si>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</si>
  <si>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</si>
  <si>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</si>
  <si>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</si>
  <si>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</si>
  <si>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</si>
  <si>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</si>
  <si>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</si>
  <si>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</si>
  <si>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</si>
  <si>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</si>
  <si>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</si>
  <si>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</si>
  <si>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</si>
  <si>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</si>
  <si>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</si>
  <si>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</si>
  <si>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</si>
  <si>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</si>
  <si>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</si>
  <si>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</si>
  <si>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</si>
  <si>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</si>
  <si>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</si>
  <si>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</si>
  <si>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</si>
  <si>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</si>
  <si>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</si>
  <si>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</si>
  <si>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</si>
  <si>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</si>
  <si>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</si>
  <si>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</si>
  <si>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</si>
  <si>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</si>
  <si>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</si>
  <si>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</si>
  <si>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</si>
  <si>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</si>
  <si>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</si>
  <si>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</si>
  <si>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</si>
  <si>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</si>
  <si>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</si>
  <si>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</si>
  <si>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</si>
  <si>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</si>
  <si>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</si>
  <si>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</si>
  <si>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</si>
  <si>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</si>
  <si>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</si>
  <si>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</si>
  <si>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</si>
  <si>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</si>
  <si>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</si>
  <si>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</si>
  <si>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</si>
  <si>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</si>
  <si>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</si>
  <si>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</si>
  <si>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</si>
  <si>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</si>
  <si>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</si>
  <si>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</si>
  <si>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</si>
  <si>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</si>
  <si>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</si>
  <si>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</si>
  <si>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</si>
  <si>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</si>
  <si>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</si>
  <si>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</si>
  <si>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</si>
  <si>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</si>
  <si>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</si>
  <si>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</si>
  <si>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</si>
  <si>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</si>
  <si>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</si>
  <si>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</si>
  <si>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</si>
  <si>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</si>
  <si>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</si>
  <si>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</si>
  <si>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</si>
  <si>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</si>
  <si>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</si>
  <si>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</si>
  <si>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</si>
  <si>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</si>
  <si>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</si>
  <si>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</si>
  <si>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</si>
  <si>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</si>
  <si>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</si>
  <si>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</si>
  <si>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</si>
  <si>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</si>
  <si>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</si>
  <si>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</si>
  <si>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</si>
  <si>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</si>
  <si>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</si>
  <si>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</si>
  <si>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</si>
  <si>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</si>
  <si>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</si>
  <si>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</si>
  <si>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</si>
  <si>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</si>
  <si>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</si>
  <si>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</si>
  <si>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</si>
  <si>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</si>
  <si>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</si>
  <si>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</si>
  <si>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</si>
  <si>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</si>
  <si>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</si>
  <si>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</si>
  <si>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</si>
  <si>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</si>
  <si>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</si>
  <si>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</si>
  <si>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</si>
  <si>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</si>
  <si>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</si>
  <si>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</si>
  <si>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</si>
  <si>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</si>
  <si>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</si>
  <si>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</si>
  <si>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</si>
  <si>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</si>
  <si>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</si>
  <si>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</si>
  <si>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</si>
  <si>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</si>
  <si>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</si>
  <si>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</si>
  <si>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</si>
  <si>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</si>
  <si>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</si>
  <si>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</si>
  <si>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</si>
  <si>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</si>
  <si>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</si>
  <si>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</si>
  <si>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</si>
  <si>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</si>
  <si>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</si>
  <si>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</si>
  <si>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</si>
  <si>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</si>
  <si>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</si>
  <si>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</si>
  <si>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</si>
  <si>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</si>
  <si>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</si>
  <si>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</si>
  <si>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</si>
  <si>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</si>
  <si>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</si>
  <si>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</si>
  <si>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</si>
  <si>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</si>
  <si>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</si>
  <si>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</si>
  <si>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</si>
  <si>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</si>
  <si>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</si>
  <si>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</si>
  <si>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</si>
  <si>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</si>
  <si>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</si>
  <si>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</si>
  <si>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</si>
  <si>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</si>
  <si>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</si>
  <si>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</si>
  <si>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</si>
  <si>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</si>
  <si>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</si>
  <si>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</si>
  <si>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</si>
  <si>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</si>
  <si>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</si>
  <si>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</si>
  <si>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</si>
  <si>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</si>
  <si>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</si>
  <si>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</si>
  <si>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</si>
  <si>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</si>
  <si>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</si>
  <si>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</si>
  <si>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</si>
  <si>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</si>
  <si>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</si>
  <si>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</si>
  <si>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</si>
  <si>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</si>
  <si>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</si>
  <si>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</si>
  <si>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</si>
  <si>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</si>
  <si>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</si>
  <si>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</si>
  <si>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</si>
  <si>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</si>
  <si>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</si>
  <si>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</si>
  <si>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</si>
  <si>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</si>
  <si>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</si>
  <si>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</si>
  <si>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</si>
  <si>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</si>
  <si>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</si>
  <si>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</si>
  <si>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</si>
  <si>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</si>
  <si>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</si>
  <si>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</si>
  <si>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</si>
  <si>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</si>
  <si>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</si>
  <si>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</si>
  <si>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</si>
  <si>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</si>
  <si>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</si>
  <si>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</si>
  <si>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</si>
  <si>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</si>
  <si>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</si>
  <si>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</si>
  <si>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</si>
  <si>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</si>
  <si>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</si>
  <si>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</si>
  <si>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</si>
  <si>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</si>
  <si>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</si>
  <si>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</si>
  <si>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</si>
  <si>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</si>
  <si>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</si>
  <si>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</si>
  <si>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</si>
  <si>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</si>
  <si>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</si>
  <si>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</si>
  <si>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</si>
  <si>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</si>
  <si>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</si>
  <si>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</si>
  <si>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</si>
  <si>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</si>
  <si>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</si>
  <si>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</si>
  <si>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</si>
  <si>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</si>
  <si>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</si>
  <si>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</si>
  <si>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</si>
  <si>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</si>
  <si>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</si>
  <si>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</si>
  <si>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</si>
  <si>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</si>
  <si>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</si>
  <si>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</si>
  <si>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</si>
  <si>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</si>
  <si>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</si>
  <si>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</si>
  <si>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</si>
  <si>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</si>
  <si>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</si>
  <si>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</si>
  <si>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</si>
  <si>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</si>
  <si>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</si>
  <si>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</si>
  <si>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</si>
  <si>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</si>
  <si>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</si>
  <si>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</si>
  <si>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</si>
  <si>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</si>
  <si>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</si>
  <si>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</si>
  <si>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</si>
  <si>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</si>
  <si>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</si>
  <si>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</si>
  <si>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</si>
  <si>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</si>
  <si>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</si>
  <si>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</si>
  <si>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</si>
  <si>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</si>
  <si>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</si>
  <si>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</si>
  <si>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</si>
  <si>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</si>
  <si>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</si>
  <si>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</si>
  <si>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</si>
  <si>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</si>
  <si>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</si>
  <si>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</si>
  <si>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</si>
  <si>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</si>
  <si>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</si>
  <si>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</si>
  <si>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</si>
  <si>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</si>
  <si>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</si>
  <si>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</si>
  <si>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</si>
  <si>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</si>
  <si>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</si>
  <si>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</si>
  <si>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</si>
  <si>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</si>
  <si>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</si>
  <si>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</si>
  <si>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</si>
  <si>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</si>
  <si>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</si>
  <si>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</si>
  <si>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</si>
  <si>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</si>
  <si>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</si>
  <si>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</si>
  <si>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</si>
  <si>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</si>
  <si>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</si>
  <si>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</si>
  <si>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</si>
  <si>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</si>
  <si>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</si>
  <si>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</si>
  <si>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</si>
  <si>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</si>
  <si>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</si>
  <si>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</si>
  <si>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</si>
  <si>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</si>
  <si>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</si>
  <si>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</si>
  <si>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</si>
  <si>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</si>
  <si>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</si>
  <si>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</si>
  <si>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</si>
  <si>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</si>
  <si>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</si>
  <si>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</si>
  <si>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</si>
  <si>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</si>
  <si>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</si>
  <si>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</si>
  <si>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</si>
  <si>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</si>
  <si>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</si>
  <si>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</si>
  <si>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</si>
  <si>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</si>
  <si>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</si>
  <si>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</si>
  <si>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</si>
  <si>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</si>
  <si>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</si>
  <si>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</si>
  <si>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</si>
  <si>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</si>
  <si>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</si>
  <si>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</si>
  <si>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</si>
  <si>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</si>
  <si>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</si>
  <si>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</si>
  <si>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</si>
  <si>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</si>
  <si>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</si>
  <si>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</si>
  <si>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</si>
  <si>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</si>
  <si>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</si>
  <si>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</si>
  <si>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</si>
  <si>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</si>
  <si>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</si>
  <si>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</si>
  <si>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</si>
  <si>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</si>
  <si>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</si>
  <si>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</si>
  <si>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</si>
  <si>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</si>
  <si>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</si>
  <si>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</si>
  <si>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</si>
  <si>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</si>
  <si>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</si>
  <si>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</si>
  <si>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</si>
  <si>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</si>
  <si>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</si>
  <si>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</si>
  <si>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</si>
  <si>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</si>
  <si>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</si>
  <si>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</si>
  <si>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</si>
  <si>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</si>
  <si>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</si>
  <si>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</si>
  <si>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</si>
  <si>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</si>
  <si>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</si>
  <si>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</si>
  <si>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</si>
  <si>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</si>
  <si>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</si>
  <si>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</si>
  <si>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</si>
  <si>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</si>
  <si>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</si>
  <si>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</si>
  <si>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</si>
  <si>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</si>
  <si>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</si>
  <si>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</si>
  <si>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</si>
  <si>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</si>
  <si>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</si>
  <si>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</si>
  <si>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</si>
  <si>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</si>
  <si>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</si>
  <si>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</si>
  <si>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</si>
  <si>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</si>
  <si>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</si>
  <si>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</si>
  <si>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</si>
  <si>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</si>
  <si>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</si>
  <si>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</si>
  <si>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</si>
  <si>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</si>
  <si>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</si>
  <si>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</si>
  <si>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</si>
  <si>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</si>
  <si>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</si>
  <si>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</si>
  <si>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</si>
  <si>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</si>
  <si>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</si>
  <si>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</si>
  <si>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</si>
  <si>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</si>
  <si>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</si>
  <si>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</si>
  <si>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</si>
  <si>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</si>
  <si>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</si>
  <si>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</si>
  <si>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</si>
  <si>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</si>
  <si>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</si>
  <si>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</si>
  <si>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</si>
  <si>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</si>
  <si>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</si>
  <si>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</si>
  <si>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</si>
  <si>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</si>
  <si>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</si>
  <si>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</si>
  <si>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</si>
  <si>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</si>
  <si>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</si>
  <si>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</si>
  <si>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</si>
  <si>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</si>
  <si>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</si>
  <si>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</si>
  <si>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</si>
  <si>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</si>
  <si>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</si>
  <si>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</si>
  <si>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</si>
  <si>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</si>
  <si>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</si>
  <si>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</si>
  <si>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</si>
  <si>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</si>
  <si>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</si>
  <si>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</si>
  <si>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</si>
  <si>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</si>
  <si>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</si>
  <si>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</si>
  <si>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</si>
  <si>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</si>
  <si>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</si>
  <si>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</si>
  <si>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</si>
  <si>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</si>
  <si>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</si>
  <si>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</si>
  <si>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</si>
  <si>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</si>
  <si>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</si>
  <si>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</si>
  <si>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</si>
  <si>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</si>
  <si>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</si>
  <si>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</si>
  <si>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</si>
  <si>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</si>
  <si>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</si>
  <si>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</si>
  <si>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</si>
  <si>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</si>
  <si>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</si>
  <si>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</si>
  <si>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</si>
  <si>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</si>
  <si>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</si>
  <si>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</si>
  <si>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</si>
  <si>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</si>
  <si>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</si>
  <si>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</si>
  <si>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</si>
  <si>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</si>
  <si>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</si>
  <si>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</si>
  <si>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</si>
  <si>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</si>
  <si>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</si>
  <si>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</si>
  <si>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</si>
  <si>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</si>
  <si>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</si>
  <si>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</si>
  <si>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</si>
  <si>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</si>
  <si>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</si>
  <si>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</si>
  <si>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</si>
  <si>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</si>
  <si>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</si>
  <si>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</si>
  <si>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</si>
  <si>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</si>
  <si>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</si>
  <si>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</si>
  <si>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</si>
  <si>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</si>
  <si>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</si>
  <si>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</si>
  <si>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</si>
  <si>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</si>
  <si>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</si>
  <si>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</si>
  <si>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</si>
  <si>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</si>
  <si>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</si>
  <si>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</si>
  <si>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</si>
  <si>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</si>
  <si>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</si>
  <si>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</si>
  <si>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</si>
  <si>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</si>
  <si>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</si>
  <si>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</si>
  <si>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</si>
  <si>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</si>
  <si>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</si>
  <si>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</si>
  <si>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</si>
  <si>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</si>
  <si>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</si>
  <si>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</si>
  <si>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</si>
  <si>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</si>
  <si>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</si>
  <si>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</si>
  <si>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</si>
  <si>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</si>
  <si>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</si>
  <si>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</si>
  <si>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</si>
  <si>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</si>
  <si>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</si>
  <si>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</si>
  <si>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</si>
  <si>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</si>
  <si>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</si>
  <si>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</si>
  <si>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</si>
  <si>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</si>
  <si>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</si>
  <si>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</si>
  <si>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</si>
  <si>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</si>
  <si>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</si>
  <si>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</si>
  <si>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</si>
  <si>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</si>
  <si>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</si>
  <si>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</si>
  <si>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</si>
  <si>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</si>
  <si>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</si>
  <si>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</si>
  <si>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</si>
  <si>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</si>
  <si>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</si>
  <si>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</si>
  <si>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</si>
  <si>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</si>
  <si>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</si>
  <si>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</si>
  <si>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</si>
  <si>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</si>
  <si>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</si>
  <si>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</si>
  <si>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</si>
  <si>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</si>
  <si>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</si>
  <si>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</si>
  <si>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</si>
  <si>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</si>
  <si>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</si>
  <si>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</si>
  <si>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</si>
  <si>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</si>
  <si>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</si>
  <si>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</si>
  <si>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</si>
  <si>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</si>
  <si>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</si>
  <si>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</si>
  <si>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</si>
  <si>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</si>
  <si>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</si>
  <si>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</si>
  <si>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</si>
  <si>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</si>
  <si>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</si>
  <si>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</si>
  <si>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</si>
  <si>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</si>
  <si>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</si>
  <si>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</si>
  <si>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</si>
  <si>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</si>
  <si>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</si>
  <si>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</si>
  <si>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</si>
  <si>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</si>
  <si>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</si>
  <si>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</si>
  <si>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</si>
  <si>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</si>
  <si>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</si>
  <si>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</si>
  <si>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</si>
  <si>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</si>
  <si>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</si>
  <si>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</si>
  <si>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</si>
  <si>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</si>
  <si>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</si>
  <si>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</si>
  <si>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</si>
  <si>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</si>
  <si>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</si>
  <si>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</si>
  <si>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</si>
  <si>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</si>
  <si>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</si>
  <si>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</si>
  <si>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</si>
  <si>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</si>
  <si>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</si>
  <si>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</si>
  <si>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</si>
  <si>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</si>
  <si>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</si>
  <si>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</si>
  <si>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</si>
  <si>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</si>
  <si>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</si>
  <si>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</si>
  <si>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</si>
  <si>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</si>
  <si>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</si>
  <si>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</si>
  <si>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</si>
  <si>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</si>
  <si>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</si>
  <si>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</si>
  <si>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</si>
  <si>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</si>
  <si>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</si>
  <si>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</si>
  <si>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</si>
  <si>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</si>
  <si>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</si>
  <si>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</si>
  <si>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</si>
  <si>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</si>
  <si>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</si>
  <si>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</si>
  <si>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</si>
  <si>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</si>
  <si>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</si>
  <si>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</si>
  <si>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</si>
  <si>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</si>
  <si>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</si>
  <si>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</si>
  <si>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</si>
  <si>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</si>
  <si>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</si>
  <si>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</si>
  <si>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</si>
  <si>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</si>
  <si>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</si>
  <si>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</si>
  <si>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</si>
  <si>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</si>
  <si>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</si>
  <si>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</si>
  <si>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</si>
  <si>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</si>
  <si>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</si>
  <si>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</si>
  <si>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</si>
  <si>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</si>
  <si>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</si>
  <si>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</si>
  <si>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</si>
  <si>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</si>
  <si>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</si>
  <si>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</si>
  <si>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</si>
  <si>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</si>
  <si>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</si>
  <si>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</si>
  <si>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</si>
  <si>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</si>
  <si>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</si>
  <si>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</si>
  <si>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</si>
  <si>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</si>
  <si>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</si>
  <si>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</si>
  <si>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</si>
  <si>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</si>
  <si>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</si>
  <si>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</si>
  <si>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</si>
  <si>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</si>
  <si>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</si>
  <si>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</si>
  <si>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</si>
  <si>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</si>
  <si>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</si>
  <si>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</si>
  <si>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</si>
  <si>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</si>
  <si>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</si>
  <si>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</si>
  <si>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</si>
  <si>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</si>
  <si>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</si>
  <si>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</si>
  <si>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</si>
  <si>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</si>
  <si>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</si>
  <si>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</si>
  <si>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</si>
  <si>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</si>
  <si>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</si>
  <si>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</si>
  <si>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</si>
  <si>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</si>
  <si>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</si>
  <si>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</si>
  <si>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</si>
  <si>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</si>
  <si>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</si>
  <si>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</si>
  <si>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</si>
  <si>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</si>
  <si>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</si>
  <si>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</si>
  <si>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</si>
  <si>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</si>
  <si>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</si>
  <si>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</si>
  <si>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</si>
  <si>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</si>
  <si>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</si>
  <si>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</si>
  <si>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</si>
  <si>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</si>
  <si>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</si>
  <si>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</si>
  <si>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</si>
  <si>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</si>
  <si>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</si>
  <si>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</si>
  <si>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</si>
  <si>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</si>
  <si>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</si>
  <si>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</si>
  <si>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</si>
  <si>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</si>
  <si>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</si>
  <si>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</si>
  <si>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</si>
  <si>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</si>
  <si>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</si>
  <si>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</si>
  <si>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</si>
  <si>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</si>
  <si>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</si>
  <si>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</si>
  <si>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</si>
  <si>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</si>
  <si>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</si>
  <si>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</si>
  <si>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</si>
  <si>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</si>
  <si>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</si>
  <si>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</si>
  <si>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</si>
  <si>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</si>
  <si>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</si>
  <si>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</si>
  <si>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</si>
  <si>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</si>
  <si>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</si>
  <si>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</si>
  <si>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</si>
  <si>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</si>
  <si>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</si>
  <si>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</si>
  <si>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</si>
  <si>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</si>
  <si>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</si>
  <si>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</si>
  <si>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</si>
  <si>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</si>
  <si>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</si>
  <si>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</si>
  <si>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</si>
  <si>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</si>
  <si>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</si>
  <si>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</si>
  <si>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</si>
  <si>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</si>
  <si>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</si>
  <si>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</si>
  <si>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</si>
  <si>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</si>
  <si>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</si>
  <si>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</si>
  <si>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</si>
  <si>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</si>
  <si>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</si>
  <si>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</si>
  <si>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</si>
  <si>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</si>
  <si>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</si>
  <si>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</si>
  <si>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</si>
  <si>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</si>
  <si>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</si>
  <si>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</si>
  <si>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</si>
  <si>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</si>
  <si>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</si>
  <si>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</si>
  <si>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</si>
  <si>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</si>
  <si>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</si>
  <si>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</si>
  <si>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</si>
  <si>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</si>
  <si>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</si>
  <si>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</si>
  <si>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</si>
  <si>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</si>
  <si>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</si>
  <si>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</si>
  <si>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</si>
  <si>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</si>
  <si>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</si>
  <si>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</si>
  <si>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</si>
  <si>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</si>
  <si>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</si>
  <si>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</si>
  <si>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</si>
  <si>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</si>
  <si>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</si>
  <si>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</si>
  <si>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</si>
  <si>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</si>
  <si>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</si>
  <si>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</si>
  <si>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</si>
  <si>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</si>
  <si>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</si>
  <si>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</si>
  <si>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</si>
  <si>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</si>
  <si>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</si>
  <si>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</si>
  <si>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</si>
  <si>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</si>
  <si>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</si>
  <si>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</si>
  <si>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</si>
  <si>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</si>
  <si>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</si>
  <si>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</si>
  <si>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</si>
  <si>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</si>
  <si>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</si>
  <si>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</si>
  <si>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</si>
  <si>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</si>
  <si>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</si>
  <si>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</si>
  <si>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</si>
  <si>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</si>
  <si>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</si>
  <si>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</si>
  <si>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</si>
  <si>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</si>
  <si>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</si>
  <si>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</si>
  <si>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</si>
  <si>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</si>
  <si>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</si>
  <si>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</si>
  <si>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</si>
  <si>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</si>
  <si>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</si>
  <si>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</si>
  <si>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</si>
  <si>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</si>
  <si>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</si>
  <si>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</si>
  <si>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</si>
  <si>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</si>
  <si>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</si>
  <si>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</si>
  <si>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</si>
  <si>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</si>
  <si>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</si>
  <si>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</si>
  <si>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</si>
  <si>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</si>
  <si>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</si>
  <si>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</si>
  <si>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</si>
  <si>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</si>
  <si>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</si>
  <si>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</si>
  <si>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</si>
  <si>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</si>
  <si>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</si>
  <si>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</si>
  <si>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</si>
  <si>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</si>
  <si>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</si>
  <si>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</si>
  <si>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</si>
  <si>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</si>
  <si>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</si>
  <si>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</si>
  <si>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</si>
  <si>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</si>
  <si>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</si>
  <si>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</si>
  <si>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</si>
  <si>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</si>
  <si>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</si>
  <si>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</si>
  <si>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</si>
  <si>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</si>
  <si>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</si>
  <si>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</si>
  <si>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</si>
  <si>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</si>
  <si>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</si>
  <si>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</si>
  <si>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</si>
  <si>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</si>
  <si>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</si>
  <si>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</si>
  <si>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</si>
  <si>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</si>
  <si>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</si>
  <si>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</si>
  <si>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</si>
  <si>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</si>
  <si>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</si>
  <si>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</si>
  <si>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</si>
  <si>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</si>
  <si>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</si>
  <si>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</si>
  <si>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</si>
  <si>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</si>
  <si>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</si>
  <si>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</si>
  <si>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</si>
  <si>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</si>
  <si>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</si>
  <si>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</si>
  <si>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</si>
  <si>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</si>
  <si>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</si>
  <si>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</si>
  <si>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</si>
  <si>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</si>
  <si>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</si>
  <si>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</si>
  <si>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</si>
  <si>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</si>
  <si>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</si>
  <si>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</si>
  <si>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</si>
  <si>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</si>
  <si>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</si>
  <si>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</si>
  <si>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</si>
  <si>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</si>
  <si>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</si>
  <si>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</si>
  <si>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</si>
  <si>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</si>
  <si>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</si>
  <si>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</si>
  <si>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</si>
  <si>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</si>
  <si>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</si>
  <si>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</si>
  <si>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</si>
  <si>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</si>
  <si>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</si>
  <si>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</si>
  <si>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</si>
  <si>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</si>
  <si>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</si>
  <si>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</si>
  <si>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</si>
  <si>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</si>
  <si>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</si>
  <si>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</si>
  <si>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</si>
  <si>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</si>
  <si>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</si>
  <si>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</si>
  <si>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</si>
  <si>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</si>
  <si>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</si>
  <si>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</si>
  <si>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</si>
  <si>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</si>
  <si>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</si>
  <si>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</si>
  <si>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</si>
  <si>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</si>
  <si>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</si>
  <si>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</si>
  <si>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</si>
  <si>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</si>
  <si>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</si>
  <si>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</si>
  <si>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</si>
  <si>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</si>
  <si>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</si>
  <si>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</si>
  <si>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</si>
  <si>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</si>
  <si>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</si>
  <si>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</si>
  <si>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</si>
  <si>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</si>
  <si>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</si>
  <si>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</si>
  <si>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</si>
  <si>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</si>
  <si>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</si>
  <si>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</si>
  <si>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</si>
  <si>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</si>
  <si>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</si>
  <si>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</si>
  <si>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</si>
  <si>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</si>
  <si>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</si>
  <si>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</si>
  <si>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</si>
  <si>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</si>
  <si>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</si>
  <si>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</si>
  <si>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</si>
  <si>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</si>
  <si>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</si>
  <si>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</si>
  <si>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</si>
  <si>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</si>
  <si>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</si>
  <si>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</si>
  <si>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</si>
  <si>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</si>
  <si>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</si>
  <si>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</si>
  <si>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</si>
  <si>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</si>
  <si>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</si>
  <si>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</si>
  <si>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</si>
  <si>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</si>
  <si>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</si>
  <si>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</si>
  <si>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</si>
  <si>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</si>
  <si>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</si>
  <si>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</si>
  <si>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</si>
  <si>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</si>
  <si>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</si>
  <si>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</si>
  <si>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</si>
  <si>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</si>
  <si>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</si>
  <si>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</si>
  <si>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</si>
  <si>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</si>
  <si>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</si>
  <si>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</si>
  <si>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</si>
  <si>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</si>
  <si>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</si>
  <si>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</si>
  <si>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</si>
  <si>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</si>
  <si>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</si>
  <si>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</si>
  <si>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</si>
  <si>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</si>
  <si>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</si>
  <si>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</si>
  <si>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</si>
  <si>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</si>
  <si>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</si>
  <si>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</si>
  <si>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</si>
  <si>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</si>
  <si>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</si>
  <si>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</si>
  <si>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</si>
  <si>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</si>
  <si>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</si>
  <si>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</si>
  <si>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</si>
  <si>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</si>
  <si>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</si>
  <si>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</si>
  <si>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</si>
  <si>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</si>
  <si>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</si>
  <si>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</si>
  <si>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</si>
  <si>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</si>
  <si>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</si>
  <si>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</si>
  <si>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</si>
  <si>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</si>
  <si>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</si>
  <si>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</si>
  <si>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</si>
  <si>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</si>
  <si>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</si>
  <si>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</si>
  <si>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</si>
  <si>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</si>
  <si>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</si>
  <si>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</si>
  <si>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</si>
  <si>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</si>
  <si>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</si>
  <si>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</si>
  <si>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</si>
  <si>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</si>
  <si>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</si>
  <si>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</si>
  <si>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</si>
  <si>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</si>
  <si>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</si>
  <si>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</si>
  <si>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</si>
  <si>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</si>
  <si>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</si>
  <si>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</si>
  <si>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</si>
  <si>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</si>
  <si>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</si>
  <si>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</si>
  <si>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</si>
  <si>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</si>
  <si>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</si>
  <si>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</si>
  <si>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</si>
  <si>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</si>
  <si>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</si>
  <si>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</si>
  <si>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</si>
  <si>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</si>
  <si>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</si>
  <si>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</si>
  <si>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</si>
  <si>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</si>
  <si>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</si>
  <si>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</si>
  <si>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</si>
  <si>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</si>
  <si>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</si>
  <si>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</si>
  <si>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</si>
  <si>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</si>
  <si>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</si>
  <si>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</si>
  <si>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</si>
  <si>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</si>
  <si>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</si>
  <si>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</si>
  <si>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</si>
  <si>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</si>
  <si>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</si>
  <si>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</si>
  <si>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</si>
  <si>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</si>
  <si>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</si>
  <si>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</si>
  <si>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</si>
  <si>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</si>
  <si>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</si>
  <si>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</si>
  <si>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</si>
  <si>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</si>
  <si>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</si>
  <si>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</si>
  <si>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</si>
  <si>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</si>
  <si>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</si>
  <si>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</si>
  <si>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</si>
  <si>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</si>
  <si>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</si>
  <si>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</si>
  <si>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</si>
  <si>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</si>
  <si>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</si>
  <si>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</si>
  <si>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</si>
  <si>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</si>
  <si>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</si>
  <si>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</si>
  <si>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</si>
  <si>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</si>
  <si>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</si>
  <si>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</si>
  <si>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</si>
  <si>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</si>
  <si>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</si>
  <si>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</si>
  <si>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</si>
  <si>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</si>
  <si>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</si>
  <si>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</si>
  <si>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</si>
  <si>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</si>
  <si>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</si>
  <si>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</si>
  <si>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</si>
  <si>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</si>
  <si>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</si>
  <si>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</si>
  <si>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</si>
  <si>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</si>
  <si>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</si>
  <si>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</si>
  <si>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</si>
  <si>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</si>
  <si>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</si>
  <si>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</si>
  <si>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</si>
  <si>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</si>
  <si>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</si>
  <si>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</si>
  <si>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</si>
  <si>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</si>
  <si>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</si>
  <si>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</si>
  <si>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</si>
  <si>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</si>
  <si>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</si>
  <si>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</si>
  <si>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</si>
  <si>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</si>
  <si>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</si>
  <si>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</si>
  <si>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</si>
  <si>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</si>
  <si>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</si>
  <si>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</si>
  <si>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</si>
  <si>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</si>
  <si>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</si>
  <si>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</si>
  <si>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</si>
  <si>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</si>
  <si>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</si>
  <si>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</si>
  <si>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</si>
  <si>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</si>
  <si>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</si>
  <si>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</si>
  <si>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</si>
  <si>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</si>
  <si>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</si>
  <si>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</si>
  <si>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</si>
  <si>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</si>
  <si>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</si>
  <si>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</si>
  <si>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</si>
  <si>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</si>
  <si>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</si>
  <si>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</si>
  <si>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</si>
  <si>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</si>
  <si>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</si>
  <si>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</si>
  <si>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</si>
  <si>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</si>
  <si>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</si>
  <si>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</si>
  <si>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</si>
  <si>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</si>
  <si>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</si>
  <si>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</si>
  <si>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</si>
  <si>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</si>
  <si>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</si>
  <si>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</si>
  <si>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</si>
  <si>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</si>
  <si>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</si>
  <si>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</si>
  <si>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</si>
  <si>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</si>
  <si>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</si>
  <si>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</si>
  <si>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</si>
  <si>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</si>
  <si>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</si>
  <si>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</si>
  <si>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</si>
  <si>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</si>
  <si>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</si>
  <si>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</si>
  <si>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</si>
  <si>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</si>
  <si>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</si>
  <si>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</si>
  <si>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</si>
  <si>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</si>
  <si>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</si>
  <si>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</si>
  <si>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</si>
  <si>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</si>
  <si>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</si>
  <si>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</si>
  <si>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</si>
  <si>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</si>
  <si>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</si>
  <si>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</si>
  <si>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</si>
  <si>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</si>
  <si>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</si>
  <si>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</si>
  <si>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</si>
  <si>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</si>
  <si>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</si>
  <si>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</si>
  <si>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</si>
  <si>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</si>
  <si>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</si>
  <si>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</si>
  <si>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</si>
  <si>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</si>
  <si>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</si>
  <si>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</si>
  <si>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</si>
  <si>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</si>
  <si>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</si>
  <si>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</si>
  <si>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</si>
  <si>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</si>
  <si>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</si>
  <si>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</si>
  <si>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</si>
  <si>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</si>
  <si>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</si>
  <si>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</si>
  <si>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</si>
  <si>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</si>
  <si>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</si>
  <si>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</si>
  <si>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</si>
  <si>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</si>
  <si>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</si>
  <si>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</si>
  <si>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</si>
  <si>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</si>
  <si>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</si>
  <si>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</si>
  <si>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</si>
  <si>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</si>
  <si>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</si>
  <si>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</si>
  <si>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</si>
  <si>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</si>
  <si>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</si>
  <si>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</si>
  <si>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</si>
  <si>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</si>
  <si>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</si>
  <si>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</si>
  <si>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</si>
  <si>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</si>
  <si>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</si>
  <si>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</si>
  <si>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</si>
  <si>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</si>
  <si>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</si>
  <si>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</si>
  <si>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</si>
  <si>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</si>
  <si>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</si>
  <si>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</si>
  <si>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</si>
  <si>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</si>
  <si>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</si>
  <si>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</si>
  <si>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</si>
  <si>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</si>
  <si>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</si>
  <si>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</si>
  <si>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</si>
  <si>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</si>
  <si>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</si>
  <si>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</si>
  <si>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</si>
  <si>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</si>
  <si>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</si>
  <si>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</si>
  <si>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</si>
  <si>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</si>
  <si>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</si>
  <si>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</si>
  <si>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</si>
  <si>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</si>
  <si>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</si>
  <si>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</si>
  <si>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</si>
  <si>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</si>
  <si>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</si>
  <si>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</si>
  <si>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</si>
  <si>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</si>
  <si>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</si>
  <si>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</si>
  <si>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</si>
  <si>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</si>
  <si>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</si>
  <si>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</si>
  <si>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</si>
  <si>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</si>
  <si>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</si>
  <si>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</si>
  <si>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</si>
  <si>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</si>
  <si>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</si>
  <si>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</si>
  <si>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</si>
  <si>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</si>
  <si>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</si>
  <si>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</si>
  <si>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</si>
  <si>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</si>
  <si>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</si>
  <si>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</si>
  <si>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</si>
  <si>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</si>
  <si>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</si>
  <si>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</si>
  <si>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</si>
  <si>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</si>
  <si>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</si>
  <si>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</si>
  <si>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</si>
  <si>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</si>
  <si>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</si>
  <si>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</si>
  <si>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</si>
  <si>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</si>
  <si>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</si>
  <si>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</si>
  <si>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</si>
  <si>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</si>
  <si>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</si>
  <si>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</si>
  <si>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</si>
  <si>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</si>
  <si>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</si>
  <si>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</si>
  <si>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</si>
  <si>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</si>
  <si>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</si>
  <si>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</si>
  <si>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</si>
  <si>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</si>
  <si>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</si>
  <si>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</si>
  <si>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</si>
  <si>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</si>
  <si>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</si>
  <si>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</si>
  <si>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</si>
  <si>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</si>
  <si>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</si>
  <si>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</si>
  <si>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</si>
  <si>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</si>
  <si>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</si>
  <si>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</si>
  <si>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</si>
  <si>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</si>
  <si>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</si>
  <si>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</si>
  <si>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</si>
  <si>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</si>
  <si>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</si>
  <si>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</si>
  <si>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</si>
  <si>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</si>
  <si>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</si>
  <si>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</si>
  <si>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</si>
  <si>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</si>
  <si>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</si>
  <si>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</si>
  <si>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</si>
  <si>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</si>
  <si>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</si>
  <si>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</si>
  <si>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</si>
  <si>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</si>
  <si>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</si>
  <si>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</si>
  <si>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</si>
  <si>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</si>
  <si>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</si>
  <si>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</si>
  <si>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</si>
  <si>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</si>
  <si>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</si>
  <si>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</si>
  <si>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</si>
  <si>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</si>
  <si>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</si>
  <si>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</si>
  <si>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</si>
  <si>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</si>
  <si>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</si>
  <si>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</si>
  <si>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</si>
  <si>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</si>
  <si>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</si>
  <si>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</si>
  <si>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</si>
  <si>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</si>
  <si>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</si>
  <si>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</si>
  <si>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</si>
  <si>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</si>
  <si>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</si>
  <si>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</si>
  <si>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</si>
  <si>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</si>
  <si>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</si>
  <si>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</si>
  <si>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</si>
  <si>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</si>
  <si>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</si>
  <si>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</si>
  <si>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</si>
  <si>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</si>
  <si>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</si>
  <si>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</si>
  <si>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</si>
  <si>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</si>
  <si>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</si>
  <si>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</si>
  <si>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</si>
  <si>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</si>
  <si>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</si>
  <si>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</si>
  <si>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</si>
  <si>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</si>
  <si>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</si>
  <si>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</si>
  <si>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</si>
  <si>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</si>
  <si>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</si>
  <si>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</si>
  <si>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</si>
  <si>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</si>
  <si>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</si>
  <si>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</si>
  <si>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</si>
  <si>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</si>
  <si>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</si>
  <si>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</si>
  <si>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</si>
  <si>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</si>
  <si>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</si>
  <si>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</si>
  <si>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</si>
  <si>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</si>
  <si>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</si>
  <si>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</si>
  <si>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</si>
  <si>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</si>
  <si>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</si>
  <si>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</si>
  <si>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</si>
  <si>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</si>
  <si>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</si>
  <si>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</si>
  <si>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</si>
  <si>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</si>
  <si>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</si>
  <si>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</si>
  <si>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</si>
  <si>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</si>
  <si>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</si>
  <si>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</si>
  <si>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</si>
  <si>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</si>
  <si>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</si>
  <si>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</si>
  <si>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</si>
  <si>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</si>
  <si>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</si>
  <si>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</si>
  <si>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</si>
  <si>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</si>
  <si>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</si>
  <si>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</si>
  <si>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</si>
  <si>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</si>
  <si>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</si>
  <si>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</si>
  <si>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</si>
  <si>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</si>
  <si>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</si>
  <si>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</si>
  <si>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</si>
  <si>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</si>
  <si>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</si>
  <si>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</si>
  <si>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</si>
  <si>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</si>
  <si>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</si>
  <si>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</si>
  <si>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</si>
  <si>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</si>
  <si>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</si>
  <si>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</si>
  <si>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</si>
  <si>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</si>
  <si>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</si>
  <si>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</si>
  <si>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</si>
  <si>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</si>
  <si>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</si>
  <si>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</si>
  <si>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</si>
  <si>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</si>
  <si>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</si>
  <si>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</si>
  <si>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</si>
  <si>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</si>
  <si>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</si>
  <si>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</si>
  <si>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</si>
  <si>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</si>
  <si>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</si>
  <si>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</si>
  <si>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</si>
  <si>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</si>
  <si>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</si>
  <si>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</si>
  <si>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</si>
  <si>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</si>
  <si>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</si>
  <si>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</si>
  <si>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</si>
  <si>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</si>
  <si>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</si>
  <si>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</si>
  <si>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</si>
  <si>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</si>
  <si>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</si>
  <si>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</si>
  <si>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</si>
  <si>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</si>
  <si>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</si>
  <si>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</si>
  <si>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</si>
  <si>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</si>
  <si>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</si>
  <si>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</si>
  <si>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</si>
  <si>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</si>
  <si>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</si>
  <si>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</si>
  <si>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</si>
  <si>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</si>
  <si>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</si>
  <si>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</si>
  <si>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</si>
  <si>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</si>
  <si>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</si>
  <si>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</si>
  <si>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</si>
  <si>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</si>
  <si>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</si>
  <si>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</si>
  <si>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</si>
  <si>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</si>
  <si>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</si>
  <si>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</si>
  <si>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</si>
  <si>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</si>
  <si>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</si>
  <si>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</si>
  <si>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</si>
  <si>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</si>
  <si>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</si>
  <si>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</si>
  <si>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</si>
  <si>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</si>
  <si>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</si>
  <si>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</si>
  <si>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</si>
  <si>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</si>
  <si>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</si>
  <si>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</si>
  <si>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</si>
  <si>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</si>
  <si>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</si>
  <si>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</si>
  <si>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</si>
  <si>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</si>
  <si>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</si>
  <si>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</si>
  <si>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</si>
  <si>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</si>
  <si>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</si>
  <si>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</si>
  <si>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</si>
  <si>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</si>
  <si>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</si>
  <si>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</si>
  <si>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</si>
  <si>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</si>
  <si>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</si>
  <si>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</si>
  <si>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</si>
  <si>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</si>
  <si>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</si>
  <si>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</si>
  <si>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</si>
  <si>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</si>
  <si>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(%)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</si>
  <si>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</si>
  <si>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</si>
  <si>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</si>
  <si>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</si>
  <si>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</si>
  <si>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</si>
  <si>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</si>
  <si>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</si>
  <si>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</si>
  <si>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</si>
  <si>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</si>
  <si>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</si>
  <si>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</si>
  <si>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</si>
  <si>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</si>
  <si>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</si>
  <si>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</si>
  <si>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</si>
  <si>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</si>
  <si>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</si>
  <si>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</si>
  <si>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</si>
  <si>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</si>
  <si>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</si>
  <si>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</si>
  <si>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</si>
  <si>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</si>
  <si>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</si>
  <si>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</si>
  <si>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</si>
  <si>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</si>
  <si>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</si>
  <si>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</si>
  <si>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</si>
  <si>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</si>
  <si>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</si>
  <si>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</si>
  <si>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</si>
  <si>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</si>
  <si>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</si>
  <si>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</si>
  <si>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</si>
  <si>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</si>
  <si>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</si>
  <si>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</si>
  <si>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</si>
  <si>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</si>
  <si>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</si>
  <si>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</si>
  <si>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</si>
  <si>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</si>
  <si>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</si>
  <si>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</si>
  <si>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Easy</t>
  </si>
  <si>
    <t>Medium</t>
  </si>
  <si>
    <t>Hard</t>
  </si>
  <si>
    <t>(All)</t>
  </si>
  <si>
    <t>Row Labels</t>
  </si>
  <si>
    <t>Grand Total</t>
  </si>
  <si>
    <t>Count of state</t>
  </si>
  <si>
    <t>Column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</si>
  <si>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</si>
  <si>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</si>
  <si>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</si>
  <si>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</si>
  <si>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</si>
  <si>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</si>
  <si>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</si>
  <si>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</si>
  <si>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</si>
  <si>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</si>
  <si>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</si>
  <si>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</si>
  <si>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</si>
  <si>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</si>
  <si>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</si>
  <si>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</si>
  <si>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</si>
  <si>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</si>
  <si>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</si>
  <si>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</si>
  <si>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</si>
  <si>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Percentge Failed</t>
  </si>
  <si>
    <t>Percentage Canceled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</si>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</sst>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1" fillId="5" borderId="0" xfId="0" applyNumberFormat="1" applyFont="1" applyFill="1" applyAlignment="1">
      <alignment horizontal="center"/>
    </xf>
    <xf numFmtId="0" fontId="1" fillId="5" borderId="0" xfId="0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theme="5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87F0FB"/>
      <color rgb="FF51F5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</a:t>
            </a:r>
            <a:r>
              <a:rPr lang="en-US" baseline="0"/>
              <a:t> vs Outcome Chance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65.495432185523541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16.36904761904762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83-492D-A734-96B98045907C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29.51510892480675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58.928571428571431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83-492D-A734-96B98045907C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4.9894588896697112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24.702380952380953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83-492D-A734-96B980459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70639"/>
        <c:axId val="1193295551"/>
      </c:lineChart>
      <c:catAx>
        <c:axId val="722670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Range($)</a:t>
                </a:r>
              </a:p>
            </c:rich>
          </c:tx>
          <c:layout>
            <c:manualLayout>
              <c:xMode val="edge"/>
              <c:yMode val="edge"/>
              <c:x val="0.48221412948381454"/>
              <c:y val="0.777406678331875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295551"/>
        <c:crosses val="autoZero"/>
        <c:auto val="1"/>
        <c:lblAlgn val="ctr"/>
        <c:lblOffset val="100"/>
        <c:noMultiLvlLbl val="0"/>
      </c:catAx>
      <c:valAx>
        <c:axId val="119329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Chance(%)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7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[StarterBook_FINAL.xlsx]Pivot Table 1!PivotTable2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9-4CF7-9599-7291C1002E2E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9-4CF7-9599-7291C1002E2E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49-4CF7-9599-7291C1002E2E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49-4CF7-9599-7291C1002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1527695"/>
        <c:axId val="1346191439"/>
      </c:barChart>
      <c:catAx>
        <c:axId val="121152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191439"/>
        <c:crosses val="autoZero"/>
        <c:auto val="1"/>
        <c:lblAlgn val="ctr"/>
        <c:lblOffset val="100"/>
        <c:noMultiLvlLbl val="0"/>
      </c:catAx>
      <c:valAx>
        <c:axId val="134619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52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[StarterBook_FINAL.xlsx]Pivot Table 2!PivotTable1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2358319056315138E-2"/>
          <c:y val="6.9628452778767572E-2"/>
          <c:w val="0.95406918056278345"/>
          <c:h val="0.843688892583774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23-4960-8E90-313D5BA6760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23-4960-8E90-313D5BA6760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823-4960-8E90-313D5BA6760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823-4960-8E90-313D5BA67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1952399"/>
        <c:axId val="1203803519"/>
      </c:barChart>
      <c:catAx>
        <c:axId val="109195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803519"/>
        <c:crosses val="autoZero"/>
        <c:auto val="1"/>
        <c:lblAlgn val="ctr"/>
        <c:lblOffset val="100"/>
        <c:noMultiLvlLbl val="0"/>
      </c:catAx>
      <c:valAx>
        <c:axId val="120380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95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[StarterBook_FINAL.xlsx]Pivot Table 3!PivotTable4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7-4B32-ABE8-60BF14F75970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37-4B32-ABE8-60BF14F75970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37-4B32-ABE8-60BF14F75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0766687"/>
        <c:axId val="1398705327"/>
      </c:lineChart>
      <c:catAx>
        <c:axId val="149076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5327"/>
        <c:crosses val="autoZero"/>
        <c:auto val="1"/>
        <c:lblAlgn val="ctr"/>
        <c:lblOffset val="100"/>
        <c:noMultiLvlLbl val="0"/>
      </c:catAx>
      <c:valAx>
        <c:axId val="139870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76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521970</xdr:colOff>
      <xdr:row>14</xdr:row>
      <xdr:rowOff>76200</xdr:rowOff>
    </xdr:from>
    <xdr:to>
      <xdr:col>14</xdr:col>
      <xdr:colOff>7620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C8A59B-264C-48AC-AE9F-A464BCD17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179070</xdr:colOff>
      <xdr:row>0</xdr:row>
      <xdr:rowOff>30480</xdr:rowOff>
    </xdr:from>
    <xdr:to>
      <xdr:col>16</xdr:col>
      <xdr:colOff>243840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676AC-4ADA-4BB4-98A3-D1A891CFC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76200</xdr:rowOff>
    </xdr:from>
    <xdr:to>
      <xdr:col>25</xdr:col>
      <xdr:colOff>457200</xdr:colOff>
      <xdr:row>64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44AA9-690C-415D-A602-371DBA610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40004</xdr:colOff>
      <xdr:row>3</xdr:row>
      <xdr:rowOff>3810</xdr:rowOff>
    </xdr:from>
    <xdr:to>
      <xdr:col>13</xdr:col>
      <xdr:colOff>156209</xdr:colOff>
      <xdr:row>22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B3334C-442D-4B7A-BC0B-49E273D87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s" refreshedDate="43781.52194583333" createdVersion="6" refreshedVersion="6" minRefreshableVersion="3" recordCount="4114" xr:uid="{95F7243F-34DA-49EF-B806-B53150AD5CE0}">
  <cacheSource type="worksheet">
    <worksheetSource ref="C1:X4115" sheet="Master Data Sheet"/>
  </cacheSource>
  <cacheFields count="20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(%)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2" numFmtId="0">
      <sharedItems/>
    </cacheField>
    <cacheField name="Sub-Category2" numFmtId="0">
      <sharedItems/>
    </cacheField>
    <cacheField name="Category3" numFmtId="0">
      <sharedItems/>
    </cacheField>
    <cacheField name="Sub-Category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s" refreshedDate="43781.53269641204" createdVersion="6" refreshedVersion="6" minRefreshableVersion="3" recordCount="4114" xr:uid="{B3CBADEC-6771-49DB-9C25-6A0F87C45300}">
  <cacheSource type="worksheet">
    <worksheetSource ref="C1:T4115" sheet="Master Data Sheet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s" refreshedDate="43781.546737384262" createdVersion="6" refreshedVersion="6" minRefreshableVersion="3" recordCount="4114" xr:uid="{03F94A4C-84A0-4D37-ADC6-A88758900D3D}">
  <cacheSource type="worksheet">
    <worksheetSource ref="A1:T4115" sheet="Master 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x v="0"/>
    <n v="136.85882352941178"/>
    <x v="0"/>
    <x v="0"/>
    <x v="0"/>
    <s v="film &amp; video"/>
    <s v="television"/>
    <s v="film &amp; video"/>
    <s v="television"/>
  </r>
  <r>
    <s v="A Hannibal TV Show Fan Convention and Art Collective"/>
    <n v="10275"/>
    <n v="14653"/>
    <x v="0"/>
    <x v="0"/>
    <s v="USD"/>
    <n v="1488464683"/>
    <n v="1485872683"/>
    <b v="0"/>
    <n v="79"/>
    <x v="0"/>
    <x v="0"/>
    <n v="142.60827250608273"/>
    <x v="1"/>
    <x v="0"/>
    <x v="0"/>
    <s v="film &amp; video"/>
    <s v="television"/>
    <s v="film &amp; video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x v="0"/>
    <n v="105"/>
    <x v="2"/>
    <x v="0"/>
    <x v="0"/>
    <s v="film &amp; video"/>
    <s v="television"/>
    <s v="film &amp; video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x v="0"/>
    <n v="103.89999999999999"/>
    <x v="3"/>
    <x v="0"/>
    <x v="0"/>
    <s v="film &amp; video"/>
    <s v="television"/>
    <s v="film &amp; video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x v="0"/>
    <n v="122.99154545454545"/>
    <x v="4"/>
    <x v="0"/>
    <x v="0"/>
    <s v="film &amp; video"/>
    <s v="television"/>
    <s v="film &amp; video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x v="0"/>
    <n v="109.77744436109028"/>
    <x v="5"/>
    <x v="0"/>
    <x v="0"/>
    <s v="film &amp; video"/>
    <s v="television"/>
    <s v="film &amp; video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x v="0"/>
    <n v="106.4875"/>
    <x v="6"/>
    <x v="0"/>
    <x v="0"/>
    <s v="film &amp; video"/>
    <s v="television"/>
    <s v="film &amp; video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x v="0"/>
    <n v="101.22222222222221"/>
    <x v="7"/>
    <x v="0"/>
    <x v="0"/>
    <s v="film &amp; video"/>
    <s v="television"/>
    <s v="film &amp; video"/>
    <s v="television"/>
  </r>
  <r>
    <s v="Help us raise the funds to film our pilot episode!"/>
    <n v="3500"/>
    <n v="3501.52"/>
    <x v="0"/>
    <x v="0"/>
    <s v="USD"/>
    <n v="1460754000"/>
    <n v="1460155212"/>
    <b v="0"/>
    <n v="12"/>
    <x v="0"/>
    <x v="0"/>
    <n v="100.04342857142856"/>
    <x v="8"/>
    <x v="0"/>
    <x v="0"/>
    <s v="film &amp; video"/>
    <s v="television"/>
    <s v="film &amp; video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x v="0"/>
    <n v="125.998"/>
    <x v="9"/>
    <x v="0"/>
    <x v="0"/>
    <s v="film &amp; video"/>
    <s v="television"/>
    <s v="film &amp; video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x v="0"/>
    <n v="100.49999999999999"/>
    <x v="10"/>
    <x v="0"/>
    <x v="0"/>
    <s v="film &amp; video"/>
    <s v="television"/>
    <s v="film &amp; video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x v="0"/>
    <n v="120.5"/>
    <x v="11"/>
    <x v="0"/>
    <x v="0"/>
    <s v="film &amp; video"/>
    <s v="television"/>
    <s v="film &amp; video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x v="0"/>
    <n v="165.29333333333335"/>
    <x v="12"/>
    <x v="0"/>
    <x v="0"/>
    <s v="film &amp; video"/>
    <s v="television"/>
    <s v="film &amp; video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x v="0"/>
    <n v="159.97142857142856"/>
    <x v="13"/>
    <x v="0"/>
    <x v="0"/>
    <s v="film &amp; video"/>
    <s v="television"/>
    <s v="film &amp; video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x v="0"/>
    <x v="0"/>
    <n v="100.93333333333334"/>
    <x v="14"/>
    <x v="0"/>
    <x v="0"/>
    <s v="film &amp; video"/>
    <s v="television"/>
    <s v="film &amp; video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x v="0"/>
    <n v="106.60000000000001"/>
    <x v="15"/>
    <x v="0"/>
    <x v="0"/>
    <s v="film &amp; video"/>
    <s v="television"/>
    <s v="film &amp; video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x v="0"/>
    <n v="100.24166666666667"/>
    <x v="16"/>
    <x v="0"/>
    <x v="0"/>
    <s v="film &amp; video"/>
    <s v="television"/>
    <s v="film &amp; video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x v="0"/>
    <n v="100.66666666666666"/>
    <x v="17"/>
    <x v="0"/>
    <x v="0"/>
    <s v="film &amp; video"/>
    <s v="television"/>
    <s v="film &amp; video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x v="0"/>
    <n v="106.32110000000002"/>
    <x v="18"/>
    <x v="0"/>
    <x v="0"/>
    <s v="film &amp; video"/>
    <s v="television"/>
    <s v="film &amp; video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x v="0"/>
    <n v="145.29411764705881"/>
    <x v="19"/>
    <x v="0"/>
    <x v="0"/>
    <s v="film &amp; video"/>
    <s v="television"/>
    <s v="film &amp; video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x v="0"/>
    <n v="100.2"/>
    <x v="20"/>
    <x v="0"/>
    <x v="0"/>
    <s v="film &amp; video"/>
    <s v="television"/>
    <s v="film &amp; video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x v="0"/>
    <n v="109.13513513513513"/>
    <x v="21"/>
    <x v="0"/>
    <x v="0"/>
    <s v="film &amp; video"/>
    <s v="television"/>
    <s v="film &amp; video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x v="0"/>
    <n v="117.14285714285715"/>
    <x v="22"/>
    <x v="0"/>
    <x v="0"/>
    <s v="film &amp; video"/>
    <s v="television"/>
    <s v="film &amp; video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x v="0"/>
    <n v="118.5"/>
    <x v="23"/>
    <x v="0"/>
    <x v="0"/>
    <s v="film &amp; video"/>
    <s v="television"/>
    <s v="film &amp; video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x v="0"/>
    <n v="108.80768571428572"/>
    <x v="24"/>
    <x v="0"/>
    <x v="0"/>
    <s v="film &amp; video"/>
    <s v="television"/>
    <s v="film &amp; video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x v="0"/>
    <n v="133.33333333333331"/>
    <x v="25"/>
    <x v="0"/>
    <x v="0"/>
    <s v="film &amp; video"/>
    <s v="television"/>
    <s v="film &amp; video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x v="0"/>
    <n v="155.20000000000002"/>
    <x v="26"/>
    <x v="0"/>
    <x v="0"/>
    <s v="film &amp; video"/>
    <s v="television"/>
    <s v="film &amp; video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x v="0"/>
    <n v="111.72500000000001"/>
    <x v="27"/>
    <x v="0"/>
    <x v="0"/>
    <s v="film &amp; video"/>
    <s v="television"/>
    <s v="film &amp; video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x v="0"/>
    <x v="0"/>
    <n v="100.35000000000001"/>
    <x v="28"/>
    <x v="0"/>
    <x v="0"/>
    <s v="film &amp; video"/>
    <s v="television"/>
    <s v="film &amp; video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x v="0"/>
    <n v="123.33333333333334"/>
    <x v="29"/>
    <x v="0"/>
    <x v="0"/>
    <s v="film &amp; video"/>
    <s v="television"/>
    <s v="film &amp; video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x v="0"/>
    <n v="101.29975"/>
    <x v="30"/>
    <x v="0"/>
    <x v="0"/>
    <s v="film &amp; video"/>
    <s v="television"/>
    <s v="film &amp; video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x v="0"/>
    <n v="100"/>
    <x v="31"/>
    <x v="0"/>
    <x v="0"/>
    <s v="film &amp; video"/>
    <s v="television"/>
    <s v="film &amp; video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x v="0"/>
    <n v="100.24604569420035"/>
    <x v="32"/>
    <x v="0"/>
    <x v="0"/>
    <s v="film &amp; video"/>
    <s v="television"/>
    <s v="film &amp; video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x v="0"/>
    <n v="102.0952380952381"/>
    <x v="33"/>
    <x v="0"/>
    <x v="0"/>
    <s v="film &amp; video"/>
    <s v="television"/>
    <s v="film &amp; video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x v="0"/>
    <n v="130.46153846153845"/>
    <x v="34"/>
    <x v="0"/>
    <x v="0"/>
    <s v="film &amp; video"/>
    <s v="television"/>
    <s v="film &amp; video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x v="0"/>
    <n v="166.5"/>
    <x v="35"/>
    <x v="0"/>
    <x v="0"/>
    <s v="film &amp; video"/>
    <s v="television"/>
    <s v="film &amp; video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x v="0"/>
    <x v="0"/>
    <n v="142.15"/>
    <x v="36"/>
    <x v="0"/>
    <x v="0"/>
    <s v="film &amp; video"/>
    <s v="television"/>
    <s v="film &amp; video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x v="0"/>
    <n v="183.44090909090909"/>
    <x v="37"/>
    <x v="0"/>
    <x v="0"/>
    <s v="film &amp; video"/>
    <s v="television"/>
    <s v="film &amp; video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x v="0"/>
    <n v="110.04"/>
    <x v="38"/>
    <x v="0"/>
    <x v="0"/>
    <s v="film &amp; video"/>
    <s v="television"/>
    <s v="film &amp; video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x v="0"/>
    <n v="130.98000000000002"/>
    <x v="39"/>
    <x v="0"/>
    <x v="0"/>
    <s v="film &amp; video"/>
    <s v="television"/>
    <s v="film &amp; video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x v="0"/>
    <n v="101.35000000000001"/>
    <x v="40"/>
    <x v="0"/>
    <x v="0"/>
    <s v="film &amp; video"/>
    <s v="television"/>
    <s v="film &amp; video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x v="0"/>
    <n v="100"/>
    <x v="41"/>
    <x v="0"/>
    <x v="0"/>
    <s v="film &amp; video"/>
    <s v="television"/>
    <s v="film &amp; video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x v="0"/>
    <n v="141.85714285714286"/>
    <x v="42"/>
    <x v="0"/>
    <x v="0"/>
    <s v="film &amp; video"/>
    <s v="television"/>
    <s v="film &amp; video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x v="0"/>
    <n v="308.65999999999997"/>
    <x v="43"/>
    <x v="0"/>
    <x v="0"/>
    <s v="film &amp; video"/>
    <s v="television"/>
    <s v="film &amp; video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x v="0"/>
    <n v="100"/>
    <x v="44"/>
    <x v="0"/>
    <x v="0"/>
    <s v="film &amp; video"/>
    <s v="television"/>
    <s v="film &amp; video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x v="0"/>
    <n v="120"/>
    <x v="45"/>
    <x v="0"/>
    <x v="0"/>
    <s v="film &amp; video"/>
    <s v="television"/>
    <s v="film &amp; video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x v="0"/>
    <n v="104.16666666666667"/>
    <x v="46"/>
    <x v="0"/>
    <x v="0"/>
    <s v="film &amp; video"/>
    <s v="television"/>
    <s v="film &amp; video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x v="0"/>
    <n v="107.61100000000002"/>
    <x v="47"/>
    <x v="0"/>
    <x v="0"/>
    <s v="film &amp; video"/>
    <s v="television"/>
    <s v="film &amp; video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x v="0"/>
    <n v="107.94999999999999"/>
    <x v="48"/>
    <x v="0"/>
    <x v="0"/>
    <s v="film &amp; video"/>
    <s v="television"/>
    <s v="film &amp; video"/>
    <s v="television"/>
  </r>
  <r>
    <s v="Driving Jersey is real people telling real stories."/>
    <n v="12000"/>
    <n v="12000"/>
    <x v="0"/>
    <x v="0"/>
    <s v="USD"/>
    <n v="1445660045"/>
    <n v="1443068045"/>
    <b v="0"/>
    <n v="87"/>
    <x v="0"/>
    <x v="0"/>
    <n v="100"/>
    <x v="49"/>
    <x v="0"/>
    <x v="0"/>
    <s v="film &amp; video"/>
    <s v="television"/>
    <s v="film &amp; video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x v="0"/>
    <n v="100"/>
    <x v="50"/>
    <x v="0"/>
    <x v="0"/>
    <s v="film &amp; video"/>
    <s v="television"/>
    <s v="film &amp; video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x v="0"/>
    <n v="128.0181818181818"/>
    <x v="51"/>
    <x v="0"/>
    <x v="0"/>
    <s v="film &amp; video"/>
    <s v="television"/>
    <s v="film &amp; video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x v="0"/>
    <n v="116.21"/>
    <x v="52"/>
    <x v="0"/>
    <x v="0"/>
    <s v="film &amp; video"/>
    <s v="television"/>
    <s v="film &amp; video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x v="0"/>
    <x v="0"/>
    <n v="109.63333333333334"/>
    <x v="53"/>
    <x v="0"/>
    <x v="0"/>
    <s v="film &amp; video"/>
    <s v="television"/>
    <s v="film &amp; video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x v="0"/>
    <n v="101"/>
    <x v="54"/>
    <x v="0"/>
    <x v="0"/>
    <s v="film &amp; video"/>
    <s v="television"/>
    <s v="film &amp; video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x v="0"/>
    <n v="128.95348837209301"/>
    <x v="55"/>
    <x v="0"/>
    <x v="0"/>
    <s v="film &amp; video"/>
    <s v="television"/>
    <s v="film &amp; video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x v="0"/>
    <n v="107.26249999999999"/>
    <x v="56"/>
    <x v="0"/>
    <x v="0"/>
    <s v="film &amp; video"/>
    <s v="television"/>
    <s v="film &amp; video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x v="0"/>
    <n v="101.89999999999999"/>
    <x v="57"/>
    <x v="0"/>
    <x v="0"/>
    <s v="film &amp; video"/>
    <s v="television"/>
    <s v="film &amp; video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x v="0"/>
    <n v="102.91"/>
    <x v="58"/>
    <x v="0"/>
    <x v="0"/>
    <s v="film &amp; video"/>
    <s v="television"/>
    <s v="film &amp; video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x v="0"/>
    <n v="100.12570000000001"/>
    <x v="59"/>
    <x v="0"/>
    <x v="0"/>
    <s v="film &amp; video"/>
    <s v="television"/>
    <s v="film &amp; video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x v="1"/>
    <n v="103.29622222222221"/>
    <x v="60"/>
    <x v="0"/>
    <x v="1"/>
    <s v="film &amp; video"/>
    <s v="shorts"/>
    <s v="film &amp; video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x v="1"/>
    <n v="148.30000000000001"/>
    <x v="61"/>
    <x v="0"/>
    <x v="1"/>
    <s v="film &amp; video"/>
    <s v="shorts"/>
    <s v="film &amp; video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x v="1"/>
    <n v="154.73333333333332"/>
    <x v="62"/>
    <x v="0"/>
    <x v="1"/>
    <s v="film &amp; video"/>
    <s v="shorts"/>
    <s v="film &amp; video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x v="1"/>
    <n v="113.51849999999999"/>
    <x v="63"/>
    <x v="0"/>
    <x v="1"/>
    <s v="film &amp; video"/>
    <s v="shorts"/>
    <s v="film &amp; video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x v="1"/>
    <n v="173.33333333333334"/>
    <x v="64"/>
    <x v="0"/>
    <x v="1"/>
    <s v="film &amp; video"/>
    <s v="shorts"/>
    <s v="film &amp; video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x v="1"/>
    <n v="107.52857142857141"/>
    <x v="65"/>
    <x v="0"/>
    <x v="1"/>
    <s v="film &amp; video"/>
    <s v="shorts"/>
    <s v="film &amp; video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x v="0"/>
    <x v="1"/>
    <n v="118.6"/>
    <x v="66"/>
    <x v="0"/>
    <x v="1"/>
    <s v="film &amp; video"/>
    <s v="shorts"/>
    <s v="film &amp; video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x v="1"/>
    <n v="116.25000000000001"/>
    <x v="67"/>
    <x v="0"/>
    <x v="1"/>
    <s v="film &amp; video"/>
    <s v="shorts"/>
    <s v="film &amp; video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x v="1"/>
    <n v="127.16666666666667"/>
    <x v="68"/>
    <x v="0"/>
    <x v="1"/>
    <s v="film &amp; video"/>
    <s v="shorts"/>
    <s v="film &amp; video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x v="1"/>
    <n v="110.9423"/>
    <x v="69"/>
    <x v="0"/>
    <x v="1"/>
    <s v="film &amp; video"/>
    <s v="shorts"/>
    <s v="film &amp; video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x v="1"/>
    <n v="127.2"/>
    <x v="70"/>
    <x v="0"/>
    <x v="1"/>
    <s v="film &amp; video"/>
    <s v="shorts"/>
    <s v="film &amp; video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x v="1"/>
    <n v="123.94444444444443"/>
    <x v="71"/>
    <x v="0"/>
    <x v="1"/>
    <s v="film &amp; video"/>
    <s v="shorts"/>
    <s v="film &amp; video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x v="1"/>
    <n v="108.40909090909091"/>
    <x v="72"/>
    <x v="0"/>
    <x v="1"/>
    <s v="film &amp; video"/>
    <s v="shorts"/>
    <s v="film &amp; video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x v="1"/>
    <n v="100"/>
    <x v="73"/>
    <x v="0"/>
    <x v="1"/>
    <s v="film &amp; video"/>
    <s v="shorts"/>
    <s v="film &amp; video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x v="1"/>
    <n v="112.93199999999999"/>
    <x v="74"/>
    <x v="0"/>
    <x v="1"/>
    <s v="film &amp; video"/>
    <s v="shorts"/>
    <s v="film &amp; video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x v="1"/>
    <n v="115.42857142857143"/>
    <x v="75"/>
    <x v="0"/>
    <x v="1"/>
    <s v="film &amp; video"/>
    <s v="shorts"/>
    <s v="film &amp; video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x v="1"/>
    <n v="153.33333333333334"/>
    <x v="76"/>
    <x v="0"/>
    <x v="1"/>
    <s v="film &amp; video"/>
    <s v="shorts"/>
    <s v="film &amp; video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x v="1"/>
    <n v="392.5"/>
    <x v="77"/>
    <x v="0"/>
    <x v="1"/>
    <s v="film &amp; video"/>
    <s v="shorts"/>
    <s v="film &amp; video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x v="1"/>
    <n v="2702"/>
    <x v="78"/>
    <x v="0"/>
    <x v="1"/>
    <s v="film &amp; video"/>
    <s v="shorts"/>
    <s v="film &amp; video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x v="1"/>
    <n v="127"/>
    <x v="79"/>
    <x v="0"/>
    <x v="1"/>
    <s v="film &amp; video"/>
    <s v="shorts"/>
    <s v="film &amp; video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x v="1"/>
    <n v="107.25"/>
    <x v="80"/>
    <x v="0"/>
    <x v="1"/>
    <s v="film &amp; video"/>
    <s v="shorts"/>
    <s v="film &amp; video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x v="1"/>
    <n v="198"/>
    <x v="81"/>
    <x v="0"/>
    <x v="1"/>
    <s v="film &amp; video"/>
    <s v="shorts"/>
    <s v="film &amp; video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x v="1"/>
    <n v="100.01249999999999"/>
    <x v="82"/>
    <x v="0"/>
    <x v="1"/>
    <s v="film &amp; video"/>
    <s v="shorts"/>
    <s v="film &amp; video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x v="1"/>
    <n v="102.49999999999999"/>
    <x v="83"/>
    <x v="0"/>
    <x v="1"/>
    <s v="film &amp; video"/>
    <s v="shorts"/>
    <s v="film &amp; video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x v="1"/>
    <n v="100"/>
    <x v="84"/>
    <x v="0"/>
    <x v="1"/>
    <s v="film &amp; video"/>
    <s v="shorts"/>
    <s v="film &amp; video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x v="1"/>
    <n v="125.49999999999999"/>
    <x v="85"/>
    <x v="0"/>
    <x v="1"/>
    <s v="film &amp; video"/>
    <s v="shorts"/>
    <s v="film &amp; video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x v="1"/>
    <n v="106.46666666666667"/>
    <x v="86"/>
    <x v="0"/>
    <x v="1"/>
    <s v="film &amp; video"/>
    <s v="shorts"/>
    <s v="film &amp; video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x v="1"/>
    <n v="104.60000000000001"/>
    <x v="87"/>
    <x v="0"/>
    <x v="1"/>
    <s v="film &amp; video"/>
    <s v="shorts"/>
    <s v="film &amp; video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x v="1"/>
    <n v="102.85714285714285"/>
    <x v="88"/>
    <x v="0"/>
    <x v="1"/>
    <s v="film &amp; video"/>
    <s v="shorts"/>
    <s v="film &amp; video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x v="1"/>
    <n v="115.06666666666668"/>
    <x v="89"/>
    <x v="0"/>
    <x v="1"/>
    <s v="film &amp; video"/>
    <s v="shorts"/>
    <s v="film &amp; video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x v="0"/>
    <x v="1"/>
    <n v="100.4"/>
    <x v="90"/>
    <x v="0"/>
    <x v="1"/>
    <s v="film &amp; video"/>
    <s v="shorts"/>
    <s v="film &amp; video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x v="1"/>
    <n v="120"/>
    <x v="91"/>
    <x v="0"/>
    <x v="1"/>
    <s v="film &amp; video"/>
    <s v="shorts"/>
    <s v="film &amp; video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x v="1"/>
    <n v="105.2"/>
    <x v="92"/>
    <x v="0"/>
    <x v="1"/>
    <s v="film &amp; video"/>
    <s v="shorts"/>
    <s v="film &amp; video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x v="1"/>
    <n v="110.60000000000001"/>
    <x v="93"/>
    <x v="0"/>
    <x v="1"/>
    <s v="film &amp; video"/>
    <s v="shorts"/>
    <s v="film &amp; video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x v="1"/>
    <n v="104"/>
    <x v="94"/>
    <x v="0"/>
    <x v="1"/>
    <s v="film &amp; video"/>
    <s v="shorts"/>
    <s v="film &amp; video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x v="1"/>
    <n v="131.42857142857142"/>
    <x v="95"/>
    <x v="0"/>
    <x v="1"/>
    <s v="film &amp; video"/>
    <s v="shorts"/>
    <s v="film &amp; video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x v="1"/>
    <n v="114.66666666666667"/>
    <x v="96"/>
    <x v="0"/>
    <x v="1"/>
    <s v="film &amp; video"/>
    <s v="shorts"/>
    <s v="film &amp; video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x v="1"/>
    <n v="106.25"/>
    <x v="97"/>
    <x v="0"/>
    <x v="1"/>
    <s v="film &amp; video"/>
    <s v="shorts"/>
    <s v="film &amp; video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x v="1"/>
    <n v="106.25"/>
    <x v="98"/>
    <x v="0"/>
    <x v="1"/>
    <s v="film &amp; video"/>
    <s v="shorts"/>
    <s v="film &amp; video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x v="1"/>
    <n v="106.01933333333334"/>
    <x v="99"/>
    <x v="0"/>
    <x v="1"/>
    <s v="film &amp; video"/>
    <s v="shorts"/>
    <s v="film &amp; video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x v="1"/>
    <n v="100"/>
    <x v="100"/>
    <x v="0"/>
    <x v="1"/>
    <s v="film &amp; video"/>
    <s v="shorts"/>
    <s v="film &amp; video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x v="1"/>
    <n v="100"/>
    <x v="101"/>
    <x v="0"/>
    <x v="1"/>
    <s v="film &amp; video"/>
    <s v="shorts"/>
    <s v="film &amp; video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x v="1"/>
    <n v="127.75000000000001"/>
    <x v="102"/>
    <x v="0"/>
    <x v="1"/>
    <s v="film &amp; video"/>
    <s v="shorts"/>
    <s v="film &amp; video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x v="1"/>
    <n v="105.15384615384616"/>
    <x v="103"/>
    <x v="0"/>
    <x v="1"/>
    <s v="film &amp; video"/>
    <s v="shorts"/>
    <s v="film &amp; video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x v="0"/>
    <x v="1"/>
    <n v="120"/>
    <x v="88"/>
    <x v="0"/>
    <x v="1"/>
    <s v="film &amp; video"/>
    <s v="shorts"/>
    <s v="film &amp; video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x v="1"/>
    <n v="107.40909090909089"/>
    <x v="104"/>
    <x v="0"/>
    <x v="1"/>
    <s v="film &amp; video"/>
    <s v="shorts"/>
    <s v="film &amp; video"/>
    <s v="shorts"/>
  </r>
  <r>
    <s v="A Boy. A Girl. A Car. A Serial Killer."/>
    <n v="5000"/>
    <n v="5025"/>
    <x v="0"/>
    <x v="0"/>
    <s v="USD"/>
    <n v="1333391901"/>
    <n v="1332182301"/>
    <b v="0"/>
    <n v="27"/>
    <x v="0"/>
    <x v="1"/>
    <n v="100.49999999999999"/>
    <x v="105"/>
    <x v="0"/>
    <x v="1"/>
    <s v="film &amp; video"/>
    <s v="shorts"/>
    <s v="film &amp; video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x v="1"/>
    <n v="102.46666666666667"/>
    <x v="106"/>
    <x v="0"/>
    <x v="1"/>
    <s v="film &amp; video"/>
    <s v="shorts"/>
    <s v="film &amp; video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x v="1"/>
    <n v="246.66666666666669"/>
    <x v="107"/>
    <x v="0"/>
    <x v="1"/>
    <s v="film &amp; video"/>
    <s v="shorts"/>
    <s v="film &amp; video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x v="1"/>
    <n v="219.49999999999997"/>
    <x v="108"/>
    <x v="0"/>
    <x v="1"/>
    <s v="film &amp; video"/>
    <s v="shorts"/>
    <s v="film &amp; video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x v="1"/>
    <n v="130.76923076923077"/>
    <x v="109"/>
    <x v="0"/>
    <x v="1"/>
    <s v="film &amp; video"/>
    <s v="shorts"/>
    <s v="film &amp; video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x v="1"/>
    <n v="154.57142857142858"/>
    <x v="110"/>
    <x v="0"/>
    <x v="1"/>
    <s v="film &amp; video"/>
    <s v="shorts"/>
    <s v="film &amp; video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x v="1"/>
    <n v="104"/>
    <x v="111"/>
    <x v="0"/>
    <x v="1"/>
    <s v="film &amp; video"/>
    <s v="shorts"/>
    <s v="film &amp; video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x v="0"/>
    <x v="1"/>
    <n v="141"/>
    <x v="112"/>
    <x v="0"/>
    <x v="1"/>
    <s v="film &amp; video"/>
    <s v="shorts"/>
    <s v="film &amp; video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x v="1"/>
    <n v="103.33333333333334"/>
    <x v="113"/>
    <x v="0"/>
    <x v="1"/>
    <s v="film &amp; video"/>
    <s v="shorts"/>
    <s v="film &amp; video"/>
    <s v="shorts"/>
  </r>
  <r>
    <s v="Never judge a book (or a lover) by their cover."/>
    <n v="450"/>
    <n v="632"/>
    <x v="0"/>
    <x v="0"/>
    <s v="USD"/>
    <n v="1328377444"/>
    <n v="1326217444"/>
    <b v="0"/>
    <n v="22"/>
    <x v="0"/>
    <x v="1"/>
    <n v="140.44444444444443"/>
    <x v="114"/>
    <x v="0"/>
    <x v="1"/>
    <s v="film &amp; video"/>
    <s v="shorts"/>
    <s v="film &amp; video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x v="1"/>
    <n v="113.65714285714286"/>
    <x v="115"/>
    <x v="0"/>
    <x v="1"/>
    <s v="film &amp; video"/>
    <s v="shorts"/>
    <s v="film &amp; video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x v="1"/>
    <n v="100.49377777777779"/>
    <x v="116"/>
    <x v="0"/>
    <x v="1"/>
    <s v="film &amp; video"/>
    <s v="shorts"/>
    <s v="film &amp; video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x v="1"/>
    <n v="113.03159999999998"/>
    <x v="117"/>
    <x v="0"/>
    <x v="1"/>
    <s v="film &amp; video"/>
    <s v="shorts"/>
    <s v="film &amp; video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x v="1"/>
    <n v="104.55692307692308"/>
    <x v="118"/>
    <x v="0"/>
    <x v="1"/>
    <s v="film &amp; video"/>
    <s v="shorts"/>
    <s v="film &amp; video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x v="2"/>
    <n v="1.4285714285714287E-2"/>
    <x v="119"/>
    <x v="0"/>
    <x v="2"/>
    <s v="film &amp; video"/>
    <s v="science fiction"/>
    <s v="film &amp; video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x v="2"/>
    <n v="3.3333333333333333E-2"/>
    <x v="120"/>
    <x v="0"/>
    <x v="2"/>
    <s v="film &amp; video"/>
    <s v="science fiction"/>
    <s v="film &amp; video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x v="2"/>
    <n v="0"/>
    <x v="121"/>
    <x v="0"/>
    <x v="2"/>
    <s v="film &amp; video"/>
    <s v="science fiction"/>
    <s v="film &amp; video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x v="2"/>
    <n v="0.27454545454545454"/>
    <x v="122"/>
    <x v="0"/>
    <x v="2"/>
    <s v="film &amp; video"/>
    <s v="science fiction"/>
    <s v="film &amp; video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x v="2"/>
    <n v="0"/>
    <x v="121"/>
    <x v="0"/>
    <x v="2"/>
    <s v="film &amp; video"/>
    <s v="science fiction"/>
    <s v="film &amp; video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x v="2"/>
    <n v="14.000000000000002"/>
    <x v="123"/>
    <x v="0"/>
    <x v="2"/>
    <s v="film &amp; video"/>
    <s v="science fiction"/>
    <s v="film &amp; video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x v="2"/>
    <n v="5.548"/>
    <x v="124"/>
    <x v="0"/>
    <x v="2"/>
    <s v="film &amp; video"/>
    <s v="science fiction"/>
    <s v="film &amp; video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x v="2"/>
    <n v="2.375"/>
    <x v="125"/>
    <x v="0"/>
    <x v="2"/>
    <s v="film &amp; video"/>
    <s v="science fiction"/>
    <s v="film &amp; video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x v="1"/>
    <x v="2"/>
    <n v="1.867"/>
    <x v="126"/>
    <x v="0"/>
    <x v="2"/>
    <s v="film &amp; video"/>
    <s v="science fiction"/>
    <s v="film &amp; video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x v="2"/>
    <n v="0"/>
    <x v="121"/>
    <x v="0"/>
    <x v="2"/>
    <s v="film &amp; video"/>
    <s v="science fiction"/>
    <s v="film &amp; video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x v="2"/>
    <n v="0"/>
    <x v="121"/>
    <x v="0"/>
    <x v="2"/>
    <s v="film &amp; video"/>
    <s v="science fiction"/>
    <s v="film &amp; video"/>
    <s v="science fiction"/>
  </r>
  <r>
    <s v="I"/>
    <n v="1200"/>
    <n v="0"/>
    <x v="1"/>
    <x v="0"/>
    <s v="USD"/>
    <n v="1467763200"/>
    <n v="1466453161"/>
    <b v="0"/>
    <n v="0"/>
    <x v="1"/>
    <x v="2"/>
    <n v="0"/>
    <x v="121"/>
    <x v="0"/>
    <x v="2"/>
    <s v="film &amp; video"/>
    <s v="science fiction"/>
    <s v="film &amp; video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x v="2"/>
    <n v="9.5687499999999996"/>
    <x v="127"/>
    <x v="0"/>
    <x v="2"/>
    <s v="film &amp; video"/>
    <s v="science fiction"/>
    <s v="film &amp; video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x v="2"/>
    <n v="0"/>
    <x v="121"/>
    <x v="0"/>
    <x v="2"/>
    <s v="film &amp; video"/>
    <s v="science fiction"/>
    <s v="film &amp; video"/>
    <s v="science fiction"/>
  </r>
  <r>
    <s v="steampunk  remake of &quot;a Christmas carol&quot;"/>
    <n v="5000"/>
    <n v="0"/>
    <x v="1"/>
    <x v="0"/>
    <s v="USD"/>
    <n v="1441386000"/>
    <n v="1438811418"/>
    <b v="0"/>
    <n v="0"/>
    <x v="1"/>
    <x v="2"/>
    <n v="0"/>
    <x v="121"/>
    <x v="0"/>
    <x v="2"/>
    <s v="film &amp; video"/>
    <s v="science fiction"/>
    <s v="film &amp; video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x v="2"/>
    <n v="13.433333333333334"/>
    <x v="128"/>
    <x v="0"/>
    <x v="2"/>
    <s v="film &amp; video"/>
    <s v="science fiction"/>
    <s v="film &amp; video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x v="2"/>
    <n v="0"/>
    <x v="121"/>
    <x v="0"/>
    <x v="2"/>
    <s v="film &amp; video"/>
    <s v="science fiction"/>
    <s v="film &amp; video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x v="2"/>
    <n v="0"/>
    <x v="121"/>
    <x v="0"/>
    <x v="2"/>
    <s v="film &amp; video"/>
    <s v="science fiction"/>
    <s v="film &amp; video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x v="2"/>
    <n v="3.1413333333333333"/>
    <x v="129"/>
    <x v="0"/>
    <x v="2"/>
    <s v="film &amp; video"/>
    <s v="science fiction"/>
    <s v="film &amp; video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x v="2"/>
    <n v="100"/>
    <x v="130"/>
    <x v="0"/>
    <x v="2"/>
    <s v="film &amp; video"/>
    <s v="science fiction"/>
    <s v="film &amp; video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x v="2"/>
    <n v="0"/>
    <x v="121"/>
    <x v="0"/>
    <x v="2"/>
    <s v="film &amp; video"/>
    <s v="science fiction"/>
    <s v="film &amp; video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x v="2"/>
    <n v="10.775"/>
    <x v="131"/>
    <x v="0"/>
    <x v="2"/>
    <s v="film &amp; video"/>
    <s v="science fiction"/>
    <s v="film &amp; video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x v="2"/>
    <n v="0.33333333333333337"/>
    <x v="119"/>
    <x v="0"/>
    <x v="2"/>
    <s v="film &amp; video"/>
    <s v="science fiction"/>
    <s v="film &amp; video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x v="2"/>
    <n v="0"/>
    <x v="121"/>
    <x v="0"/>
    <x v="2"/>
    <s v="film &amp; video"/>
    <s v="science fiction"/>
    <s v="film &amp; video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x v="2"/>
    <n v="27.6"/>
    <x v="132"/>
    <x v="0"/>
    <x v="2"/>
    <s v="film &amp; video"/>
    <s v="science fiction"/>
    <s v="film &amp; video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x v="2"/>
    <n v="7.5111111111111111"/>
    <x v="133"/>
    <x v="0"/>
    <x v="2"/>
    <s v="film &amp; video"/>
    <s v="science fiction"/>
    <s v="film &amp; video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x v="2"/>
    <n v="0.57499999999999996"/>
    <x v="134"/>
    <x v="0"/>
    <x v="2"/>
    <s v="film &amp; video"/>
    <s v="science fiction"/>
    <s v="film &amp; video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x v="1"/>
    <x v="2"/>
    <n v="0"/>
    <x v="121"/>
    <x v="0"/>
    <x v="2"/>
    <s v="film &amp; video"/>
    <s v="science fiction"/>
    <s v="film &amp; video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x v="2"/>
    <n v="0.08"/>
    <x v="135"/>
    <x v="0"/>
    <x v="2"/>
    <s v="film &amp; video"/>
    <s v="science fiction"/>
    <s v="film &amp; video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x v="2"/>
    <n v="0.91999999999999993"/>
    <x v="136"/>
    <x v="0"/>
    <x v="2"/>
    <s v="film &amp; video"/>
    <s v="science fiction"/>
    <s v="film &amp; video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x v="2"/>
    <n v="23.163076923076922"/>
    <x v="137"/>
    <x v="0"/>
    <x v="2"/>
    <s v="film &amp; video"/>
    <s v="science fiction"/>
    <s v="film &amp; video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x v="2"/>
    <n v="5.5999999999999994E-2"/>
    <x v="138"/>
    <x v="0"/>
    <x v="2"/>
    <s v="film &amp; video"/>
    <s v="science fiction"/>
    <s v="film &amp; video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x v="1"/>
    <x v="2"/>
    <n v="7.8947368421052634E-3"/>
    <x v="2"/>
    <x v="0"/>
    <x v="2"/>
    <s v="film &amp; video"/>
    <s v="science fiction"/>
    <s v="film &amp; video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x v="2"/>
    <n v="0.71799999999999997"/>
    <x v="139"/>
    <x v="0"/>
    <x v="2"/>
    <s v="film &amp; video"/>
    <s v="science fiction"/>
    <s v="film &amp; video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x v="2"/>
    <n v="2.666666666666667"/>
    <x v="140"/>
    <x v="0"/>
    <x v="2"/>
    <s v="film &amp; video"/>
    <s v="science fiction"/>
    <s v="film &amp; video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x v="2"/>
    <n v="6.0000000000000001E-3"/>
    <x v="141"/>
    <x v="0"/>
    <x v="2"/>
    <s v="film &amp; video"/>
    <s v="science fiction"/>
    <s v="film &amp; video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x v="2"/>
    <n v="5.0999999999999996"/>
    <x v="142"/>
    <x v="0"/>
    <x v="2"/>
    <s v="film &amp; video"/>
    <s v="science fiction"/>
    <s v="film &amp; video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x v="2"/>
    <n v="0.26711185308848079"/>
    <x v="143"/>
    <x v="0"/>
    <x v="2"/>
    <s v="film &amp; video"/>
    <s v="science fiction"/>
    <s v="film &amp; video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x v="2"/>
    <n v="0"/>
    <x v="121"/>
    <x v="0"/>
    <x v="2"/>
    <s v="film &amp; video"/>
    <s v="science fiction"/>
    <s v="film &amp; video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x v="2"/>
    <n v="2E-3"/>
    <x v="119"/>
    <x v="0"/>
    <x v="2"/>
    <s v="film &amp; video"/>
    <s v="science fiction"/>
    <s v="film &amp; video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x v="3"/>
    <n v="0"/>
    <x v="121"/>
    <x v="0"/>
    <x v="3"/>
    <s v="film &amp; video"/>
    <s v="drama"/>
    <s v="film &amp; video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x v="3"/>
    <n v="0.01"/>
    <x v="144"/>
    <x v="0"/>
    <x v="3"/>
    <s v="film &amp; video"/>
    <s v="drama"/>
    <s v="film &amp; video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x v="3"/>
    <n v="15.535714285714286"/>
    <x v="145"/>
    <x v="0"/>
    <x v="3"/>
    <s v="film &amp; video"/>
    <s v="drama"/>
    <s v="film &amp; video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x v="3"/>
    <n v="0"/>
    <x v="121"/>
    <x v="0"/>
    <x v="3"/>
    <s v="film &amp; video"/>
    <s v="drama"/>
    <s v="film &amp; video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x v="3"/>
    <n v="0.53333333333333333"/>
    <x v="146"/>
    <x v="0"/>
    <x v="3"/>
    <s v="film &amp; video"/>
    <s v="drama"/>
    <s v="film &amp; video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x v="1"/>
    <x v="3"/>
    <n v="0"/>
    <x v="121"/>
    <x v="0"/>
    <x v="3"/>
    <s v="film &amp; video"/>
    <s v="drama"/>
    <s v="film &amp; video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x v="3"/>
    <n v="60"/>
    <x v="147"/>
    <x v="0"/>
    <x v="3"/>
    <s v="film &amp; video"/>
    <s v="drama"/>
    <s v="film &amp; video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x v="3"/>
    <n v="0.01"/>
    <x v="148"/>
    <x v="0"/>
    <x v="3"/>
    <s v="film &amp; video"/>
    <s v="drama"/>
    <s v="film &amp; video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x v="3"/>
    <n v="4.0625"/>
    <x v="149"/>
    <x v="0"/>
    <x v="3"/>
    <s v="film &amp; video"/>
    <s v="drama"/>
    <s v="film &amp; video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x v="3"/>
    <n v="22.400000000000002"/>
    <x v="150"/>
    <x v="0"/>
    <x v="3"/>
    <s v="film &amp; video"/>
    <s v="drama"/>
    <s v="film &amp; video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x v="3"/>
    <n v="3.25"/>
    <x v="151"/>
    <x v="0"/>
    <x v="3"/>
    <s v="film &amp; video"/>
    <s v="drama"/>
    <s v="film &amp; video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x v="3"/>
    <n v="2E-3"/>
    <x v="120"/>
    <x v="0"/>
    <x v="3"/>
    <s v="film &amp; video"/>
    <s v="drama"/>
    <s v="film &amp; video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x v="3"/>
    <n v="0"/>
    <x v="121"/>
    <x v="0"/>
    <x v="3"/>
    <s v="film &amp; video"/>
    <s v="drama"/>
    <s v="film &amp; video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x v="3"/>
    <n v="0"/>
    <x v="121"/>
    <x v="0"/>
    <x v="3"/>
    <s v="film &amp; video"/>
    <s v="drama"/>
    <s v="film &amp; video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x v="3"/>
    <n v="0"/>
    <x v="121"/>
    <x v="0"/>
    <x v="3"/>
    <s v="film &amp; video"/>
    <s v="drama"/>
    <s v="film &amp; video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x v="3"/>
    <n v="6.4850000000000003"/>
    <x v="152"/>
    <x v="0"/>
    <x v="3"/>
    <s v="film &amp; video"/>
    <s v="drama"/>
    <s v="film &amp; video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x v="3"/>
    <n v="0"/>
    <x v="121"/>
    <x v="0"/>
    <x v="3"/>
    <s v="film &amp; video"/>
    <s v="drama"/>
    <s v="film &amp; video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x v="1"/>
    <x v="3"/>
    <n v="40"/>
    <x v="153"/>
    <x v="0"/>
    <x v="3"/>
    <s v="film &amp; video"/>
    <s v="drama"/>
    <s v="film &amp; video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x v="3"/>
    <n v="0"/>
    <x v="121"/>
    <x v="0"/>
    <x v="3"/>
    <s v="film &amp; video"/>
    <s v="drama"/>
    <s v="film &amp; video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x v="1"/>
    <x v="3"/>
    <n v="20"/>
    <x v="101"/>
    <x v="0"/>
    <x v="3"/>
    <s v="film &amp; video"/>
    <s v="drama"/>
    <s v="film &amp; video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x v="3"/>
    <n v="33.416666666666664"/>
    <x v="154"/>
    <x v="0"/>
    <x v="3"/>
    <s v="film &amp; video"/>
    <s v="drama"/>
    <s v="film &amp; video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x v="3"/>
    <n v="21.092608822670172"/>
    <x v="155"/>
    <x v="0"/>
    <x v="3"/>
    <s v="film &amp; video"/>
    <s v="drama"/>
    <s v="film &amp; video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x v="3"/>
    <n v="0"/>
    <x v="121"/>
    <x v="0"/>
    <x v="3"/>
    <s v="film &amp; video"/>
    <s v="drama"/>
    <s v="film &amp; video"/>
    <s v="drama"/>
  </r>
  <r>
    <s v="Don't kill me until I meet my Dad"/>
    <n v="12500"/>
    <n v="4482"/>
    <x v="2"/>
    <x v="1"/>
    <s v="GBP"/>
    <n v="1417033610"/>
    <n v="1414438010"/>
    <b v="0"/>
    <n v="12"/>
    <x v="1"/>
    <x v="3"/>
    <n v="35.856000000000002"/>
    <x v="156"/>
    <x v="0"/>
    <x v="3"/>
    <s v="film &amp; video"/>
    <s v="drama"/>
    <s v="film &amp; video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x v="3"/>
    <n v="3.4000000000000004"/>
    <x v="157"/>
    <x v="0"/>
    <x v="3"/>
    <s v="film &amp; video"/>
    <s v="drama"/>
    <s v="film &amp; video"/>
    <s v="drama"/>
  </r>
  <r>
    <s v="Love has no boundaries!"/>
    <n v="40000"/>
    <n v="2200"/>
    <x v="2"/>
    <x v="10"/>
    <s v="NOK"/>
    <n v="1471557139"/>
    <n v="1468965139"/>
    <b v="0"/>
    <n v="10"/>
    <x v="1"/>
    <x v="3"/>
    <n v="5.5"/>
    <x v="158"/>
    <x v="0"/>
    <x v="3"/>
    <s v="film &amp; video"/>
    <s v="drama"/>
    <s v="film &amp; video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x v="3"/>
    <n v="0"/>
    <x v="121"/>
    <x v="0"/>
    <x v="3"/>
    <s v="film &amp; video"/>
    <s v="drama"/>
    <s v="film &amp; video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x v="3"/>
    <n v="16"/>
    <x v="159"/>
    <x v="0"/>
    <x v="3"/>
    <s v="film &amp; video"/>
    <s v="drama"/>
    <s v="film &amp; video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x v="3"/>
    <n v="0"/>
    <x v="121"/>
    <x v="0"/>
    <x v="3"/>
    <s v="film &amp; video"/>
    <s v="drama"/>
    <s v="film &amp; video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x v="3"/>
    <n v="6.8999999999999992E-2"/>
    <x v="160"/>
    <x v="0"/>
    <x v="3"/>
    <s v="film &amp; video"/>
    <s v="drama"/>
    <s v="film &amp; video"/>
    <s v="drama"/>
  </r>
  <r>
    <s v="Because hope can be a 4 letter word"/>
    <n v="12000"/>
    <n v="50"/>
    <x v="2"/>
    <x v="0"/>
    <s v="USD"/>
    <n v="1466091446"/>
    <n v="1465227446"/>
    <b v="0"/>
    <n v="1"/>
    <x v="1"/>
    <x v="3"/>
    <n v="0.41666666666666669"/>
    <x v="73"/>
    <x v="0"/>
    <x v="3"/>
    <s v="film &amp; video"/>
    <s v="drama"/>
    <s v="film &amp; video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x v="3"/>
    <n v="5"/>
    <x v="161"/>
    <x v="0"/>
    <x v="3"/>
    <s v="film &amp; video"/>
    <s v="drama"/>
    <s v="film &amp; video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x v="3"/>
    <n v="1.6999999999999999E-3"/>
    <x v="162"/>
    <x v="0"/>
    <x v="3"/>
    <s v="film &amp; video"/>
    <s v="drama"/>
    <s v="film &amp; video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x v="3"/>
    <n v="0"/>
    <x v="121"/>
    <x v="0"/>
    <x v="3"/>
    <s v="film &amp; video"/>
    <s v="drama"/>
    <s v="film &amp; video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x v="3"/>
    <n v="0.12"/>
    <x v="120"/>
    <x v="0"/>
    <x v="3"/>
    <s v="film &amp; video"/>
    <s v="drama"/>
    <s v="film &amp; video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x v="3"/>
    <n v="0"/>
    <x v="121"/>
    <x v="0"/>
    <x v="3"/>
    <s v="film &amp; video"/>
    <s v="drama"/>
    <s v="film &amp; video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x v="3"/>
    <n v="41.857142857142861"/>
    <x v="163"/>
    <x v="0"/>
    <x v="3"/>
    <s v="film &amp; video"/>
    <s v="drama"/>
    <s v="film &amp; video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x v="3"/>
    <n v="10.48"/>
    <x v="164"/>
    <x v="0"/>
    <x v="3"/>
    <s v="film &amp; video"/>
    <s v="drama"/>
    <s v="film &amp; video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x v="3"/>
    <n v="1.1159999999999999"/>
    <x v="165"/>
    <x v="0"/>
    <x v="3"/>
    <s v="film &amp; video"/>
    <s v="drama"/>
    <s v="film &amp; video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x v="3"/>
    <n v="0"/>
    <x v="121"/>
    <x v="0"/>
    <x v="3"/>
    <s v="film &amp; video"/>
    <s v="drama"/>
    <s v="film &amp; video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x v="3"/>
    <n v="26.192500000000003"/>
    <x v="166"/>
    <x v="0"/>
    <x v="3"/>
    <s v="film &amp; video"/>
    <s v="drama"/>
    <s v="film &amp; video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x v="3"/>
    <n v="58.461538461538467"/>
    <x v="167"/>
    <x v="0"/>
    <x v="3"/>
    <s v="film &amp; video"/>
    <s v="drama"/>
    <s v="film &amp; video"/>
    <s v="drama"/>
  </r>
  <r>
    <s v="new web series created by jonney terry"/>
    <n v="6000"/>
    <n v="0"/>
    <x v="2"/>
    <x v="0"/>
    <s v="USD"/>
    <n v="1444337940"/>
    <n v="1441750564"/>
    <b v="0"/>
    <n v="0"/>
    <x v="1"/>
    <x v="3"/>
    <n v="0"/>
    <x v="121"/>
    <x v="0"/>
    <x v="3"/>
    <s v="film &amp; video"/>
    <s v="drama"/>
    <s v="film &amp; video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x v="3"/>
    <n v="29.84"/>
    <x v="168"/>
    <x v="0"/>
    <x v="3"/>
    <s v="film &amp; video"/>
    <s v="drama"/>
    <s v="film &amp; video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x v="3"/>
    <n v="50.721666666666664"/>
    <x v="169"/>
    <x v="0"/>
    <x v="3"/>
    <s v="film &amp; video"/>
    <s v="drama"/>
    <s v="film &amp; video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x v="3"/>
    <n v="16.25"/>
    <x v="170"/>
    <x v="0"/>
    <x v="3"/>
    <s v="film &amp; video"/>
    <s v="drama"/>
    <s v="film &amp; video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x v="3"/>
    <n v="0"/>
    <x v="121"/>
    <x v="0"/>
    <x v="3"/>
    <s v="film &amp; video"/>
    <s v="drama"/>
    <s v="film &amp; video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x v="3"/>
    <n v="15.214285714285714"/>
    <x v="171"/>
    <x v="0"/>
    <x v="3"/>
    <s v="film &amp; video"/>
    <s v="drama"/>
    <s v="film &amp; video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x v="3"/>
    <n v="0"/>
    <x v="121"/>
    <x v="0"/>
    <x v="3"/>
    <s v="film &amp; video"/>
    <s v="drama"/>
    <s v="film &amp; video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x v="3"/>
    <n v="0"/>
    <x v="121"/>
    <x v="0"/>
    <x v="3"/>
    <s v="film &amp; video"/>
    <s v="drama"/>
    <s v="film &amp; video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x v="3"/>
    <n v="25.25"/>
    <x v="172"/>
    <x v="0"/>
    <x v="3"/>
    <s v="film &amp; video"/>
    <s v="drama"/>
    <s v="film &amp; video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x v="3"/>
    <n v="44.6"/>
    <x v="173"/>
    <x v="0"/>
    <x v="3"/>
    <s v="film &amp; video"/>
    <s v="drama"/>
    <s v="film &amp; video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x v="3"/>
    <n v="1.5873015873015872E-2"/>
    <x v="120"/>
    <x v="0"/>
    <x v="3"/>
    <s v="film &amp; video"/>
    <s v="drama"/>
    <s v="film &amp; video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x v="3"/>
    <n v="0.04"/>
    <x v="135"/>
    <x v="0"/>
    <x v="3"/>
    <s v="film &amp; video"/>
    <s v="drama"/>
    <s v="film &amp; video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x v="3"/>
    <n v="8.0000000000000002E-3"/>
    <x v="120"/>
    <x v="0"/>
    <x v="3"/>
    <s v="film &amp; video"/>
    <s v="drama"/>
    <s v="film &amp; video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x v="3"/>
    <n v="0.22727272727272727"/>
    <x v="119"/>
    <x v="0"/>
    <x v="3"/>
    <s v="film &amp; video"/>
    <s v="drama"/>
    <s v="film &amp; video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x v="3"/>
    <n v="55.698440000000005"/>
    <x v="174"/>
    <x v="0"/>
    <x v="3"/>
    <s v="film &amp; video"/>
    <s v="drama"/>
    <s v="film &amp; video"/>
    <s v="drama"/>
  </r>
  <r>
    <s v="A roadmovie by paw"/>
    <n v="100000"/>
    <n v="11943"/>
    <x v="2"/>
    <x v="11"/>
    <s v="SEK"/>
    <n v="1419780149"/>
    <n v="1417101749"/>
    <b v="0"/>
    <n v="38"/>
    <x v="1"/>
    <x v="3"/>
    <n v="11.943"/>
    <x v="175"/>
    <x v="0"/>
    <x v="3"/>
    <s v="film &amp; video"/>
    <s v="drama"/>
    <s v="film &amp; video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x v="3"/>
    <n v="2"/>
    <x v="101"/>
    <x v="0"/>
    <x v="3"/>
    <s v="film &amp; video"/>
    <s v="drama"/>
    <s v="film &amp; video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x v="3"/>
    <n v="17.630000000000003"/>
    <x v="176"/>
    <x v="0"/>
    <x v="3"/>
    <s v="film &amp; video"/>
    <s v="drama"/>
    <s v="film &amp; video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x v="3"/>
    <n v="0.72"/>
    <x v="177"/>
    <x v="0"/>
    <x v="3"/>
    <s v="film &amp; video"/>
    <s v="drama"/>
    <s v="film &amp; video"/>
    <s v="drama"/>
  </r>
  <r>
    <s v="Film about Schizophrenia with Surreal Twists!"/>
    <n v="50000"/>
    <n v="0"/>
    <x v="2"/>
    <x v="0"/>
    <s v="USD"/>
    <n v="1427569564"/>
    <n v="1422389164"/>
    <b v="0"/>
    <n v="0"/>
    <x v="1"/>
    <x v="3"/>
    <n v="0"/>
    <x v="121"/>
    <x v="0"/>
    <x v="3"/>
    <s v="film &amp; video"/>
    <s v="drama"/>
    <s v="film &amp; video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x v="3"/>
    <n v="13"/>
    <x v="178"/>
    <x v="0"/>
    <x v="3"/>
    <s v="film &amp; video"/>
    <s v="drama"/>
    <s v="film &amp; video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x v="3"/>
    <n v="0"/>
    <x v="121"/>
    <x v="0"/>
    <x v="3"/>
    <s v="film &amp; video"/>
    <s v="drama"/>
    <s v="film &amp; video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x v="3"/>
    <n v="0"/>
    <x v="121"/>
    <x v="0"/>
    <x v="3"/>
    <s v="film &amp; video"/>
    <s v="drama"/>
    <s v="film &amp; video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x v="3"/>
    <n v="0"/>
    <x v="121"/>
    <x v="0"/>
    <x v="3"/>
    <s v="film &amp; video"/>
    <s v="drama"/>
    <s v="film &amp; video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x v="3"/>
    <n v="0.86206896551724133"/>
    <x v="179"/>
    <x v="0"/>
    <x v="3"/>
    <s v="film &amp; video"/>
    <s v="drama"/>
    <s v="film &amp; video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x v="3"/>
    <n v="0"/>
    <x v="121"/>
    <x v="0"/>
    <x v="3"/>
    <s v="film &amp; video"/>
    <s v="drama"/>
    <s v="film &amp; video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x v="1"/>
    <x v="3"/>
    <n v="0"/>
    <x v="121"/>
    <x v="0"/>
    <x v="3"/>
    <s v="film &amp; video"/>
    <s v="drama"/>
    <s v="film &amp; video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x v="3"/>
    <n v="0"/>
    <x v="121"/>
    <x v="0"/>
    <x v="3"/>
    <s v="film &amp; video"/>
    <s v="drama"/>
    <s v="film &amp; video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x v="3"/>
    <n v="0.4"/>
    <x v="180"/>
    <x v="0"/>
    <x v="3"/>
    <s v="film &amp; video"/>
    <s v="drama"/>
    <s v="film &amp; video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x v="3"/>
    <n v="0"/>
    <x v="121"/>
    <x v="0"/>
    <x v="3"/>
    <s v="film &amp; video"/>
    <s v="drama"/>
    <s v="film &amp; video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x v="3"/>
    <n v="2.75"/>
    <x v="181"/>
    <x v="0"/>
    <x v="3"/>
    <s v="film &amp; video"/>
    <s v="drama"/>
    <s v="film &amp; video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x v="3"/>
    <n v="0"/>
    <x v="121"/>
    <x v="0"/>
    <x v="3"/>
    <s v="film &amp; video"/>
    <s v="drama"/>
    <s v="film &amp; video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x v="3"/>
    <n v="40.1"/>
    <x v="182"/>
    <x v="0"/>
    <x v="3"/>
    <s v="film &amp; video"/>
    <s v="drama"/>
    <s v="film &amp; video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x v="3"/>
    <n v="0"/>
    <x v="121"/>
    <x v="0"/>
    <x v="3"/>
    <s v="film &amp; video"/>
    <s v="drama"/>
    <s v="film &amp; video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x v="3"/>
    <n v="0"/>
    <x v="121"/>
    <x v="0"/>
    <x v="3"/>
    <s v="film &amp; video"/>
    <s v="drama"/>
    <s v="film &amp; video"/>
    <s v="drama"/>
  </r>
  <r>
    <s v="Making The Choice is a christian short film series."/>
    <n v="15000"/>
    <n v="50"/>
    <x v="2"/>
    <x v="0"/>
    <s v="USD"/>
    <n v="1457445069"/>
    <n v="1452261069"/>
    <b v="0"/>
    <n v="1"/>
    <x v="1"/>
    <x v="3"/>
    <n v="0.33333333333333337"/>
    <x v="73"/>
    <x v="0"/>
    <x v="3"/>
    <s v="film &amp; video"/>
    <s v="drama"/>
    <s v="film &amp; video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x v="3"/>
    <n v="0"/>
    <x v="121"/>
    <x v="0"/>
    <x v="3"/>
    <s v="film &amp; video"/>
    <s v="drama"/>
    <s v="film &amp; video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x v="3"/>
    <n v="25"/>
    <x v="73"/>
    <x v="0"/>
    <x v="3"/>
    <s v="film &amp; video"/>
    <s v="drama"/>
    <s v="film &amp; video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x v="4"/>
    <n v="107.63413333333334"/>
    <x v="183"/>
    <x v="0"/>
    <x v="4"/>
    <s v="film &amp; video"/>
    <s v="documentary"/>
    <s v="film &amp; video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x v="4"/>
    <n v="112.63736263736264"/>
    <x v="184"/>
    <x v="0"/>
    <x v="4"/>
    <s v="film &amp; video"/>
    <s v="documentary"/>
    <s v="film &amp; video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x v="4"/>
    <n v="113.46153846153845"/>
    <x v="185"/>
    <x v="0"/>
    <x v="4"/>
    <s v="film &amp; video"/>
    <s v="documentary"/>
    <s v="film &amp; video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x v="4"/>
    <n v="102.592"/>
    <x v="186"/>
    <x v="0"/>
    <x v="4"/>
    <s v="film &amp; video"/>
    <s v="documentary"/>
    <s v="film &amp; video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x v="4"/>
    <n v="113.75714285714287"/>
    <x v="187"/>
    <x v="0"/>
    <x v="4"/>
    <s v="film &amp; video"/>
    <s v="documentary"/>
    <s v="film &amp; video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x v="4"/>
    <n v="103.71999999999998"/>
    <x v="188"/>
    <x v="0"/>
    <x v="4"/>
    <s v="film &amp; video"/>
    <s v="documentary"/>
    <s v="film &amp; video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x v="4"/>
    <n v="305.46000000000004"/>
    <x v="189"/>
    <x v="0"/>
    <x v="4"/>
    <s v="film &amp; video"/>
    <s v="documentary"/>
    <s v="film &amp; video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x v="4"/>
    <n v="134.1"/>
    <x v="190"/>
    <x v="0"/>
    <x v="4"/>
    <s v="film &amp; video"/>
    <s v="documentary"/>
    <s v="film &amp; video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x v="4"/>
    <n v="101.33294117647058"/>
    <x v="191"/>
    <x v="0"/>
    <x v="4"/>
    <s v="film &amp; video"/>
    <s v="documentary"/>
    <s v="film &amp; video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x v="4"/>
    <n v="112.92"/>
    <x v="192"/>
    <x v="0"/>
    <x v="4"/>
    <s v="film &amp; video"/>
    <s v="documentary"/>
    <s v="film &amp; video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x v="4"/>
    <n v="105.58333333333334"/>
    <x v="193"/>
    <x v="0"/>
    <x v="4"/>
    <s v="film &amp; video"/>
    <s v="documentary"/>
    <s v="film &amp; video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x v="4"/>
    <n v="125.57142857142858"/>
    <x v="194"/>
    <x v="0"/>
    <x v="4"/>
    <s v="film &amp; video"/>
    <s v="documentary"/>
    <s v="film &amp; video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x v="4"/>
    <n v="184.56"/>
    <x v="195"/>
    <x v="0"/>
    <x v="4"/>
    <s v="film &amp; video"/>
    <s v="documentary"/>
    <s v="film &amp; video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x v="4"/>
    <n v="100.73333333333335"/>
    <x v="196"/>
    <x v="0"/>
    <x v="4"/>
    <s v="film &amp; video"/>
    <s v="documentary"/>
    <s v="film &amp; video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x v="4"/>
    <n v="116.94725"/>
    <x v="197"/>
    <x v="0"/>
    <x v="4"/>
    <s v="film &amp; video"/>
    <s v="documentary"/>
    <s v="film &amp; video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x v="0"/>
    <x v="4"/>
    <n v="106.73325"/>
    <x v="198"/>
    <x v="0"/>
    <x v="4"/>
    <s v="film &amp; video"/>
    <s v="documentary"/>
    <s v="film &amp; video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x v="4"/>
    <n v="139.1"/>
    <x v="199"/>
    <x v="0"/>
    <x v="4"/>
    <s v="film &amp; video"/>
    <s v="documentary"/>
    <s v="film &amp; video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x v="4"/>
    <n v="106.72648571428572"/>
    <x v="200"/>
    <x v="0"/>
    <x v="4"/>
    <s v="film &amp; video"/>
    <s v="documentary"/>
    <s v="film &amp; video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x v="4"/>
    <n v="191.14"/>
    <x v="201"/>
    <x v="0"/>
    <x v="4"/>
    <s v="film &amp; video"/>
    <s v="documentary"/>
    <s v="film &amp; video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x v="4"/>
    <n v="131.93789333333334"/>
    <x v="202"/>
    <x v="0"/>
    <x v="4"/>
    <s v="film &amp; video"/>
    <s v="documentary"/>
    <s v="film &amp; video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x v="4"/>
    <n v="106.4"/>
    <x v="203"/>
    <x v="0"/>
    <x v="4"/>
    <s v="film &amp; video"/>
    <s v="documentary"/>
    <s v="film &amp; video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x v="4"/>
    <n v="107.4"/>
    <x v="204"/>
    <x v="0"/>
    <x v="4"/>
    <s v="film &amp; video"/>
    <s v="documentary"/>
    <s v="film &amp; video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x v="4"/>
    <n v="240"/>
    <x v="205"/>
    <x v="0"/>
    <x v="4"/>
    <s v="film &amp; video"/>
    <s v="documentary"/>
    <s v="film &amp; video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x v="4"/>
    <n v="118.08108"/>
    <x v="206"/>
    <x v="0"/>
    <x v="4"/>
    <s v="film &amp; video"/>
    <s v="documentary"/>
    <s v="film &amp; video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x v="4"/>
    <n v="118.19999999999999"/>
    <x v="207"/>
    <x v="0"/>
    <x v="4"/>
    <s v="film &amp; video"/>
    <s v="documentary"/>
    <s v="film &amp; video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x v="4"/>
    <n v="111.1"/>
    <x v="208"/>
    <x v="0"/>
    <x v="4"/>
    <s v="film &amp; video"/>
    <s v="documentary"/>
    <s v="film &amp; video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x v="4"/>
    <n v="145.5"/>
    <x v="209"/>
    <x v="0"/>
    <x v="4"/>
    <s v="film &amp; video"/>
    <s v="documentary"/>
    <s v="film &amp; video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x v="4"/>
    <n v="131.62883248730967"/>
    <x v="210"/>
    <x v="0"/>
    <x v="4"/>
    <s v="film &amp; video"/>
    <s v="documentary"/>
    <s v="film &amp; video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x v="4"/>
    <n v="111.4"/>
    <x v="211"/>
    <x v="0"/>
    <x v="4"/>
    <s v="film &amp; video"/>
    <s v="documentary"/>
    <s v="film &amp; video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x v="4"/>
    <n v="147.23376999999999"/>
    <x v="212"/>
    <x v="0"/>
    <x v="4"/>
    <s v="film &amp; video"/>
    <s v="documentary"/>
    <s v="film &amp; video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x v="4"/>
    <n v="152.60869565217391"/>
    <x v="213"/>
    <x v="0"/>
    <x v="4"/>
    <s v="film &amp; video"/>
    <s v="documentary"/>
    <s v="film &amp; video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x v="4"/>
    <n v="104.67999999999999"/>
    <x v="214"/>
    <x v="0"/>
    <x v="4"/>
    <s v="film &amp; video"/>
    <s v="documentary"/>
    <s v="film &amp; video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x v="4"/>
    <n v="177.43366666666668"/>
    <x v="215"/>
    <x v="0"/>
    <x v="4"/>
    <s v="film &amp; video"/>
    <s v="documentary"/>
    <s v="film &amp; video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x v="4"/>
    <n v="107.7758"/>
    <x v="216"/>
    <x v="0"/>
    <x v="4"/>
    <s v="film &amp; video"/>
    <s v="documentary"/>
    <s v="film &amp; video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x v="4"/>
    <n v="156"/>
    <x v="217"/>
    <x v="0"/>
    <x v="4"/>
    <s v="film &amp; video"/>
    <s v="documentary"/>
    <s v="film &amp; video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x v="4"/>
    <n v="108.395"/>
    <x v="218"/>
    <x v="0"/>
    <x v="4"/>
    <s v="film &amp; video"/>
    <s v="documentary"/>
    <s v="film &amp; video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x v="4"/>
    <n v="147.6"/>
    <x v="219"/>
    <x v="0"/>
    <x v="4"/>
    <s v="film &amp; video"/>
    <s v="documentary"/>
    <s v="film &amp; video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x v="4"/>
    <n v="110.38153846153847"/>
    <x v="220"/>
    <x v="0"/>
    <x v="4"/>
    <s v="film &amp; video"/>
    <s v="documentary"/>
    <s v="film &amp; video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x v="4"/>
    <n v="150.34814814814814"/>
    <x v="221"/>
    <x v="0"/>
    <x v="4"/>
    <s v="film &amp; video"/>
    <s v="documentary"/>
    <s v="film &amp; video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x v="4"/>
    <n v="157.31829411764707"/>
    <x v="222"/>
    <x v="0"/>
    <x v="4"/>
    <s v="film &amp; video"/>
    <s v="documentary"/>
    <s v="film &amp; video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x v="4"/>
    <n v="156.14400000000001"/>
    <x v="223"/>
    <x v="0"/>
    <x v="4"/>
    <s v="film &amp; video"/>
    <s v="documentary"/>
    <s v="film &amp; video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x v="4"/>
    <n v="120.58763636363636"/>
    <x v="224"/>
    <x v="0"/>
    <x v="4"/>
    <s v="film &amp; video"/>
    <s v="documentary"/>
    <s v="film &amp; video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x v="4"/>
    <n v="101.18888888888888"/>
    <x v="225"/>
    <x v="0"/>
    <x v="4"/>
    <s v="film &amp; video"/>
    <s v="documentary"/>
    <s v="film &amp; video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x v="0"/>
    <x v="4"/>
    <n v="114.27249999999999"/>
    <x v="226"/>
    <x v="0"/>
    <x v="4"/>
    <s v="film &amp; video"/>
    <s v="documentary"/>
    <s v="film &amp; video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x v="4"/>
    <n v="104.62615"/>
    <x v="227"/>
    <x v="0"/>
    <x v="4"/>
    <s v="film &amp; video"/>
    <s v="documentary"/>
    <s v="film &amp; video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x v="4"/>
    <n v="228.82507142857142"/>
    <x v="228"/>
    <x v="0"/>
    <x v="4"/>
    <s v="film &amp; video"/>
    <s v="documentary"/>
    <s v="film &amp; video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x v="4"/>
    <n v="109.15333333333332"/>
    <x v="229"/>
    <x v="0"/>
    <x v="4"/>
    <s v="film &amp; video"/>
    <s v="documentary"/>
    <s v="film &amp; video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x v="0"/>
    <x v="4"/>
    <n v="176.29999999999998"/>
    <x v="230"/>
    <x v="0"/>
    <x v="4"/>
    <s v="film &amp; video"/>
    <s v="documentary"/>
    <s v="film &amp; video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x v="4"/>
    <n v="103.21061999999999"/>
    <x v="231"/>
    <x v="0"/>
    <x v="4"/>
    <s v="film &amp; video"/>
    <s v="documentary"/>
    <s v="film &amp; video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x v="4"/>
    <n v="104.82000000000001"/>
    <x v="232"/>
    <x v="0"/>
    <x v="4"/>
    <s v="film &amp; video"/>
    <s v="documentary"/>
    <s v="film &amp; video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x v="4"/>
    <n v="106.68444444444445"/>
    <x v="233"/>
    <x v="0"/>
    <x v="4"/>
    <s v="film &amp; video"/>
    <s v="documentary"/>
    <s v="film &amp; video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x v="4"/>
    <n v="120.02"/>
    <x v="234"/>
    <x v="0"/>
    <x v="4"/>
    <s v="film &amp; video"/>
    <s v="documentary"/>
    <s v="film &amp; video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x v="4"/>
    <n v="101.50693333333334"/>
    <x v="235"/>
    <x v="0"/>
    <x v="4"/>
    <s v="film &amp; video"/>
    <s v="documentary"/>
    <s v="film &amp; video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x v="4"/>
    <n v="101.38461538461539"/>
    <x v="236"/>
    <x v="0"/>
    <x v="4"/>
    <s v="film &amp; video"/>
    <s v="documentary"/>
    <s v="film &amp; video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x v="4"/>
    <n v="100"/>
    <x v="101"/>
    <x v="0"/>
    <x v="4"/>
    <s v="film &amp; video"/>
    <s v="documentary"/>
    <s v="film &amp; video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x v="4"/>
    <n v="133.10911999999999"/>
    <x v="237"/>
    <x v="0"/>
    <x v="4"/>
    <s v="film &amp; video"/>
    <s v="documentary"/>
    <s v="film &amp; video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x v="4"/>
    <n v="118.72620000000001"/>
    <x v="238"/>
    <x v="0"/>
    <x v="4"/>
    <s v="film &amp; video"/>
    <s v="documentary"/>
    <s v="film &amp; video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x v="4"/>
    <n v="100.64"/>
    <x v="239"/>
    <x v="0"/>
    <x v="4"/>
    <s v="film &amp; video"/>
    <s v="documentary"/>
    <s v="film &amp; video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x v="0"/>
    <x v="4"/>
    <n v="108.93241269841269"/>
    <x v="240"/>
    <x v="0"/>
    <x v="4"/>
    <s v="film &amp; video"/>
    <s v="documentary"/>
    <s v="film &amp; video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x v="4"/>
    <n v="178.95250000000001"/>
    <x v="241"/>
    <x v="0"/>
    <x v="4"/>
    <s v="film &amp; video"/>
    <s v="documentary"/>
    <s v="film &amp; video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x v="4"/>
    <n v="101.72264"/>
    <x v="242"/>
    <x v="0"/>
    <x v="4"/>
    <s v="film &amp; video"/>
    <s v="documentary"/>
    <s v="film &amp; video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x v="4"/>
    <n v="118.73499999999999"/>
    <x v="243"/>
    <x v="0"/>
    <x v="4"/>
    <s v="film &amp; video"/>
    <s v="documentary"/>
    <s v="film &amp; video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x v="4"/>
    <n v="100.46"/>
    <x v="244"/>
    <x v="0"/>
    <x v="4"/>
    <s v="film &amp; video"/>
    <s v="documentary"/>
    <s v="film &amp; video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x v="4"/>
    <n v="137.46666666666667"/>
    <x v="245"/>
    <x v="0"/>
    <x v="4"/>
    <s v="film &amp; video"/>
    <s v="documentary"/>
    <s v="film &amp; video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x v="4"/>
    <n v="231.64705882352939"/>
    <x v="246"/>
    <x v="0"/>
    <x v="4"/>
    <s v="film &amp; video"/>
    <s v="documentary"/>
    <s v="film &amp; video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x v="4"/>
    <n v="130.33333333333331"/>
    <x v="247"/>
    <x v="0"/>
    <x v="4"/>
    <s v="film &amp; video"/>
    <s v="documentary"/>
    <s v="film &amp; video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x v="0"/>
    <x v="4"/>
    <n v="292.89999999999998"/>
    <x v="248"/>
    <x v="0"/>
    <x v="4"/>
    <s v="film &amp; video"/>
    <s v="documentary"/>
    <s v="film &amp; video"/>
    <s v="documentary"/>
  </r>
  <r>
    <s v="Why is grammar important?"/>
    <n v="22000"/>
    <n v="24490"/>
    <x v="0"/>
    <x v="0"/>
    <s v="USD"/>
    <n v="1360276801"/>
    <n v="1357684801"/>
    <b v="1"/>
    <n v="576"/>
    <x v="0"/>
    <x v="4"/>
    <n v="111.31818181818183"/>
    <x v="249"/>
    <x v="0"/>
    <x v="4"/>
    <s v="film &amp; video"/>
    <s v="documentary"/>
    <s v="film &amp; video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x v="4"/>
    <n v="105.56666666666668"/>
    <x v="250"/>
    <x v="0"/>
    <x v="4"/>
    <s v="film &amp; video"/>
    <s v="documentary"/>
    <s v="film &amp; video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x v="4"/>
    <n v="118.94444444444446"/>
    <x v="251"/>
    <x v="0"/>
    <x v="4"/>
    <s v="film &amp; video"/>
    <s v="documentary"/>
    <s v="film &amp; video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x v="4"/>
    <n v="104.129"/>
    <x v="252"/>
    <x v="0"/>
    <x v="4"/>
    <s v="film &amp; video"/>
    <s v="documentary"/>
    <s v="film &amp; video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x v="4"/>
    <n v="104.10165000000001"/>
    <x v="253"/>
    <x v="0"/>
    <x v="4"/>
    <s v="film &amp; video"/>
    <s v="documentary"/>
    <s v="film &amp; video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x v="4"/>
    <n v="111.87499999999999"/>
    <x v="254"/>
    <x v="0"/>
    <x v="4"/>
    <s v="film &amp; video"/>
    <s v="documentary"/>
    <s v="film &amp; video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x v="4"/>
    <n v="104.73529411764706"/>
    <x v="255"/>
    <x v="0"/>
    <x v="4"/>
    <s v="film &amp; video"/>
    <s v="documentary"/>
    <s v="film &amp; video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x v="4"/>
    <n v="385.15000000000003"/>
    <x v="256"/>
    <x v="0"/>
    <x v="4"/>
    <s v="film &amp; video"/>
    <s v="documentary"/>
    <s v="film &amp; video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x v="4"/>
    <n v="101.248"/>
    <x v="257"/>
    <x v="0"/>
    <x v="4"/>
    <s v="film &amp; video"/>
    <s v="documentary"/>
    <s v="film &amp; video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x v="4"/>
    <n v="113.77333333333333"/>
    <x v="258"/>
    <x v="0"/>
    <x v="4"/>
    <s v="film &amp; video"/>
    <s v="documentary"/>
    <s v="film &amp; video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x v="4"/>
    <n v="100.80333333333333"/>
    <x v="259"/>
    <x v="0"/>
    <x v="4"/>
    <s v="film &amp; video"/>
    <s v="documentary"/>
    <s v="film &amp; video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x v="4"/>
    <n v="283.32"/>
    <x v="260"/>
    <x v="0"/>
    <x v="4"/>
    <s v="film &amp; video"/>
    <s v="documentary"/>
    <s v="film &amp; video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x v="4"/>
    <n v="112.68"/>
    <x v="261"/>
    <x v="0"/>
    <x v="4"/>
    <s v="film &amp; video"/>
    <s v="documentary"/>
    <s v="film &amp; video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x v="4"/>
    <n v="106.58000000000001"/>
    <x v="262"/>
    <x v="0"/>
    <x v="4"/>
    <s v="film &amp; video"/>
    <s v="documentary"/>
    <s v="film &amp; video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x v="4"/>
    <n v="102.66285714285715"/>
    <x v="263"/>
    <x v="0"/>
    <x v="4"/>
    <s v="film &amp; video"/>
    <s v="documentary"/>
    <s v="film &amp; video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x v="4"/>
    <n v="107.91200000000001"/>
    <x v="264"/>
    <x v="0"/>
    <x v="4"/>
    <s v="film &amp; video"/>
    <s v="documentary"/>
    <s v="film &amp; video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x v="4"/>
    <n v="123.07407407407408"/>
    <x v="265"/>
    <x v="0"/>
    <x v="4"/>
    <s v="film &amp; video"/>
    <s v="documentary"/>
    <s v="film &amp; video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x v="4"/>
    <n v="101.6"/>
    <x v="266"/>
    <x v="0"/>
    <x v="4"/>
    <s v="film &amp; video"/>
    <s v="documentary"/>
    <s v="film &amp; video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x v="4"/>
    <n v="104.396"/>
    <x v="267"/>
    <x v="0"/>
    <x v="4"/>
    <s v="film &amp; video"/>
    <s v="documentary"/>
    <s v="film &amp; video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x v="4"/>
    <n v="112.92973333333333"/>
    <x v="268"/>
    <x v="0"/>
    <x v="4"/>
    <s v="film &amp; video"/>
    <s v="documentary"/>
    <s v="film &amp; video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x v="4"/>
    <n v="136.4"/>
    <x v="269"/>
    <x v="0"/>
    <x v="4"/>
    <s v="film &amp; video"/>
    <s v="documentary"/>
    <s v="film &amp; video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x v="4"/>
    <n v="103.61439999999999"/>
    <x v="270"/>
    <x v="0"/>
    <x v="4"/>
    <s v="film &amp; video"/>
    <s v="documentary"/>
    <s v="film &amp; video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x v="4"/>
    <n v="105.5"/>
    <x v="271"/>
    <x v="0"/>
    <x v="4"/>
    <s v="film &amp; video"/>
    <s v="documentary"/>
    <s v="film &amp; video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x v="4"/>
    <n v="101.82857142857142"/>
    <x v="272"/>
    <x v="0"/>
    <x v="4"/>
    <s v="film &amp; video"/>
    <s v="documentary"/>
    <s v="film &amp; video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x v="4"/>
    <n v="106.60499999999999"/>
    <x v="273"/>
    <x v="0"/>
    <x v="4"/>
    <s v="film &amp; video"/>
    <s v="documentary"/>
    <s v="film &amp; video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x v="4"/>
    <n v="113.015"/>
    <x v="274"/>
    <x v="0"/>
    <x v="4"/>
    <s v="film &amp; video"/>
    <s v="documentary"/>
    <s v="film &amp; video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x v="4"/>
    <n v="125.22750000000001"/>
    <x v="275"/>
    <x v="0"/>
    <x v="4"/>
    <s v="film &amp; video"/>
    <s v="documentary"/>
    <s v="film &amp; video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x v="4"/>
    <n v="101.19"/>
    <x v="276"/>
    <x v="0"/>
    <x v="4"/>
    <s v="film &amp; video"/>
    <s v="documentary"/>
    <s v="film &amp; video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x v="4"/>
    <n v="102.76470588235294"/>
    <x v="277"/>
    <x v="0"/>
    <x v="4"/>
    <s v="film &amp; video"/>
    <s v="documentary"/>
    <s v="film &amp; video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x v="4"/>
    <n v="116.83911999999998"/>
    <x v="278"/>
    <x v="0"/>
    <x v="4"/>
    <s v="film &amp; video"/>
    <s v="documentary"/>
    <s v="film &amp; video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x v="4"/>
    <n v="101.16833333333335"/>
    <x v="279"/>
    <x v="0"/>
    <x v="4"/>
    <s v="film &amp; video"/>
    <s v="documentary"/>
    <s v="film &amp; video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x v="4"/>
    <n v="110.13360000000002"/>
    <x v="280"/>
    <x v="0"/>
    <x v="4"/>
    <s v="film &amp; video"/>
    <s v="documentary"/>
    <s v="film &amp; video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x v="4"/>
    <n v="108.08333333333333"/>
    <x v="281"/>
    <x v="0"/>
    <x v="4"/>
    <s v="film &amp; video"/>
    <s v="documentary"/>
    <s v="film &amp; video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x v="4"/>
    <n v="125.02285714285715"/>
    <x v="282"/>
    <x v="0"/>
    <x v="4"/>
    <s v="film &amp; video"/>
    <s v="documentary"/>
    <s v="film &amp; video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x v="4"/>
    <n v="106.71428571428572"/>
    <x v="283"/>
    <x v="0"/>
    <x v="4"/>
    <s v="film &amp; video"/>
    <s v="documentary"/>
    <s v="film &amp; video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x v="0"/>
    <x v="4"/>
    <n v="100.36639999999998"/>
    <x v="284"/>
    <x v="0"/>
    <x v="4"/>
    <s v="film &amp; video"/>
    <s v="documentary"/>
    <s v="film &amp; video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x v="4"/>
    <n v="102.02863333333335"/>
    <x v="285"/>
    <x v="0"/>
    <x v="4"/>
    <s v="film &amp; video"/>
    <s v="documentary"/>
    <s v="film &amp; video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x v="4"/>
    <n v="102.08358208955224"/>
    <x v="286"/>
    <x v="0"/>
    <x v="4"/>
    <s v="film &amp; video"/>
    <s v="documentary"/>
    <s v="film &amp; video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x v="4"/>
    <n v="123.27586206896552"/>
    <x v="287"/>
    <x v="0"/>
    <x v="4"/>
    <s v="film &amp; video"/>
    <s v="documentary"/>
    <s v="film &amp; video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x v="4"/>
    <n v="170.28880000000001"/>
    <x v="288"/>
    <x v="0"/>
    <x v="4"/>
    <s v="film &amp; video"/>
    <s v="documentary"/>
    <s v="film &amp; video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x v="4"/>
    <n v="111.59049999999999"/>
    <x v="289"/>
    <x v="0"/>
    <x v="4"/>
    <s v="film &amp; video"/>
    <s v="documentary"/>
    <s v="film &amp; video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x v="4"/>
    <n v="103"/>
    <x v="290"/>
    <x v="0"/>
    <x v="4"/>
    <s v="film &amp; video"/>
    <s v="documentary"/>
    <s v="film &amp; video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x v="4"/>
    <n v="106.63570159857905"/>
    <x v="291"/>
    <x v="0"/>
    <x v="4"/>
    <s v="film &amp; video"/>
    <s v="documentary"/>
    <s v="film &amp; video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x v="4"/>
    <n v="114.75999999999999"/>
    <x v="292"/>
    <x v="0"/>
    <x v="4"/>
    <s v="film &amp; video"/>
    <s v="documentary"/>
    <s v="film &amp; video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x v="4"/>
    <n v="127.34117647058822"/>
    <x v="293"/>
    <x v="0"/>
    <x v="4"/>
    <s v="film &amp; video"/>
    <s v="documentary"/>
    <s v="film &amp; video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x v="4"/>
    <n v="116.56"/>
    <x v="294"/>
    <x v="0"/>
    <x v="4"/>
    <s v="film &amp; video"/>
    <s v="documentary"/>
    <s v="film &amp; video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x v="4"/>
    <n v="108.61819426615318"/>
    <x v="295"/>
    <x v="0"/>
    <x v="4"/>
    <s v="film &amp; video"/>
    <s v="documentary"/>
    <s v="film &amp; video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x v="4"/>
    <n v="103.94285714285714"/>
    <x v="296"/>
    <x v="0"/>
    <x v="4"/>
    <s v="film &amp; video"/>
    <s v="documentary"/>
    <s v="film &amp; video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x v="4"/>
    <n v="116.25714285714285"/>
    <x v="297"/>
    <x v="0"/>
    <x v="4"/>
    <s v="film &amp; video"/>
    <s v="documentary"/>
    <s v="film &amp; video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x v="4"/>
    <n v="102.69239999999999"/>
    <x v="298"/>
    <x v="0"/>
    <x v="4"/>
    <s v="film &amp; video"/>
    <s v="documentary"/>
    <s v="film &amp; video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x v="4"/>
    <n v="174"/>
    <x v="299"/>
    <x v="0"/>
    <x v="4"/>
    <s v="film &amp; video"/>
    <s v="documentary"/>
    <s v="film &amp; video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x v="4"/>
    <n v="103.08800000000001"/>
    <x v="300"/>
    <x v="0"/>
    <x v="4"/>
    <s v="film &amp; video"/>
    <s v="documentary"/>
    <s v="film &amp; video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x v="4"/>
    <n v="104.85537190082646"/>
    <x v="301"/>
    <x v="0"/>
    <x v="4"/>
    <s v="film &amp; video"/>
    <s v="documentary"/>
    <s v="film &amp; video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x v="4"/>
    <n v="101.375"/>
    <x v="302"/>
    <x v="0"/>
    <x v="4"/>
    <s v="film &amp; video"/>
    <s v="documentary"/>
    <s v="film &amp; video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x v="4"/>
    <n v="111.07699999999998"/>
    <x v="303"/>
    <x v="0"/>
    <x v="4"/>
    <s v="film &amp; video"/>
    <s v="documentary"/>
    <s v="film &amp; video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x v="4"/>
    <n v="124.15933781686496"/>
    <x v="304"/>
    <x v="0"/>
    <x v="4"/>
    <s v="film &amp; video"/>
    <s v="documentary"/>
    <s v="film &amp; video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x v="4"/>
    <n v="101.33333333333334"/>
    <x v="305"/>
    <x v="0"/>
    <x v="4"/>
    <s v="film &amp; video"/>
    <s v="documentary"/>
    <s v="film &amp; video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x v="4"/>
    <n v="110.16142857142856"/>
    <x v="306"/>
    <x v="0"/>
    <x v="4"/>
    <s v="film &amp; video"/>
    <s v="documentary"/>
    <s v="film &amp; video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x v="4"/>
    <n v="103.97333333333334"/>
    <x v="307"/>
    <x v="0"/>
    <x v="4"/>
    <s v="film &amp; video"/>
    <s v="documentary"/>
    <s v="film &amp; video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x v="4"/>
    <n v="101.31578947368421"/>
    <x v="308"/>
    <x v="0"/>
    <x v="4"/>
    <s v="film &amp; video"/>
    <s v="documentary"/>
    <s v="film &amp; video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x v="4"/>
    <n v="103.3501"/>
    <x v="309"/>
    <x v="0"/>
    <x v="4"/>
    <s v="film &amp; video"/>
    <s v="documentary"/>
    <s v="film &amp; video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x v="4"/>
    <n v="104.11200000000001"/>
    <x v="310"/>
    <x v="0"/>
    <x v="4"/>
    <s v="film &amp; video"/>
    <s v="documentary"/>
    <s v="film &amp; video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x v="4"/>
    <n v="110.15569230769231"/>
    <x v="311"/>
    <x v="0"/>
    <x v="4"/>
    <s v="film &amp; video"/>
    <s v="documentary"/>
    <s v="film &amp; video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x v="4"/>
    <n v="122.02"/>
    <x v="312"/>
    <x v="0"/>
    <x v="4"/>
    <s v="film &amp; video"/>
    <s v="documentary"/>
    <s v="film &amp; video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x v="4"/>
    <n v="114.16866666666667"/>
    <x v="313"/>
    <x v="0"/>
    <x v="4"/>
    <s v="film &amp; video"/>
    <s v="documentary"/>
    <s v="film &amp; video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x v="0"/>
    <x v="4"/>
    <n v="125.33333333333334"/>
    <x v="314"/>
    <x v="0"/>
    <x v="4"/>
    <s v="film &amp; video"/>
    <s v="documentary"/>
    <s v="film &amp; video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x v="4"/>
    <n v="106.66666666666667"/>
    <x v="315"/>
    <x v="0"/>
    <x v="4"/>
    <s v="film &amp; video"/>
    <s v="documentary"/>
    <s v="film &amp; video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x v="4"/>
    <n v="130.65"/>
    <x v="316"/>
    <x v="0"/>
    <x v="4"/>
    <s v="film &amp; video"/>
    <s v="documentary"/>
    <s v="film &amp; video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x v="4"/>
    <n v="120"/>
    <x v="317"/>
    <x v="0"/>
    <x v="4"/>
    <s v="film &amp; video"/>
    <s v="documentary"/>
    <s v="film &amp; video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x v="4"/>
    <n v="105.9591836734694"/>
    <x v="318"/>
    <x v="0"/>
    <x v="4"/>
    <s v="film &amp; video"/>
    <s v="documentary"/>
    <s v="film &amp; video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x v="4"/>
    <n v="114.39999999999999"/>
    <x v="319"/>
    <x v="0"/>
    <x v="4"/>
    <s v="film &amp; video"/>
    <s v="documentary"/>
    <s v="film &amp; video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x v="4"/>
    <n v="111.76666666666665"/>
    <x v="320"/>
    <x v="0"/>
    <x v="4"/>
    <s v="film &amp; video"/>
    <s v="documentary"/>
    <s v="film &amp; video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x v="4"/>
    <n v="116.08000000000001"/>
    <x v="321"/>
    <x v="0"/>
    <x v="4"/>
    <s v="film &amp; video"/>
    <s v="documentary"/>
    <s v="film &amp; video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x v="4"/>
    <n v="141.5"/>
    <x v="322"/>
    <x v="0"/>
    <x v="4"/>
    <s v="film &amp; video"/>
    <s v="documentary"/>
    <s v="film &amp; video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x v="4"/>
    <n v="104.72999999999999"/>
    <x v="323"/>
    <x v="0"/>
    <x v="4"/>
    <s v="film &amp; video"/>
    <s v="documentary"/>
    <s v="film &amp; video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x v="4"/>
    <n v="255.83333333333331"/>
    <x v="324"/>
    <x v="0"/>
    <x v="4"/>
    <s v="film &amp; video"/>
    <s v="documentary"/>
    <s v="film &amp; video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x v="4"/>
    <n v="206.70670670670671"/>
    <x v="325"/>
    <x v="0"/>
    <x v="4"/>
    <s v="film &amp; video"/>
    <s v="documentary"/>
    <s v="film &amp; video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x v="4"/>
    <n v="112.105"/>
    <x v="326"/>
    <x v="0"/>
    <x v="4"/>
    <s v="film &amp; video"/>
    <s v="documentary"/>
    <s v="film &amp; video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x v="4"/>
    <n v="105.982"/>
    <x v="327"/>
    <x v="0"/>
    <x v="4"/>
    <s v="film &amp; video"/>
    <s v="documentary"/>
    <s v="film &amp; video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x v="4"/>
    <n v="100.16666666666667"/>
    <x v="328"/>
    <x v="0"/>
    <x v="4"/>
    <s v="film &amp; video"/>
    <s v="documentary"/>
    <s v="film &amp; video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x v="4"/>
    <n v="213.98947368421051"/>
    <x v="329"/>
    <x v="0"/>
    <x v="4"/>
    <s v="film &amp; video"/>
    <s v="documentary"/>
    <s v="film &amp; video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x v="4"/>
    <n v="126.16000000000001"/>
    <x v="330"/>
    <x v="0"/>
    <x v="4"/>
    <s v="film &amp; video"/>
    <s v="documentary"/>
    <s v="film &amp; video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x v="4"/>
    <n v="181.53547058823528"/>
    <x v="331"/>
    <x v="0"/>
    <x v="4"/>
    <s v="film &amp; video"/>
    <s v="documentary"/>
    <s v="film &amp; video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x v="4"/>
    <n v="100"/>
    <x v="84"/>
    <x v="0"/>
    <x v="4"/>
    <s v="film &amp; video"/>
    <s v="documentary"/>
    <s v="film &amp; video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x v="4"/>
    <n v="100.61"/>
    <x v="332"/>
    <x v="0"/>
    <x v="4"/>
    <s v="film &amp; video"/>
    <s v="documentary"/>
    <s v="film &amp; video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x v="4"/>
    <n v="100.9027027027027"/>
    <x v="333"/>
    <x v="0"/>
    <x v="4"/>
    <s v="film &amp; video"/>
    <s v="documentary"/>
    <s v="film &amp; video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x v="4"/>
    <n v="110.446"/>
    <x v="334"/>
    <x v="0"/>
    <x v="4"/>
    <s v="film &amp; video"/>
    <s v="documentary"/>
    <s v="film &amp; video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x v="4"/>
    <n v="111.8936170212766"/>
    <x v="335"/>
    <x v="0"/>
    <x v="4"/>
    <s v="film &amp; video"/>
    <s v="documentary"/>
    <s v="film &amp; video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x v="4"/>
    <n v="108.04450000000001"/>
    <x v="336"/>
    <x v="0"/>
    <x v="4"/>
    <s v="film &amp; video"/>
    <s v="documentary"/>
    <s v="film &amp; video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x v="4"/>
    <n v="106.66666666666667"/>
    <x v="337"/>
    <x v="0"/>
    <x v="4"/>
    <s v="film &amp; video"/>
    <s v="documentary"/>
    <s v="film &amp; video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x v="4"/>
    <n v="103.90027322404372"/>
    <x v="338"/>
    <x v="0"/>
    <x v="4"/>
    <s v="film &amp; video"/>
    <s v="documentary"/>
    <s v="film &amp; video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x v="4"/>
    <n v="125.16000000000001"/>
    <x v="339"/>
    <x v="0"/>
    <x v="4"/>
    <s v="film &amp; video"/>
    <s v="documentary"/>
    <s v="film &amp; video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x v="4"/>
    <n v="106.80499999999999"/>
    <x v="340"/>
    <x v="0"/>
    <x v="4"/>
    <s v="film &amp; video"/>
    <s v="documentary"/>
    <s v="film &amp; video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x v="4"/>
    <n v="112.30249999999999"/>
    <x v="341"/>
    <x v="0"/>
    <x v="4"/>
    <s v="film &amp; video"/>
    <s v="documentary"/>
    <s v="film &amp; video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x v="4"/>
    <n v="103.812"/>
    <x v="342"/>
    <x v="0"/>
    <x v="4"/>
    <s v="film &amp; video"/>
    <s v="documentary"/>
    <s v="film &amp; video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x v="4"/>
    <n v="141.65"/>
    <x v="343"/>
    <x v="0"/>
    <x v="4"/>
    <s v="film &amp; video"/>
    <s v="documentary"/>
    <s v="film &amp; video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x v="4"/>
    <n v="105.25999999999999"/>
    <x v="344"/>
    <x v="0"/>
    <x v="4"/>
    <s v="film &amp; video"/>
    <s v="documentary"/>
    <s v="film &amp; video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x v="4"/>
    <n v="103.09142857142857"/>
    <x v="345"/>
    <x v="0"/>
    <x v="4"/>
    <s v="film &amp; video"/>
    <s v="documentary"/>
    <s v="film &amp; video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x v="4"/>
    <n v="107.65957446808511"/>
    <x v="346"/>
    <x v="0"/>
    <x v="4"/>
    <s v="film &amp; video"/>
    <s v="documentary"/>
    <s v="film &amp; video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x v="4"/>
    <n v="107.70464285714286"/>
    <x v="347"/>
    <x v="0"/>
    <x v="4"/>
    <s v="film &amp; video"/>
    <s v="documentary"/>
    <s v="film &amp; video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x v="4"/>
    <n v="101.55000000000001"/>
    <x v="348"/>
    <x v="0"/>
    <x v="4"/>
    <s v="film &amp; video"/>
    <s v="documentary"/>
    <s v="film &amp; video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x v="4"/>
    <n v="101.43766666666667"/>
    <x v="349"/>
    <x v="0"/>
    <x v="4"/>
    <s v="film &amp; video"/>
    <s v="documentary"/>
    <s v="film &amp; video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x v="4"/>
    <n v="136.80000000000001"/>
    <x v="350"/>
    <x v="0"/>
    <x v="4"/>
    <s v="film &amp; video"/>
    <s v="documentary"/>
    <s v="film &amp; video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x v="4"/>
    <n v="128.29999999999998"/>
    <x v="351"/>
    <x v="0"/>
    <x v="4"/>
    <s v="film &amp; video"/>
    <s v="documentary"/>
    <s v="film &amp; video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x v="4"/>
    <n v="101.05"/>
    <x v="352"/>
    <x v="0"/>
    <x v="4"/>
    <s v="film &amp; video"/>
    <s v="documentary"/>
    <s v="film &amp; video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x v="4"/>
    <n v="126.84"/>
    <x v="353"/>
    <x v="0"/>
    <x v="4"/>
    <s v="film &amp; video"/>
    <s v="documentary"/>
    <s v="film &amp; video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x v="4"/>
    <n v="105.0859375"/>
    <x v="354"/>
    <x v="0"/>
    <x v="4"/>
    <s v="film &amp; video"/>
    <s v="documentary"/>
    <s v="film &amp; video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x v="4"/>
    <n v="102.85405405405406"/>
    <x v="355"/>
    <x v="0"/>
    <x v="4"/>
    <s v="film &amp; video"/>
    <s v="documentary"/>
    <s v="film &amp; video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x v="4"/>
    <n v="102.14714285714285"/>
    <x v="356"/>
    <x v="0"/>
    <x v="4"/>
    <s v="film &amp; video"/>
    <s v="documentary"/>
    <s v="film &amp; video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x v="4"/>
    <n v="120.21700000000001"/>
    <x v="357"/>
    <x v="0"/>
    <x v="4"/>
    <s v="film &amp; video"/>
    <s v="documentary"/>
    <s v="film &amp; video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x v="4"/>
    <n v="100.24761904761905"/>
    <x v="358"/>
    <x v="0"/>
    <x v="4"/>
    <s v="film &amp; video"/>
    <s v="documentary"/>
    <s v="film &amp; video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x v="4"/>
    <n v="100.63392857142857"/>
    <x v="359"/>
    <x v="0"/>
    <x v="4"/>
    <s v="film &amp; video"/>
    <s v="documentary"/>
    <s v="film &amp; video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x v="4"/>
    <n v="100.4375"/>
    <x v="360"/>
    <x v="0"/>
    <x v="4"/>
    <s v="film &amp; video"/>
    <s v="documentary"/>
    <s v="film &amp; video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x v="5"/>
    <n v="0.43939393939393934"/>
    <x v="361"/>
    <x v="0"/>
    <x v="5"/>
    <s v="film &amp; video"/>
    <s v="animation"/>
    <s v="film &amp; video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x v="5"/>
    <n v="2.0066666666666668"/>
    <x v="362"/>
    <x v="0"/>
    <x v="5"/>
    <s v="film &amp; video"/>
    <s v="animation"/>
    <s v="film &amp; video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x v="5"/>
    <n v="1.075"/>
    <x v="363"/>
    <x v="0"/>
    <x v="5"/>
    <s v="film &amp; video"/>
    <s v="animation"/>
    <s v="film &amp; video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x v="5"/>
    <n v="0.76500000000000001"/>
    <x v="364"/>
    <x v="0"/>
    <x v="5"/>
    <s v="film &amp; video"/>
    <s v="animation"/>
    <s v="film &amp; video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x v="5"/>
    <n v="6.7966666666666677"/>
    <x v="365"/>
    <x v="0"/>
    <x v="5"/>
    <s v="film &amp; video"/>
    <s v="animation"/>
    <s v="film &amp; video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x v="5"/>
    <n v="1.2E-2"/>
    <x v="366"/>
    <x v="0"/>
    <x v="5"/>
    <s v="film &amp; video"/>
    <s v="animation"/>
    <s v="film &amp; video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x v="5"/>
    <n v="1.3299999999999998"/>
    <x v="367"/>
    <x v="0"/>
    <x v="5"/>
    <s v="film &amp; video"/>
    <s v="animation"/>
    <s v="film &amp; video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x v="5"/>
    <n v="0"/>
    <x v="121"/>
    <x v="0"/>
    <x v="5"/>
    <s v="film &amp; video"/>
    <s v="animation"/>
    <s v="film &amp; video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x v="1"/>
    <x v="5"/>
    <n v="5.6333333333333329"/>
    <x v="368"/>
    <x v="0"/>
    <x v="5"/>
    <s v="film &amp; video"/>
    <s v="animation"/>
    <s v="film &amp; video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x v="5"/>
    <n v="0"/>
    <x v="121"/>
    <x v="0"/>
    <x v="5"/>
    <s v="film &amp; video"/>
    <s v="animation"/>
    <s v="film &amp; video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x v="5"/>
    <n v="2.4"/>
    <x v="369"/>
    <x v="0"/>
    <x v="5"/>
    <s v="film &amp; video"/>
    <s v="animation"/>
    <s v="film &amp; video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x v="5"/>
    <n v="13.833333333333334"/>
    <x v="370"/>
    <x v="0"/>
    <x v="5"/>
    <s v="film &amp; video"/>
    <s v="animation"/>
    <s v="film &amp; video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x v="5"/>
    <n v="9.5"/>
    <x v="371"/>
    <x v="0"/>
    <x v="5"/>
    <s v="film &amp; video"/>
    <s v="animation"/>
    <s v="film &amp; video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x v="5"/>
    <n v="0"/>
    <x v="121"/>
    <x v="0"/>
    <x v="5"/>
    <s v="film &amp; video"/>
    <s v="animation"/>
    <s v="film &amp; video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x v="5"/>
    <n v="5"/>
    <x v="372"/>
    <x v="0"/>
    <x v="5"/>
    <s v="film &amp; video"/>
    <s v="animation"/>
    <s v="film &amp; video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x v="5"/>
    <n v="2.7272727272727275E-3"/>
    <x v="120"/>
    <x v="0"/>
    <x v="5"/>
    <s v="film &amp; video"/>
    <s v="animation"/>
    <s v="film &amp; video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x v="5"/>
    <n v="0"/>
    <x v="121"/>
    <x v="0"/>
    <x v="5"/>
    <s v="film &amp; video"/>
    <s v="animation"/>
    <s v="film &amp; video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x v="5"/>
    <n v="0"/>
    <x v="121"/>
    <x v="0"/>
    <x v="5"/>
    <s v="film &amp; video"/>
    <s v="animation"/>
    <s v="film &amp; video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x v="5"/>
    <n v="9.379999999999999"/>
    <x v="373"/>
    <x v="0"/>
    <x v="5"/>
    <s v="film &amp; video"/>
    <s v="animation"/>
    <s v="film &amp; video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x v="5"/>
    <n v="0"/>
    <x v="121"/>
    <x v="0"/>
    <x v="5"/>
    <s v="film &amp; video"/>
    <s v="animation"/>
    <s v="film &amp; video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x v="5"/>
    <n v="0.1"/>
    <x v="144"/>
    <x v="0"/>
    <x v="5"/>
    <s v="film &amp; video"/>
    <s v="animation"/>
    <s v="film &amp; video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x v="5"/>
    <n v="0"/>
    <x v="121"/>
    <x v="0"/>
    <x v="5"/>
    <s v="film &amp; video"/>
    <s v="animation"/>
    <s v="film &amp; video"/>
    <s v="animation"/>
  </r>
  <r>
    <s v="Doomsday is here"/>
    <n v="17000"/>
    <n v="6691"/>
    <x v="2"/>
    <x v="0"/>
    <s v="USD"/>
    <n v="1424380783"/>
    <n v="1421788783"/>
    <b v="0"/>
    <n v="17"/>
    <x v="1"/>
    <x v="5"/>
    <n v="39.358823529411765"/>
    <x v="374"/>
    <x v="0"/>
    <x v="5"/>
    <s v="film &amp; video"/>
    <s v="animation"/>
    <s v="film &amp; video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x v="5"/>
    <n v="0.1"/>
    <x v="144"/>
    <x v="0"/>
    <x v="5"/>
    <s v="film &amp; video"/>
    <s v="animation"/>
    <s v="film &amp; video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x v="5"/>
    <n v="5"/>
    <x v="73"/>
    <x v="0"/>
    <x v="5"/>
    <s v="film &amp; video"/>
    <s v="animation"/>
    <s v="film &amp; video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x v="5"/>
    <n v="3.3333333333333335E-3"/>
    <x v="120"/>
    <x v="0"/>
    <x v="5"/>
    <s v="film &amp; video"/>
    <s v="animation"/>
    <s v="film &amp; video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x v="5"/>
    <n v="7.2952380952380951"/>
    <x v="375"/>
    <x v="0"/>
    <x v="5"/>
    <s v="film &amp; video"/>
    <s v="animation"/>
    <s v="film &amp; video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x v="5"/>
    <n v="1.6666666666666666E-2"/>
    <x v="144"/>
    <x v="0"/>
    <x v="5"/>
    <s v="film &amp; video"/>
    <s v="animation"/>
    <s v="film &amp; video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x v="5"/>
    <n v="3.2804000000000002"/>
    <x v="376"/>
    <x v="0"/>
    <x v="5"/>
    <s v="film &amp; video"/>
    <s v="animation"/>
    <s v="film &amp; video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x v="5"/>
    <n v="2.25"/>
    <x v="377"/>
    <x v="0"/>
    <x v="5"/>
    <s v="film &amp; video"/>
    <s v="animation"/>
    <s v="film &amp; video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x v="5"/>
    <n v="0.79200000000000004"/>
    <x v="378"/>
    <x v="0"/>
    <x v="5"/>
    <s v="film &amp; video"/>
    <s v="animation"/>
    <s v="film &amp; video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x v="5"/>
    <n v="0"/>
    <x v="121"/>
    <x v="0"/>
    <x v="5"/>
    <s v="film &amp; video"/>
    <s v="animation"/>
    <s v="film &amp; video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x v="5"/>
    <n v="64"/>
    <x v="379"/>
    <x v="0"/>
    <x v="5"/>
    <s v="film &amp; video"/>
    <s v="animation"/>
    <s v="film &amp; video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x v="5"/>
    <n v="2.7404479578392621E-2"/>
    <x v="31"/>
    <x v="0"/>
    <x v="5"/>
    <s v="film &amp; video"/>
    <s v="animation"/>
    <s v="film &amp; video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x v="5"/>
    <n v="0.82000000000000006"/>
    <x v="380"/>
    <x v="0"/>
    <x v="5"/>
    <s v="film &amp; video"/>
    <s v="animation"/>
    <s v="film &amp; video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x v="5"/>
    <n v="6.9230769230769221E-2"/>
    <x v="381"/>
    <x v="0"/>
    <x v="5"/>
    <s v="film &amp; video"/>
    <s v="animation"/>
    <s v="film &amp; video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x v="5"/>
    <n v="0.68631863186318631"/>
    <x v="382"/>
    <x v="0"/>
    <x v="5"/>
    <s v="film &amp; video"/>
    <s v="animation"/>
    <s v="film &amp; video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x v="5"/>
    <n v="0"/>
    <x v="121"/>
    <x v="0"/>
    <x v="5"/>
    <s v="film &amp; video"/>
    <s v="animation"/>
    <s v="film &amp; video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x v="5"/>
    <n v="8.2100000000000009"/>
    <x v="383"/>
    <x v="0"/>
    <x v="5"/>
    <s v="film &amp; video"/>
    <s v="animation"/>
    <s v="film &amp; video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x v="5"/>
    <n v="6.4102564102564097E-2"/>
    <x v="384"/>
    <x v="0"/>
    <x v="5"/>
    <s v="film &amp; video"/>
    <s v="animation"/>
    <s v="film &amp; video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x v="1"/>
    <x v="5"/>
    <n v="0.29411764705882354"/>
    <x v="385"/>
    <x v="0"/>
    <x v="5"/>
    <s v="film &amp; video"/>
    <s v="animation"/>
    <s v="film &amp; video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x v="5"/>
    <n v="0"/>
    <x v="121"/>
    <x v="0"/>
    <x v="5"/>
    <s v="film &amp; video"/>
    <s v="animation"/>
    <s v="film &amp; video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x v="5"/>
    <n v="0"/>
    <x v="121"/>
    <x v="0"/>
    <x v="5"/>
    <s v="film &amp; video"/>
    <s v="animation"/>
    <s v="film &amp; video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x v="5"/>
    <n v="2.2727272727272729"/>
    <x v="386"/>
    <x v="0"/>
    <x v="5"/>
    <s v="film &amp; video"/>
    <s v="animation"/>
    <s v="film &amp; video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x v="5"/>
    <n v="9.9009900990099015E-2"/>
    <x v="120"/>
    <x v="0"/>
    <x v="5"/>
    <s v="film &amp; video"/>
    <s v="animation"/>
    <s v="film &amp; video"/>
    <s v="animation"/>
  </r>
  <r>
    <s v="&quot;Amp&quot; is a short film about a robot with needs."/>
    <n v="512"/>
    <n v="138"/>
    <x v="2"/>
    <x v="0"/>
    <s v="USD"/>
    <n v="1403837574"/>
    <n v="1402455174"/>
    <b v="0"/>
    <n v="8"/>
    <x v="1"/>
    <x v="5"/>
    <n v="26.953125"/>
    <x v="387"/>
    <x v="0"/>
    <x v="5"/>
    <s v="film &amp; video"/>
    <s v="animation"/>
    <s v="film &amp; video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x v="5"/>
    <n v="0.76"/>
    <x v="388"/>
    <x v="0"/>
    <x v="5"/>
    <s v="film &amp; video"/>
    <s v="animation"/>
    <s v="film &amp; video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x v="5"/>
    <n v="21.574999999999999"/>
    <x v="389"/>
    <x v="0"/>
    <x v="5"/>
    <s v="film &amp; video"/>
    <s v="animation"/>
    <s v="film &amp; video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x v="5"/>
    <n v="0"/>
    <x v="121"/>
    <x v="0"/>
    <x v="5"/>
    <s v="film &amp; video"/>
    <s v="animation"/>
    <s v="film &amp; video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x v="1"/>
    <x v="5"/>
    <n v="0"/>
    <x v="121"/>
    <x v="0"/>
    <x v="5"/>
    <s v="film &amp; video"/>
    <s v="animation"/>
    <s v="film &amp; video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x v="5"/>
    <n v="1.02"/>
    <x v="157"/>
    <x v="0"/>
    <x v="5"/>
    <s v="film &amp; video"/>
    <s v="animation"/>
    <s v="film &amp; video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x v="5"/>
    <n v="11.892727272727273"/>
    <x v="390"/>
    <x v="0"/>
    <x v="5"/>
    <s v="film &amp; video"/>
    <s v="animation"/>
    <s v="film &amp; video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x v="5"/>
    <n v="17.625"/>
    <x v="391"/>
    <x v="0"/>
    <x v="5"/>
    <s v="film &amp; video"/>
    <s v="animation"/>
    <s v="film &amp; video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x v="5"/>
    <n v="2.87"/>
    <x v="392"/>
    <x v="0"/>
    <x v="5"/>
    <s v="film &amp; video"/>
    <s v="animation"/>
    <s v="film &amp; video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x v="5"/>
    <n v="3.0303030303030304E-2"/>
    <x v="120"/>
    <x v="0"/>
    <x v="5"/>
    <s v="film &amp; video"/>
    <s v="animation"/>
    <s v="film &amp; video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x v="5"/>
    <n v="0"/>
    <x v="121"/>
    <x v="0"/>
    <x v="5"/>
    <s v="film &amp; video"/>
    <s v="animation"/>
    <s v="film &amp; video"/>
    <s v="animation"/>
  </r>
  <r>
    <s v="Animated Music Videos that teach kids how to read."/>
    <n v="220000"/>
    <n v="4906.59"/>
    <x v="2"/>
    <x v="0"/>
    <s v="USD"/>
    <n v="1401767940"/>
    <n v="1398727441"/>
    <b v="0"/>
    <n v="124"/>
    <x v="1"/>
    <x v="5"/>
    <n v="2.230268181818182"/>
    <x v="393"/>
    <x v="0"/>
    <x v="5"/>
    <s v="film &amp; video"/>
    <s v="animation"/>
    <s v="film &amp; video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x v="5"/>
    <n v="0"/>
    <x v="121"/>
    <x v="0"/>
    <x v="5"/>
    <s v="film &amp; video"/>
    <s v="animation"/>
    <s v="film &amp; video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x v="5"/>
    <n v="0"/>
    <x v="121"/>
    <x v="0"/>
    <x v="5"/>
    <s v="film &amp; video"/>
    <s v="animation"/>
    <s v="film &amp; video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x v="5"/>
    <n v="32.56"/>
    <x v="394"/>
    <x v="0"/>
    <x v="5"/>
    <s v="film &amp; video"/>
    <s v="animation"/>
    <s v="film &amp; video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x v="5"/>
    <n v="19.41"/>
    <x v="395"/>
    <x v="0"/>
    <x v="5"/>
    <s v="film &amp; video"/>
    <s v="animation"/>
    <s v="film &amp; video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x v="5"/>
    <n v="6.1"/>
    <x v="396"/>
    <x v="0"/>
    <x v="5"/>
    <s v="film &amp; video"/>
    <s v="animation"/>
    <s v="film &amp; video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x v="5"/>
    <n v="0.1"/>
    <x v="119"/>
    <x v="0"/>
    <x v="5"/>
    <s v="film &amp; video"/>
    <s v="animation"/>
    <s v="film &amp; video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x v="5"/>
    <n v="50.2"/>
    <x v="397"/>
    <x v="0"/>
    <x v="5"/>
    <s v="film &amp; video"/>
    <s v="animation"/>
    <s v="film &amp; video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x v="5"/>
    <n v="0.18625"/>
    <x v="398"/>
    <x v="0"/>
    <x v="5"/>
    <s v="film &amp; video"/>
    <s v="animation"/>
    <s v="film &amp; video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x v="5"/>
    <n v="21.906971229845084"/>
    <x v="399"/>
    <x v="0"/>
    <x v="5"/>
    <s v="film &amp; video"/>
    <s v="animation"/>
    <s v="film &amp; video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x v="5"/>
    <n v="9.0909090909090905E-3"/>
    <x v="73"/>
    <x v="0"/>
    <x v="5"/>
    <s v="film &amp; video"/>
    <s v="animation"/>
    <s v="film &amp; video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x v="5"/>
    <n v="0"/>
    <x v="121"/>
    <x v="0"/>
    <x v="5"/>
    <s v="film &amp; video"/>
    <s v="animation"/>
    <s v="film &amp; video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x v="5"/>
    <n v="0"/>
    <x v="121"/>
    <x v="0"/>
    <x v="5"/>
    <s v="film &amp; video"/>
    <s v="animation"/>
    <s v="film &amp; video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x v="5"/>
    <n v="0.28667813379201834"/>
    <x v="400"/>
    <x v="0"/>
    <x v="5"/>
    <s v="film &amp; video"/>
    <s v="animation"/>
    <s v="film &amp; video"/>
    <s v="animation"/>
  </r>
  <r>
    <s v="Cancelled"/>
    <n v="1000"/>
    <n v="0"/>
    <x v="2"/>
    <x v="0"/>
    <s v="USD"/>
    <n v="1345677285"/>
    <n v="1343085285"/>
    <b v="0"/>
    <n v="0"/>
    <x v="1"/>
    <x v="5"/>
    <n v="0"/>
    <x v="121"/>
    <x v="0"/>
    <x v="5"/>
    <s v="film &amp; video"/>
    <s v="animation"/>
    <s v="film &amp; video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x v="5"/>
    <n v="0"/>
    <x v="121"/>
    <x v="0"/>
    <x v="5"/>
    <s v="film &amp; video"/>
    <s v="animation"/>
    <s v="film &amp; video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x v="5"/>
    <n v="0"/>
    <x v="121"/>
    <x v="0"/>
    <x v="5"/>
    <s v="film &amp; video"/>
    <s v="animation"/>
    <s v="film &amp; video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x v="5"/>
    <n v="0"/>
    <x v="121"/>
    <x v="0"/>
    <x v="5"/>
    <s v="film &amp; video"/>
    <s v="animation"/>
    <s v="film &amp; video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x v="5"/>
    <n v="0.155"/>
    <x v="401"/>
    <x v="0"/>
    <x v="5"/>
    <s v="film &amp; video"/>
    <s v="animation"/>
    <s v="film &amp; video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x v="5"/>
    <n v="0"/>
    <x v="121"/>
    <x v="0"/>
    <x v="5"/>
    <s v="film &amp; video"/>
    <s v="animation"/>
    <s v="film &amp; video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x v="1"/>
    <x v="5"/>
    <n v="1.6666666666666668E-3"/>
    <x v="120"/>
    <x v="0"/>
    <x v="5"/>
    <s v="film &amp; video"/>
    <s v="animation"/>
    <s v="film &amp; video"/>
    <s v="animation"/>
  </r>
  <r>
    <s v="live-action/animated series pilot."/>
    <n v="4480"/>
    <n v="30"/>
    <x v="2"/>
    <x v="0"/>
    <s v="USD"/>
    <n v="1419483600"/>
    <n v="1414889665"/>
    <b v="0"/>
    <n v="3"/>
    <x v="1"/>
    <x v="5"/>
    <n v="0.6696428571428571"/>
    <x v="119"/>
    <x v="0"/>
    <x v="5"/>
    <s v="film &amp; video"/>
    <s v="animation"/>
    <s v="film &amp; video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x v="5"/>
    <n v="4.5985132395404564"/>
    <x v="402"/>
    <x v="0"/>
    <x v="5"/>
    <s v="film &amp; video"/>
    <s v="animation"/>
    <s v="film &amp; video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x v="5"/>
    <n v="9.5500000000000007"/>
    <x v="403"/>
    <x v="0"/>
    <x v="5"/>
    <s v="film &amp; video"/>
    <s v="animation"/>
    <s v="film &amp; video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x v="5"/>
    <n v="3.3076923076923079"/>
    <x v="404"/>
    <x v="0"/>
    <x v="5"/>
    <s v="film &amp; video"/>
    <s v="animation"/>
    <s v="film &amp; video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x v="5"/>
    <n v="0"/>
    <x v="121"/>
    <x v="0"/>
    <x v="5"/>
    <s v="film &amp; video"/>
    <s v="animation"/>
    <s v="film &amp; video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x v="5"/>
    <n v="1.1499999999999999"/>
    <x v="405"/>
    <x v="0"/>
    <x v="5"/>
    <s v="film &amp; video"/>
    <s v="animation"/>
    <s v="film &amp; video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x v="5"/>
    <n v="1.7538461538461538"/>
    <x v="406"/>
    <x v="0"/>
    <x v="5"/>
    <s v="film &amp; video"/>
    <s v="animation"/>
    <s v="film &amp; video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x v="5"/>
    <n v="1.3673469387755102"/>
    <x v="407"/>
    <x v="0"/>
    <x v="5"/>
    <s v="film &amp; video"/>
    <s v="animation"/>
    <s v="film &amp; video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x v="5"/>
    <n v="0.43333333333333329"/>
    <x v="408"/>
    <x v="0"/>
    <x v="5"/>
    <s v="film &amp; video"/>
    <s v="animation"/>
    <s v="film &amp; video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x v="5"/>
    <n v="0.125"/>
    <x v="409"/>
    <x v="0"/>
    <x v="5"/>
    <s v="film &amp; video"/>
    <s v="animation"/>
    <s v="film &amp; video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x v="5"/>
    <n v="3.2"/>
    <x v="410"/>
    <x v="0"/>
    <x v="5"/>
    <s v="film &amp; video"/>
    <s v="animation"/>
    <s v="film &amp; video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x v="5"/>
    <n v="0.8"/>
    <x v="44"/>
    <x v="0"/>
    <x v="5"/>
    <s v="film &amp; video"/>
    <s v="animation"/>
    <s v="film &amp; video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x v="5"/>
    <n v="0.2"/>
    <x v="119"/>
    <x v="0"/>
    <x v="5"/>
    <s v="film &amp; video"/>
    <s v="animation"/>
    <s v="film &amp; video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x v="5"/>
    <n v="0"/>
    <x v="121"/>
    <x v="0"/>
    <x v="5"/>
    <s v="film &amp; video"/>
    <s v="animation"/>
    <s v="film &amp; video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x v="5"/>
    <n v="3"/>
    <x v="180"/>
    <x v="0"/>
    <x v="5"/>
    <s v="film &amp; video"/>
    <s v="animation"/>
    <s v="film &amp; video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x v="5"/>
    <n v="0.13749999999999998"/>
    <x v="148"/>
    <x v="0"/>
    <x v="5"/>
    <s v="film &amp; video"/>
    <s v="animation"/>
    <s v="film &amp; video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x v="5"/>
    <n v="13.923999999999999"/>
    <x v="411"/>
    <x v="0"/>
    <x v="5"/>
    <s v="film &amp; video"/>
    <s v="animation"/>
    <s v="film &amp; video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x v="5"/>
    <n v="3.3333333333333335"/>
    <x v="412"/>
    <x v="0"/>
    <x v="5"/>
    <s v="film &amp; video"/>
    <s v="animation"/>
    <s v="film &amp; video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x v="5"/>
    <n v="25.41340206185567"/>
    <x v="413"/>
    <x v="0"/>
    <x v="5"/>
    <s v="film &amp; video"/>
    <s v="animation"/>
    <s v="film &amp; video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x v="1"/>
    <x v="5"/>
    <n v="0"/>
    <x v="121"/>
    <x v="0"/>
    <x v="5"/>
    <s v="film &amp; video"/>
    <s v="animation"/>
    <s v="film &amp; video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x v="5"/>
    <n v="1.3666666666666667"/>
    <x v="414"/>
    <x v="0"/>
    <x v="5"/>
    <s v="film &amp; video"/>
    <s v="animation"/>
    <s v="film &amp; video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x v="5"/>
    <n v="0"/>
    <x v="121"/>
    <x v="0"/>
    <x v="5"/>
    <s v="film &amp; video"/>
    <s v="animation"/>
    <s v="film &amp; video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x v="5"/>
    <n v="22.881426547787683"/>
    <x v="415"/>
    <x v="0"/>
    <x v="5"/>
    <s v="film &amp; video"/>
    <s v="animation"/>
    <s v="film &amp; video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x v="6"/>
    <n v="102.1"/>
    <x v="416"/>
    <x v="1"/>
    <x v="6"/>
    <s v="theater"/>
    <s v="plays"/>
    <s v="theater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x v="6"/>
    <n v="104.64"/>
    <x v="417"/>
    <x v="1"/>
    <x v="6"/>
    <s v="theater"/>
    <s v="plays"/>
    <s v="theater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x v="6"/>
    <n v="114.66666666666667"/>
    <x v="418"/>
    <x v="1"/>
    <x v="6"/>
    <s v="theater"/>
    <s v="plays"/>
    <s v="theater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x v="6"/>
    <n v="120.6"/>
    <x v="419"/>
    <x v="1"/>
    <x v="6"/>
    <s v="theater"/>
    <s v="plays"/>
    <s v="theater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x v="6"/>
    <n v="108.67285714285715"/>
    <x v="420"/>
    <x v="1"/>
    <x v="6"/>
    <s v="theater"/>
    <s v="plays"/>
    <s v="theater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x v="6"/>
    <n v="100"/>
    <x v="421"/>
    <x v="1"/>
    <x v="6"/>
    <s v="theater"/>
    <s v="plays"/>
    <s v="theater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x v="6"/>
    <n v="113.99999999999999"/>
    <x v="422"/>
    <x v="1"/>
    <x v="6"/>
    <s v="theater"/>
    <s v="plays"/>
    <s v="theater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x v="6"/>
    <n v="100.85"/>
    <x v="423"/>
    <x v="1"/>
    <x v="6"/>
    <s v="theater"/>
    <s v="plays"/>
    <s v="theater"/>
    <s v="plays"/>
  </r>
  <r>
    <s v="A Festival Backed Production of a Full-Length Play."/>
    <n v="1150"/>
    <n v="1330"/>
    <x v="0"/>
    <x v="0"/>
    <s v="USD"/>
    <n v="1434921600"/>
    <n v="1433109907"/>
    <b v="0"/>
    <n v="30"/>
    <x v="0"/>
    <x v="6"/>
    <n v="115.65217391304347"/>
    <x v="424"/>
    <x v="1"/>
    <x v="6"/>
    <s v="theater"/>
    <s v="plays"/>
    <s v="theater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x v="6"/>
    <n v="130.41666666666666"/>
    <x v="425"/>
    <x v="1"/>
    <x v="6"/>
    <s v="theater"/>
    <s v="plays"/>
    <s v="theater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x v="6"/>
    <n v="107.78267254038178"/>
    <x v="426"/>
    <x v="1"/>
    <x v="6"/>
    <s v="theater"/>
    <s v="plays"/>
    <s v="theater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x v="6"/>
    <n v="100"/>
    <x v="427"/>
    <x v="1"/>
    <x v="6"/>
    <s v="theater"/>
    <s v="plays"/>
    <s v="theater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x v="6"/>
    <n v="123.25"/>
    <x v="428"/>
    <x v="1"/>
    <x v="6"/>
    <s v="theater"/>
    <s v="plays"/>
    <s v="theater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x v="6"/>
    <n v="100.2"/>
    <x v="429"/>
    <x v="1"/>
    <x v="6"/>
    <s v="theater"/>
    <s v="plays"/>
    <s v="theater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x v="6"/>
    <n v="104.66666666666666"/>
    <x v="430"/>
    <x v="1"/>
    <x v="6"/>
    <s v="theater"/>
    <s v="plays"/>
    <s v="theater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x v="6"/>
    <n v="102.49999999999999"/>
    <x v="431"/>
    <x v="1"/>
    <x v="6"/>
    <s v="theater"/>
    <s v="plays"/>
    <s v="theater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x v="6"/>
    <n v="118.25757575757576"/>
    <x v="432"/>
    <x v="1"/>
    <x v="6"/>
    <s v="theater"/>
    <s v="plays"/>
    <s v="theater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x v="6"/>
    <n v="120.5"/>
    <x v="433"/>
    <x v="1"/>
    <x v="6"/>
    <s v="theater"/>
    <s v="plays"/>
    <s v="theater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x v="6"/>
    <n v="302.42"/>
    <x v="434"/>
    <x v="1"/>
    <x v="6"/>
    <s v="theater"/>
    <s v="plays"/>
    <s v="theater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x v="6"/>
    <n v="100.64400000000001"/>
    <x v="435"/>
    <x v="1"/>
    <x v="6"/>
    <s v="theater"/>
    <s v="plays"/>
    <s v="theater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x v="7"/>
    <n v="6.6666666666666671E-3"/>
    <x v="120"/>
    <x v="2"/>
    <x v="7"/>
    <s v="technology"/>
    <s v="web"/>
    <s v="technology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x v="7"/>
    <n v="0.55555555555555558"/>
    <x v="384"/>
    <x v="2"/>
    <x v="7"/>
    <s v="technology"/>
    <s v="web"/>
    <s v="technology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x v="7"/>
    <n v="3.9999999999999996E-4"/>
    <x v="120"/>
    <x v="2"/>
    <x v="7"/>
    <s v="technology"/>
    <s v="web"/>
    <s v="technology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x v="7"/>
    <n v="0.31818181818181818"/>
    <x v="436"/>
    <x v="2"/>
    <x v="7"/>
    <s v="technology"/>
    <s v="web"/>
    <s v="technology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x v="7"/>
    <n v="1.2"/>
    <x v="366"/>
    <x v="2"/>
    <x v="7"/>
    <s v="technology"/>
    <s v="web"/>
    <s v="technology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x v="7"/>
    <n v="27.383999999999997"/>
    <x v="437"/>
    <x v="2"/>
    <x v="7"/>
    <s v="technology"/>
    <s v="web"/>
    <s v="technology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x v="7"/>
    <n v="8.666666666666667E-2"/>
    <x v="438"/>
    <x v="2"/>
    <x v="7"/>
    <s v="technology"/>
    <s v="web"/>
    <s v="technology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x v="7"/>
    <n v="0"/>
    <x v="121"/>
    <x v="2"/>
    <x v="7"/>
    <s v="technology"/>
    <s v="web"/>
    <s v="technology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x v="7"/>
    <n v="0.09"/>
    <x v="377"/>
    <x v="2"/>
    <x v="7"/>
    <s v="technology"/>
    <s v="web"/>
    <s v="technology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x v="7"/>
    <n v="2.7199999999999998"/>
    <x v="439"/>
    <x v="2"/>
    <x v="7"/>
    <s v="technology"/>
    <s v="web"/>
    <s v="technology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x v="7"/>
    <n v="0.70000000000000007"/>
    <x v="440"/>
    <x v="2"/>
    <x v="7"/>
    <s v="technology"/>
    <s v="web"/>
    <s v="technology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x v="7"/>
    <n v="5.0413333333333332"/>
    <x v="441"/>
    <x v="2"/>
    <x v="7"/>
    <s v="technology"/>
    <s v="web"/>
    <s v="technology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x v="7"/>
    <n v="0"/>
    <x v="121"/>
    <x v="2"/>
    <x v="7"/>
    <s v="technology"/>
    <s v="web"/>
    <s v="technology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x v="7"/>
    <n v="0.49199999999999999"/>
    <x v="442"/>
    <x v="2"/>
    <x v="7"/>
    <s v="technology"/>
    <s v="web"/>
    <s v="technology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x v="7"/>
    <n v="36.589147286821706"/>
    <x v="443"/>
    <x v="2"/>
    <x v="7"/>
    <s v="technology"/>
    <s v="web"/>
    <s v="technology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x v="7"/>
    <n v="0"/>
    <x v="121"/>
    <x v="2"/>
    <x v="7"/>
    <s v="technology"/>
    <s v="web"/>
    <s v="technology"/>
    <s v="web"/>
  </r>
  <r>
    <s v="An educational platform for learning Unified English Braille Code"/>
    <n v="8000"/>
    <n v="200"/>
    <x v="2"/>
    <x v="0"/>
    <s v="USD"/>
    <n v="1452112717"/>
    <n v="1449520717"/>
    <b v="0"/>
    <n v="1"/>
    <x v="1"/>
    <x v="7"/>
    <n v="2.5"/>
    <x v="444"/>
    <x v="2"/>
    <x v="7"/>
    <s v="technology"/>
    <s v="web"/>
    <s v="technology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x v="7"/>
    <n v="0.91066666666666674"/>
    <x v="445"/>
    <x v="2"/>
    <x v="7"/>
    <s v="technology"/>
    <s v="web"/>
    <s v="technology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x v="7"/>
    <n v="0"/>
    <x v="121"/>
    <x v="2"/>
    <x v="7"/>
    <s v="technology"/>
    <s v="web"/>
    <s v="technology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x v="7"/>
    <n v="2.0833333333333336E-2"/>
    <x v="73"/>
    <x v="2"/>
    <x v="7"/>
    <s v="technology"/>
    <s v="web"/>
    <s v="technology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x v="7"/>
    <n v="1.2E-2"/>
    <x v="143"/>
    <x v="2"/>
    <x v="7"/>
    <s v="technology"/>
    <s v="web"/>
    <s v="technology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x v="7"/>
    <n v="0.36666666666666664"/>
    <x v="446"/>
    <x v="2"/>
    <x v="7"/>
    <s v="technology"/>
    <s v="web"/>
    <s v="technology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x v="7"/>
    <n v="0"/>
    <x v="121"/>
    <x v="2"/>
    <x v="7"/>
    <s v="technology"/>
    <s v="web"/>
    <s v="technology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x v="7"/>
    <n v="9.0666666666666659E-2"/>
    <x v="447"/>
    <x v="2"/>
    <x v="7"/>
    <s v="technology"/>
    <s v="web"/>
    <s v="technology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x v="7"/>
    <n v="5.5555555555555558E-3"/>
    <x v="120"/>
    <x v="2"/>
    <x v="7"/>
    <s v="technology"/>
    <s v="web"/>
    <s v="technology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x v="7"/>
    <n v="0"/>
    <x v="121"/>
    <x v="2"/>
    <x v="7"/>
    <s v="technology"/>
    <s v="web"/>
    <s v="technology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x v="7"/>
    <n v="0.02"/>
    <x v="120"/>
    <x v="2"/>
    <x v="7"/>
    <s v="technology"/>
    <s v="web"/>
    <s v="technology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x v="7"/>
    <n v="0"/>
    <x v="121"/>
    <x v="2"/>
    <x v="7"/>
    <s v="technology"/>
    <s v="web"/>
    <s v="technology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x v="7"/>
    <n v="1"/>
    <x v="448"/>
    <x v="2"/>
    <x v="7"/>
    <s v="technology"/>
    <s v="web"/>
    <s v="technology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x v="7"/>
    <n v="0.8"/>
    <x v="135"/>
    <x v="2"/>
    <x v="7"/>
    <s v="technology"/>
    <s v="web"/>
    <s v="technology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x v="1"/>
    <x v="7"/>
    <n v="0.16705882352941176"/>
    <x v="449"/>
    <x v="2"/>
    <x v="7"/>
    <s v="technology"/>
    <s v="web"/>
    <s v="technology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x v="7"/>
    <n v="0.42399999999999999"/>
    <x v="450"/>
    <x v="2"/>
    <x v="7"/>
    <s v="technology"/>
    <s v="web"/>
    <s v="technology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x v="7"/>
    <n v="0"/>
    <x v="121"/>
    <x v="2"/>
    <x v="7"/>
    <s v="technology"/>
    <s v="web"/>
    <s v="technology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x v="7"/>
    <n v="0.38925389253892539"/>
    <x v="451"/>
    <x v="2"/>
    <x v="7"/>
    <s v="technology"/>
    <s v="web"/>
    <s v="technology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x v="7"/>
    <n v="0.7155635062611807"/>
    <x v="135"/>
    <x v="2"/>
    <x v="7"/>
    <s v="technology"/>
    <s v="web"/>
    <s v="technology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x v="7"/>
    <n v="0.43166666666666664"/>
    <x v="452"/>
    <x v="2"/>
    <x v="7"/>
    <s v="technology"/>
    <s v="web"/>
    <s v="technology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x v="7"/>
    <n v="1.25E-3"/>
    <x v="120"/>
    <x v="2"/>
    <x v="7"/>
    <s v="technology"/>
    <s v="web"/>
    <s v="technology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x v="7"/>
    <n v="0.2"/>
    <x v="119"/>
    <x v="2"/>
    <x v="7"/>
    <s v="technology"/>
    <s v="web"/>
    <s v="technology"/>
    <s v="web"/>
  </r>
  <r>
    <s v="weBuy trade built on technology and Crowd Sourced Power"/>
    <n v="125000"/>
    <n v="14"/>
    <x v="2"/>
    <x v="1"/>
    <s v="GBP"/>
    <n v="1441633993"/>
    <n v="1439560393"/>
    <b v="0"/>
    <n v="7"/>
    <x v="1"/>
    <x v="7"/>
    <n v="1.12E-2"/>
    <x v="453"/>
    <x v="2"/>
    <x v="7"/>
    <s v="technology"/>
    <s v="web"/>
    <s v="technology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x v="7"/>
    <n v="1.4583333333333333"/>
    <x v="436"/>
    <x v="2"/>
    <x v="7"/>
    <s v="technology"/>
    <s v="web"/>
    <s v="technology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x v="7"/>
    <n v="3.3333333333333333E-2"/>
    <x v="120"/>
    <x v="2"/>
    <x v="7"/>
    <s v="technology"/>
    <s v="web"/>
    <s v="technology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x v="7"/>
    <n v="0"/>
    <x v="121"/>
    <x v="2"/>
    <x v="7"/>
    <s v="technology"/>
    <s v="web"/>
    <s v="technology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x v="7"/>
    <n v="0"/>
    <x v="121"/>
    <x v="2"/>
    <x v="7"/>
    <s v="technology"/>
    <s v="web"/>
    <s v="technology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x v="7"/>
    <n v="1.1111111111111112E-2"/>
    <x v="120"/>
    <x v="2"/>
    <x v="7"/>
    <s v="technology"/>
    <s v="web"/>
    <s v="technology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x v="7"/>
    <n v="1"/>
    <x v="144"/>
    <x v="2"/>
    <x v="7"/>
    <s v="technology"/>
    <s v="web"/>
    <s v="technology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x v="1"/>
    <x v="7"/>
    <n v="0"/>
    <x v="121"/>
    <x v="2"/>
    <x v="7"/>
    <s v="technology"/>
    <s v="web"/>
    <s v="technology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x v="7"/>
    <n v="0.55999999999999994"/>
    <x v="454"/>
    <x v="2"/>
    <x v="7"/>
    <s v="technology"/>
    <s v="web"/>
    <s v="technology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x v="7"/>
    <n v="9.0833333333333339"/>
    <x v="455"/>
    <x v="2"/>
    <x v="7"/>
    <s v="technology"/>
    <s v="web"/>
    <s v="technology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x v="7"/>
    <n v="3.3444444444444441"/>
    <x v="456"/>
    <x v="2"/>
    <x v="7"/>
    <s v="technology"/>
    <s v="web"/>
    <s v="technology"/>
    <s v="web"/>
  </r>
  <r>
    <s v="Services closer than you think..."/>
    <n v="7500"/>
    <n v="1"/>
    <x v="2"/>
    <x v="0"/>
    <s v="USD"/>
    <n v="1436366699"/>
    <n v="1435070699"/>
    <b v="0"/>
    <n v="1"/>
    <x v="1"/>
    <x v="7"/>
    <n v="1.3333333333333334E-2"/>
    <x v="120"/>
    <x v="2"/>
    <x v="7"/>
    <s v="technology"/>
    <s v="web"/>
    <s v="technology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x v="7"/>
    <n v="4.46"/>
    <x v="457"/>
    <x v="2"/>
    <x v="7"/>
    <s v="technology"/>
    <s v="web"/>
    <s v="technology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x v="7"/>
    <n v="6.0999999999999999E-2"/>
    <x v="458"/>
    <x v="2"/>
    <x v="7"/>
    <s v="technology"/>
    <s v="web"/>
    <s v="technology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x v="7"/>
    <n v="3.3333333333333335"/>
    <x v="409"/>
    <x v="2"/>
    <x v="7"/>
    <s v="technology"/>
    <s v="web"/>
    <s v="technology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x v="7"/>
    <n v="23"/>
    <x v="459"/>
    <x v="2"/>
    <x v="7"/>
    <s v="technology"/>
    <s v="web"/>
    <s v="technology"/>
    <s v="web"/>
  </r>
  <r>
    <s v="Creating a fitness site that will change the fitness game forever!"/>
    <n v="25000"/>
    <n v="26"/>
    <x v="2"/>
    <x v="0"/>
    <s v="USD"/>
    <n v="1460832206"/>
    <n v="1458240206"/>
    <b v="0"/>
    <n v="2"/>
    <x v="1"/>
    <x v="7"/>
    <n v="0.104"/>
    <x v="31"/>
    <x v="2"/>
    <x v="7"/>
    <s v="technology"/>
    <s v="web"/>
    <s v="technology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x v="7"/>
    <n v="0.42599999999999999"/>
    <x v="460"/>
    <x v="2"/>
    <x v="7"/>
    <s v="technology"/>
    <s v="web"/>
    <s v="technology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x v="7"/>
    <n v="0.03"/>
    <x v="366"/>
    <x v="2"/>
    <x v="7"/>
    <s v="technology"/>
    <s v="web"/>
    <s v="technology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x v="7"/>
    <n v="0.26666666666666666"/>
    <x v="119"/>
    <x v="2"/>
    <x v="7"/>
    <s v="technology"/>
    <s v="web"/>
    <s v="technology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x v="7"/>
    <n v="34"/>
    <x v="461"/>
    <x v="2"/>
    <x v="7"/>
    <s v="technology"/>
    <s v="web"/>
    <s v="technology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x v="7"/>
    <n v="6.2E-2"/>
    <x v="462"/>
    <x v="2"/>
    <x v="7"/>
    <s v="technology"/>
    <s v="web"/>
    <s v="technology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x v="1"/>
    <x v="7"/>
    <n v="2"/>
    <x v="101"/>
    <x v="2"/>
    <x v="7"/>
    <s v="technology"/>
    <s v="web"/>
    <s v="technology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x v="7"/>
    <n v="1.4000000000000001"/>
    <x v="463"/>
    <x v="2"/>
    <x v="7"/>
    <s v="technology"/>
    <s v="web"/>
    <s v="technology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x v="7"/>
    <n v="0"/>
    <x v="121"/>
    <x v="2"/>
    <x v="7"/>
    <s v="technology"/>
    <s v="web"/>
    <s v="technology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x v="7"/>
    <n v="3.9334666666666664"/>
    <x v="464"/>
    <x v="2"/>
    <x v="7"/>
    <s v="technology"/>
    <s v="web"/>
    <s v="technology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x v="7"/>
    <n v="0"/>
    <x v="121"/>
    <x v="2"/>
    <x v="7"/>
    <s v="technology"/>
    <s v="web"/>
    <s v="technology"/>
    <s v="web"/>
  </r>
  <r>
    <s v="An iPad support care package for your parents / seniors."/>
    <n v="5000"/>
    <n v="131"/>
    <x v="1"/>
    <x v="0"/>
    <s v="USD"/>
    <n v="1440318908"/>
    <n v="1436430908"/>
    <b v="0"/>
    <n v="8"/>
    <x v="1"/>
    <x v="7"/>
    <n v="2.62"/>
    <x v="465"/>
    <x v="2"/>
    <x v="7"/>
    <s v="technology"/>
    <s v="web"/>
    <s v="technology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x v="7"/>
    <n v="0.2"/>
    <x v="119"/>
    <x v="2"/>
    <x v="7"/>
    <s v="technology"/>
    <s v="web"/>
    <s v="technology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x v="7"/>
    <n v="0"/>
    <x v="121"/>
    <x v="2"/>
    <x v="7"/>
    <s v="technology"/>
    <s v="web"/>
    <s v="technology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x v="7"/>
    <n v="0.97400000000000009"/>
    <x v="466"/>
    <x v="2"/>
    <x v="7"/>
    <s v="technology"/>
    <s v="web"/>
    <s v="technology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x v="7"/>
    <n v="0.64102564102564097"/>
    <x v="144"/>
    <x v="2"/>
    <x v="7"/>
    <s v="technology"/>
    <s v="web"/>
    <s v="technology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x v="7"/>
    <n v="0"/>
    <x v="121"/>
    <x v="2"/>
    <x v="7"/>
    <s v="technology"/>
    <s v="web"/>
    <s v="technology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x v="7"/>
    <n v="0"/>
    <x v="121"/>
    <x v="2"/>
    <x v="7"/>
    <s v="technology"/>
    <s v="web"/>
    <s v="technology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x v="1"/>
    <x v="7"/>
    <n v="0"/>
    <x v="121"/>
    <x v="2"/>
    <x v="7"/>
    <s v="technology"/>
    <s v="web"/>
    <s v="technology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x v="7"/>
    <n v="21.363333333333333"/>
    <x v="467"/>
    <x v="2"/>
    <x v="7"/>
    <s v="technology"/>
    <s v="web"/>
    <s v="technology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x v="7"/>
    <n v="0"/>
    <x v="121"/>
    <x v="2"/>
    <x v="7"/>
    <s v="technology"/>
    <s v="web"/>
    <s v="technology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x v="7"/>
    <n v="0"/>
    <x v="121"/>
    <x v="2"/>
    <x v="7"/>
    <s v="technology"/>
    <s v="web"/>
    <s v="technology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x v="7"/>
    <n v="0"/>
    <x v="121"/>
    <x v="2"/>
    <x v="7"/>
    <s v="technology"/>
    <s v="web"/>
    <s v="technology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x v="7"/>
    <n v="3"/>
    <x v="135"/>
    <x v="2"/>
    <x v="7"/>
    <s v="technology"/>
    <s v="web"/>
    <s v="technology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x v="7"/>
    <n v="0"/>
    <x v="121"/>
    <x v="2"/>
    <x v="7"/>
    <s v="technology"/>
    <s v="web"/>
    <s v="technology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x v="1"/>
    <x v="7"/>
    <n v="3.9999999999999996E-5"/>
    <x v="120"/>
    <x v="2"/>
    <x v="7"/>
    <s v="technology"/>
    <s v="web"/>
    <s v="technology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x v="7"/>
    <n v="1"/>
    <x v="468"/>
    <x v="2"/>
    <x v="7"/>
    <s v="technology"/>
    <s v="web"/>
    <s v="technology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x v="7"/>
    <n v="1.044"/>
    <x v="469"/>
    <x v="2"/>
    <x v="7"/>
    <s v="technology"/>
    <s v="web"/>
    <s v="technology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x v="7"/>
    <n v="5.6833333333333336"/>
    <x v="470"/>
    <x v="2"/>
    <x v="7"/>
    <s v="technology"/>
    <s v="web"/>
    <s v="technology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x v="7"/>
    <n v="0"/>
    <x v="121"/>
    <x v="2"/>
    <x v="7"/>
    <s v="technology"/>
    <s v="web"/>
    <s v="technology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x v="7"/>
    <n v="0"/>
    <x v="121"/>
    <x v="2"/>
    <x v="7"/>
    <s v="technology"/>
    <s v="web"/>
    <s v="technology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x v="7"/>
    <n v="0"/>
    <x v="121"/>
    <x v="2"/>
    <x v="7"/>
    <s v="technology"/>
    <s v="web"/>
    <s v="technology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x v="7"/>
    <n v="17.380000000000003"/>
    <x v="471"/>
    <x v="2"/>
    <x v="7"/>
    <s v="technology"/>
    <s v="web"/>
    <s v="technology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x v="7"/>
    <n v="0.02"/>
    <x v="472"/>
    <x v="2"/>
    <x v="7"/>
    <s v="technology"/>
    <s v="web"/>
    <s v="technology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x v="7"/>
    <n v="0"/>
    <x v="121"/>
    <x v="2"/>
    <x v="7"/>
    <s v="technology"/>
    <s v="web"/>
    <s v="technology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x v="7"/>
    <n v="0.17500000000000002"/>
    <x v="473"/>
    <x v="2"/>
    <x v="7"/>
    <s v="technology"/>
    <s v="web"/>
    <s v="technology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x v="7"/>
    <n v="8.3340278356529712E-2"/>
    <x v="119"/>
    <x v="2"/>
    <x v="7"/>
    <s v="technology"/>
    <s v="web"/>
    <s v="technology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x v="7"/>
    <n v="1.38"/>
    <x v="474"/>
    <x v="2"/>
    <x v="7"/>
    <s v="technology"/>
    <s v="web"/>
    <s v="technology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x v="7"/>
    <n v="0"/>
    <x v="121"/>
    <x v="2"/>
    <x v="7"/>
    <s v="technology"/>
    <s v="web"/>
    <s v="technology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x v="7"/>
    <n v="12.45"/>
    <x v="475"/>
    <x v="2"/>
    <x v="7"/>
    <s v="technology"/>
    <s v="web"/>
    <s v="technology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x v="1"/>
    <x v="7"/>
    <n v="0.02"/>
    <x v="120"/>
    <x v="2"/>
    <x v="7"/>
    <s v="technology"/>
    <s v="web"/>
    <s v="technology"/>
    <s v="web"/>
  </r>
  <r>
    <s v="Network used for building technology development teams."/>
    <n v="25000"/>
    <n v="2"/>
    <x v="1"/>
    <x v="0"/>
    <s v="USD"/>
    <n v="1428804762"/>
    <n v="1426212762"/>
    <b v="0"/>
    <n v="1"/>
    <x v="1"/>
    <x v="7"/>
    <n v="8.0000000000000002E-3"/>
    <x v="453"/>
    <x v="2"/>
    <x v="7"/>
    <s v="technology"/>
    <s v="web"/>
    <s v="technology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x v="7"/>
    <n v="0.2"/>
    <x v="143"/>
    <x v="2"/>
    <x v="7"/>
    <s v="technology"/>
    <s v="web"/>
    <s v="technology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x v="7"/>
    <n v="0"/>
    <x v="121"/>
    <x v="2"/>
    <x v="7"/>
    <s v="technology"/>
    <s v="web"/>
    <s v="technology"/>
    <s v="web"/>
  </r>
  <r>
    <s v="O0"/>
    <n v="200000"/>
    <n v="18"/>
    <x v="1"/>
    <x v="12"/>
    <s v="EUR"/>
    <n v="1490447662"/>
    <n v="1485267262"/>
    <b v="0"/>
    <n v="6"/>
    <x v="1"/>
    <x v="7"/>
    <n v="9.0000000000000011E-3"/>
    <x v="366"/>
    <x v="2"/>
    <x v="7"/>
    <s v="technology"/>
    <s v="web"/>
    <s v="technology"/>
    <s v="web"/>
  </r>
  <r>
    <s v="Development of a Safe and Educational Social Media site for kids."/>
    <n v="1000000"/>
    <n v="1"/>
    <x v="1"/>
    <x v="0"/>
    <s v="USD"/>
    <n v="1413208795"/>
    <n v="1408024795"/>
    <b v="0"/>
    <n v="1"/>
    <x v="1"/>
    <x v="7"/>
    <n v="9.9999999999999991E-5"/>
    <x v="120"/>
    <x v="2"/>
    <x v="7"/>
    <s v="technology"/>
    <s v="web"/>
    <s v="technology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x v="8"/>
    <n v="144.28571428571428"/>
    <x v="476"/>
    <x v="2"/>
    <x v="8"/>
    <s v="technology"/>
    <s v="wearables"/>
    <s v="technology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x v="8"/>
    <n v="119.16249999999999"/>
    <x v="477"/>
    <x v="2"/>
    <x v="8"/>
    <s v="technology"/>
    <s v="wearables"/>
    <s v="technology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x v="8"/>
    <n v="1460.4850000000001"/>
    <x v="478"/>
    <x v="2"/>
    <x v="8"/>
    <s v="technology"/>
    <s v="wearables"/>
    <s v="technology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x v="8"/>
    <n v="105.80799999999999"/>
    <x v="479"/>
    <x v="2"/>
    <x v="8"/>
    <s v="technology"/>
    <s v="wearables"/>
    <s v="technology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x v="8"/>
    <n v="300.11791999999997"/>
    <x v="480"/>
    <x v="2"/>
    <x v="8"/>
    <s v="technology"/>
    <s v="wearables"/>
    <s v="technology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x v="0"/>
    <x v="8"/>
    <n v="278.7"/>
    <x v="481"/>
    <x v="2"/>
    <x v="8"/>
    <s v="technology"/>
    <s v="wearables"/>
    <s v="technology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x v="8"/>
    <n v="131.87625"/>
    <x v="482"/>
    <x v="2"/>
    <x v="8"/>
    <s v="technology"/>
    <s v="wearables"/>
    <s v="technology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x v="8"/>
    <n v="107.05"/>
    <x v="483"/>
    <x v="2"/>
    <x v="8"/>
    <s v="technology"/>
    <s v="wearables"/>
    <s v="technology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x v="0"/>
    <x v="8"/>
    <n v="126.82285714285715"/>
    <x v="484"/>
    <x v="2"/>
    <x v="8"/>
    <s v="technology"/>
    <s v="wearables"/>
    <s v="technology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x v="8"/>
    <n v="139.96"/>
    <x v="485"/>
    <x v="2"/>
    <x v="8"/>
    <s v="technology"/>
    <s v="wearables"/>
    <s v="technology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x v="8"/>
    <n v="112.4"/>
    <x v="486"/>
    <x v="2"/>
    <x v="8"/>
    <s v="technology"/>
    <s v="wearables"/>
    <s v="technology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x v="8"/>
    <n v="100.52799999999999"/>
    <x v="487"/>
    <x v="2"/>
    <x v="8"/>
    <s v="technology"/>
    <s v="wearables"/>
    <s v="technology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x v="8"/>
    <n v="100.46666666666665"/>
    <x v="488"/>
    <x v="2"/>
    <x v="8"/>
    <s v="technology"/>
    <s v="wearables"/>
    <s v="technology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x v="8"/>
    <n v="141.446"/>
    <x v="489"/>
    <x v="2"/>
    <x v="8"/>
    <s v="technology"/>
    <s v="wearables"/>
    <s v="technology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x v="8"/>
    <n v="267.29166666666669"/>
    <x v="490"/>
    <x v="2"/>
    <x v="8"/>
    <s v="technology"/>
    <s v="wearables"/>
    <s v="technology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x v="8"/>
    <n v="146.88749999999999"/>
    <x v="491"/>
    <x v="2"/>
    <x v="8"/>
    <s v="technology"/>
    <s v="wearables"/>
    <s v="technology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x v="8"/>
    <n v="213.56"/>
    <x v="492"/>
    <x v="2"/>
    <x v="8"/>
    <s v="technology"/>
    <s v="wearables"/>
    <s v="technology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x v="8"/>
    <n v="125.69999999999999"/>
    <x v="493"/>
    <x v="2"/>
    <x v="8"/>
    <s v="technology"/>
    <s v="wearables"/>
    <s v="technology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x v="8"/>
    <n v="104.46206037108834"/>
    <x v="494"/>
    <x v="2"/>
    <x v="8"/>
    <s v="technology"/>
    <s v="wearables"/>
    <s v="technology"/>
    <s v="wearables"/>
  </r>
  <r>
    <s v="Sync up your lifestyle"/>
    <n v="3000"/>
    <n v="3017"/>
    <x v="0"/>
    <x v="0"/>
    <s v="USD"/>
    <n v="1440339295"/>
    <n v="1437747295"/>
    <b v="0"/>
    <n v="21"/>
    <x v="0"/>
    <x v="8"/>
    <n v="100.56666666666668"/>
    <x v="495"/>
    <x v="2"/>
    <x v="8"/>
    <s v="technology"/>
    <s v="wearables"/>
    <s v="technology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x v="8"/>
    <n v="3.0579999999999998"/>
    <x v="496"/>
    <x v="2"/>
    <x v="8"/>
    <s v="technology"/>
    <s v="wearables"/>
    <s v="technology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x v="8"/>
    <n v="0.95"/>
    <x v="497"/>
    <x v="2"/>
    <x v="8"/>
    <s v="technology"/>
    <s v="wearables"/>
    <s v="technology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x v="8"/>
    <n v="0.4"/>
    <x v="498"/>
    <x v="2"/>
    <x v="8"/>
    <s v="technology"/>
    <s v="wearables"/>
    <s v="technology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x v="8"/>
    <n v="0.35000000000000003"/>
    <x v="101"/>
    <x v="2"/>
    <x v="8"/>
    <s v="technology"/>
    <s v="wearables"/>
    <s v="technology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x v="8"/>
    <n v="7.5333333333333332"/>
    <x v="499"/>
    <x v="2"/>
    <x v="8"/>
    <s v="technology"/>
    <s v="wearables"/>
    <s v="technology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x v="8"/>
    <n v="18.64"/>
    <x v="500"/>
    <x v="2"/>
    <x v="8"/>
    <s v="technology"/>
    <s v="wearables"/>
    <s v="technology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x v="8"/>
    <n v="4.0000000000000001E-3"/>
    <x v="453"/>
    <x v="2"/>
    <x v="8"/>
    <s v="technology"/>
    <s v="wearables"/>
    <s v="technology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x v="8"/>
    <n v="10.02"/>
    <x v="501"/>
    <x v="2"/>
    <x v="8"/>
    <s v="technology"/>
    <s v="wearables"/>
    <s v="technology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x v="8"/>
    <n v="4.5600000000000005"/>
    <x v="502"/>
    <x v="2"/>
    <x v="8"/>
    <s v="technology"/>
    <s v="wearables"/>
    <s v="technology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x v="8"/>
    <n v="21.5075"/>
    <x v="503"/>
    <x v="2"/>
    <x v="8"/>
    <s v="technology"/>
    <s v="wearables"/>
    <s v="technology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x v="8"/>
    <n v="29.276666666666667"/>
    <x v="504"/>
    <x v="2"/>
    <x v="8"/>
    <s v="technology"/>
    <s v="wearables"/>
    <s v="technology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x v="8"/>
    <n v="39.426666666666662"/>
    <x v="505"/>
    <x v="2"/>
    <x v="8"/>
    <s v="technology"/>
    <s v="wearables"/>
    <s v="technology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x v="8"/>
    <n v="21.628"/>
    <x v="506"/>
    <x v="2"/>
    <x v="8"/>
    <s v="technology"/>
    <s v="wearables"/>
    <s v="technology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x v="8"/>
    <n v="0.20500000000000002"/>
    <x v="414"/>
    <x v="2"/>
    <x v="8"/>
    <s v="technology"/>
    <s v="wearables"/>
    <s v="technology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x v="1"/>
    <x v="8"/>
    <n v="0.03"/>
    <x v="507"/>
    <x v="2"/>
    <x v="8"/>
    <s v="technology"/>
    <s v="wearables"/>
    <s v="technology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x v="8"/>
    <n v="14.85"/>
    <x v="508"/>
    <x v="2"/>
    <x v="8"/>
    <s v="technology"/>
    <s v="wearables"/>
    <s v="technology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x v="8"/>
    <n v="1.4710000000000001"/>
    <x v="509"/>
    <x v="2"/>
    <x v="8"/>
    <s v="technology"/>
    <s v="wearables"/>
    <s v="technology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x v="8"/>
    <n v="25.584"/>
    <x v="510"/>
    <x v="2"/>
    <x v="8"/>
    <s v="technology"/>
    <s v="wearables"/>
    <s v="technology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x v="8"/>
    <n v="3.8206896551724134"/>
    <x v="511"/>
    <x v="2"/>
    <x v="8"/>
    <s v="technology"/>
    <s v="wearables"/>
    <s v="technology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x v="8"/>
    <n v="15.485964912280703"/>
    <x v="512"/>
    <x v="2"/>
    <x v="8"/>
    <s v="technology"/>
    <s v="wearables"/>
    <s v="technology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x v="8"/>
    <n v="25.912000000000003"/>
    <x v="513"/>
    <x v="2"/>
    <x v="8"/>
    <s v="technology"/>
    <s v="wearables"/>
    <s v="technology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x v="8"/>
    <n v="0.04"/>
    <x v="120"/>
    <x v="2"/>
    <x v="8"/>
    <s v="technology"/>
    <s v="wearables"/>
    <s v="technology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x v="8"/>
    <n v="0.106"/>
    <x v="514"/>
    <x v="2"/>
    <x v="8"/>
    <s v="technology"/>
    <s v="wearables"/>
    <s v="technology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x v="8"/>
    <n v="0.85142857142857142"/>
    <x v="515"/>
    <x v="2"/>
    <x v="8"/>
    <s v="technology"/>
    <s v="wearables"/>
    <s v="technology"/>
    <s v="wearables"/>
  </r>
  <r>
    <s v="Arcus gives your fingers super powers."/>
    <n v="320000"/>
    <n v="23948"/>
    <x v="2"/>
    <x v="0"/>
    <s v="USD"/>
    <n v="1406257200"/>
    <n v="1403176891"/>
    <b v="0"/>
    <n v="135"/>
    <x v="1"/>
    <x v="8"/>
    <n v="7.4837500000000006"/>
    <x v="516"/>
    <x v="2"/>
    <x v="8"/>
    <s v="technology"/>
    <s v="wearables"/>
    <s v="technology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x v="8"/>
    <n v="27.650000000000002"/>
    <x v="517"/>
    <x v="2"/>
    <x v="8"/>
    <s v="technology"/>
    <s v="wearables"/>
    <s v="technology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x v="8"/>
    <n v="0"/>
    <x v="121"/>
    <x v="2"/>
    <x v="8"/>
    <s v="technology"/>
    <s v="wearables"/>
    <s v="technology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x v="8"/>
    <n v="3.55"/>
    <x v="518"/>
    <x v="2"/>
    <x v="8"/>
    <s v="technology"/>
    <s v="wearables"/>
    <s v="technology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x v="8"/>
    <n v="72.989999999999995"/>
    <x v="519"/>
    <x v="2"/>
    <x v="8"/>
    <s v="technology"/>
    <s v="wearables"/>
    <s v="technology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x v="8"/>
    <n v="57.648750000000007"/>
    <x v="520"/>
    <x v="2"/>
    <x v="8"/>
    <s v="technology"/>
    <s v="wearables"/>
    <s v="technology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x v="8"/>
    <n v="12.34"/>
    <x v="521"/>
    <x v="2"/>
    <x v="8"/>
    <s v="technology"/>
    <s v="wearables"/>
    <s v="technology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x v="8"/>
    <n v="0.52"/>
    <x v="438"/>
    <x v="2"/>
    <x v="8"/>
    <s v="technology"/>
    <s v="wearables"/>
    <s v="technology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x v="8"/>
    <n v="6.5299999999999994"/>
    <x v="522"/>
    <x v="2"/>
    <x v="8"/>
    <s v="technology"/>
    <s v="wearables"/>
    <s v="technology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x v="8"/>
    <n v="35.338000000000001"/>
    <x v="523"/>
    <x v="2"/>
    <x v="8"/>
    <s v="technology"/>
    <s v="wearables"/>
    <s v="technology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x v="8"/>
    <n v="0.39333333333333331"/>
    <x v="524"/>
    <x v="2"/>
    <x v="8"/>
    <s v="technology"/>
    <s v="wearables"/>
    <s v="technology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x v="8"/>
    <n v="1.06"/>
    <x v="525"/>
    <x v="2"/>
    <x v="8"/>
    <s v="technology"/>
    <s v="wearables"/>
    <s v="technology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x v="1"/>
    <x v="8"/>
    <n v="5.7142857142857147E-4"/>
    <x v="120"/>
    <x v="2"/>
    <x v="8"/>
    <s v="technology"/>
    <s v="wearables"/>
    <s v="technology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x v="8"/>
    <n v="46.379999999999995"/>
    <x v="526"/>
    <x v="2"/>
    <x v="8"/>
    <s v="technology"/>
    <s v="wearables"/>
    <s v="technology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x v="8"/>
    <n v="15.39"/>
    <x v="527"/>
    <x v="2"/>
    <x v="8"/>
    <s v="technology"/>
    <s v="wearables"/>
    <s v="technology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x v="8"/>
    <n v="82.422107692307705"/>
    <x v="528"/>
    <x v="2"/>
    <x v="8"/>
    <s v="technology"/>
    <s v="wearables"/>
    <s v="technology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x v="8"/>
    <n v="2.6866666666666665"/>
    <x v="31"/>
    <x v="2"/>
    <x v="8"/>
    <s v="technology"/>
    <s v="wearables"/>
    <s v="technology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x v="8"/>
    <n v="26.6"/>
    <x v="529"/>
    <x v="2"/>
    <x v="8"/>
    <s v="technology"/>
    <s v="wearables"/>
    <s v="technology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x v="8"/>
    <n v="30.813400000000001"/>
    <x v="530"/>
    <x v="2"/>
    <x v="8"/>
    <s v="technology"/>
    <s v="wearables"/>
    <s v="technology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x v="8"/>
    <n v="5.58"/>
    <x v="531"/>
    <x v="2"/>
    <x v="8"/>
    <s v="technology"/>
    <s v="wearables"/>
    <s v="technology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x v="8"/>
    <n v="0.87454545454545463"/>
    <x v="532"/>
    <x v="2"/>
    <x v="8"/>
    <s v="technology"/>
    <s v="wearables"/>
    <s v="technology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x v="1"/>
    <x v="8"/>
    <n v="0.97699999999999987"/>
    <x v="533"/>
    <x v="2"/>
    <x v="8"/>
    <s v="technology"/>
    <s v="wearables"/>
    <s v="technology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x v="8"/>
    <n v="0"/>
    <x v="121"/>
    <x v="2"/>
    <x v="8"/>
    <s v="technology"/>
    <s v="wearables"/>
    <s v="technology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x v="8"/>
    <n v="78.927352941176466"/>
    <x v="534"/>
    <x v="2"/>
    <x v="8"/>
    <s v="technology"/>
    <s v="wearables"/>
    <s v="technology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x v="8"/>
    <n v="22.092500000000001"/>
    <x v="535"/>
    <x v="2"/>
    <x v="8"/>
    <s v="technology"/>
    <s v="wearables"/>
    <s v="technology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x v="8"/>
    <n v="0.40666666666666662"/>
    <x v="458"/>
    <x v="2"/>
    <x v="8"/>
    <s v="technology"/>
    <s v="wearables"/>
    <s v="technology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x v="8"/>
    <n v="0"/>
    <x v="121"/>
    <x v="2"/>
    <x v="8"/>
    <s v="technology"/>
    <s v="wearables"/>
    <s v="technology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x v="8"/>
    <n v="33.790999999999997"/>
    <x v="536"/>
    <x v="2"/>
    <x v="8"/>
    <s v="technology"/>
    <s v="wearables"/>
    <s v="technology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x v="8"/>
    <n v="0.21649484536082475"/>
    <x v="537"/>
    <x v="2"/>
    <x v="8"/>
    <s v="technology"/>
    <s v="wearables"/>
    <s v="technology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x v="8"/>
    <n v="0.79600000000000004"/>
    <x v="538"/>
    <x v="2"/>
    <x v="8"/>
    <s v="technology"/>
    <s v="wearables"/>
    <s v="technology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x v="8"/>
    <n v="14.993333333333334"/>
    <x v="539"/>
    <x v="2"/>
    <x v="8"/>
    <s v="technology"/>
    <s v="wearables"/>
    <s v="technology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x v="8"/>
    <n v="5.0509090909090908"/>
    <x v="540"/>
    <x v="2"/>
    <x v="8"/>
    <s v="technology"/>
    <s v="wearables"/>
    <s v="technology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x v="8"/>
    <n v="10.214285714285715"/>
    <x v="541"/>
    <x v="2"/>
    <x v="8"/>
    <s v="technology"/>
    <s v="wearables"/>
    <s v="technology"/>
    <s v="wearables"/>
  </r>
  <r>
    <s v="Cool air flowing under clothing keeps you cool."/>
    <n v="100000"/>
    <n v="305"/>
    <x v="2"/>
    <x v="0"/>
    <s v="USD"/>
    <n v="1409949002"/>
    <n v="1407357002"/>
    <b v="0"/>
    <n v="4"/>
    <x v="1"/>
    <x v="8"/>
    <n v="0.30499999999999999"/>
    <x v="542"/>
    <x v="2"/>
    <x v="8"/>
    <s v="technology"/>
    <s v="wearables"/>
    <s v="technology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x v="8"/>
    <n v="0.75"/>
    <x v="381"/>
    <x v="2"/>
    <x v="8"/>
    <s v="technology"/>
    <s v="wearables"/>
    <s v="technology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x v="8"/>
    <n v="1.2933333333333332"/>
    <x v="543"/>
    <x v="2"/>
    <x v="8"/>
    <s v="technology"/>
    <s v="wearables"/>
    <s v="technology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x v="9"/>
    <n v="143.94736842105263"/>
    <x v="544"/>
    <x v="3"/>
    <x v="9"/>
    <s v="publishing"/>
    <s v="nonfiction"/>
    <s v="publishing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x v="9"/>
    <n v="122.10975609756099"/>
    <x v="545"/>
    <x v="3"/>
    <x v="9"/>
    <s v="publishing"/>
    <s v="nonfiction"/>
    <s v="publishing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x v="9"/>
    <n v="132.024"/>
    <x v="546"/>
    <x v="3"/>
    <x v="9"/>
    <s v="publishing"/>
    <s v="nonfiction"/>
    <s v="publishing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x v="9"/>
    <n v="109.38000000000001"/>
    <x v="547"/>
    <x v="3"/>
    <x v="9"/>
    <s v="publishing"/>
    <s v="nonfiction"/>
    <s v="publishing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x v="9"/>
    <n v="105.47157142857144"/>
    <x v="548"/>
    <x v="3"/>
    <x v="9"/>
    <s v="publishing"/>
    <s v="nonfiction"/>
    <s v="publishing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x v="9"/>
    <n v="100.35000000000001"/>
    <x v="549"/>
    <x v="3"/>
    <x v="9"/>
    <s v="publishing"/>
    <s v="nonfiction"/>
    <s v="publishing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x v="9"/>
    <n v="101.4"/>
    <x v="550"/>
    <x v="3"/>
    <x v="9"/>
    <s v="publishing"/>
    <s v="nonfiction"/>
    <s v="publishing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x v="9"/>
    <n v="155.51428571428571"/>
    <x v="551"/>
    <x v="3"/>
    <x v="9"/>
    <s v="publishing"/>
    <s v="nonfiction"/>
    <s v="publishing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x v="9"/>
    <n v="105.566"/>
    <x v="552"/>
    <x v="3"/>
    <x v="9"/>
    <s v="publishing"/>
    <s v="nonfiction"/>
    <s v="publishing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x v="9"/>
    <n v="130.65"/>
    <x v="553"/>
    <x v="3"/>
    <x v="9"/>
    <s v="publishing"/>
    <s v="nonfiction"/>
    <s v="publishing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x v="0"/>
    <x v="9"/>
    <n v="132.19"/>
    <x v="554"/>
    <x v="3"/>
    <x v="9"/>
    <s v="publishing"/>
    <s v="nonfiction"/>
    <s v="publishing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x v="9"/>
    <n v="126"/>
    <x v="555"/>
    <x v="3"/>
    <x v="9"/>
    <s v="publishing"/>
    <s v="nonfiction"/>
    <s v="publishing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x v="9"/>
    <n v="160"/>
    <x v="556"/>
    <x v="3"/>
    <x v="9"/>
    <s v="publishing"/>
    <s v="nonfiction"/>
    <s v="publishing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x v="9"/>
    <n v="120.48"/>
    <x v="557"/>
    <x v="3"/>
    <x v="9"/>
    <s v="publishing"/>
    <s v="nonfiction"/>
    <s v="publishing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x v="9"/>
    <n v="125.52941176470588"/>
    <x v="558"/>
    <x v="3"/>
    <x v="9"/>
    <s v="publishing"/>
    <s v="nonfiction"/>
    <s v="publishing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x v="9"/>
    <n v="114.40638297872341"/>
    <x v="559"/>
    <x v="3"/>
    <x v="9"/>
    <s v="publishing"/>
    <s v="nonfiction"/>
    <s v="publishing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x v="9"/>
    <n v="315.13888888888891"/>
    <x v="560"/>
    <x v="3"/>
    <x v="9"/>
    <s v="publishing"/>
    <s v="nonfiction"/>
    <s v="publishing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x v="9"/>
    <n v="122.39999999999999"/>
    <x v="98"/>
    <x v="3"/>
    <x v="9"/>
    <s v="publishing"/>
    <s v="nonfiction"/>
    <s v="publishing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x v="9"/>
    <n v="106.73333333333332"/>
    <x v="561"/>
    <x v="3"/>
    <x v="9"/>
    <s v="publishing"/>
    <s v="nonfiction"/>
    <s v="publishing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x v="9"/>
    <n v="158.33333333333331"/>
    <x v="562"/>
    <x v="3"/>
    <x v="9"/>
    <s v="publishing"/>
    <s v="nonfiction"/>
    <s v="publishing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x v="9"/>
    <n v="107.4"/>
    <x v="563"/>
    <x v="3"/>
    <x v="9"/>
    <s v="publishing"/>
    <s v="nonfiction"/>
    <s v="publishing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x v="0"/>
    <x v="9"/>
    <n v="102.25999999999999"/>
    <x v="564"/>
    <x v="3"/>
    <x v="9"/>
    <s v="publishing"/>
    <s v="nonfiction"/>
    <s v="publishing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x v="9"/>
    <n v="110.71428571428572"/>
    <x v="565"/>
    <x v="3"/>
    <x v="9"/>
    <s v="publishing"/>
    <s v="nonfiction"/>
    <s v="publishing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x v="9"/>
    <n v="148"/>
    <x v="566"/>
    <x v="3"/>
    <x v="9"/>
    <s v="publishing"/>
    <s v="nonfiction"/>
    <s v="publishing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x v="9"/>
    <n v="102.32000000000001"/>
    <x v="567"/>
    <x v="3"/>
    <x v="9"/>
    <s v="publishing"/>
    <s v="nonfiction"/>
    <s v="publishing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x v="9"/>
    <n v="179.09909909909908"/>
    <x v="568"/>
    <x v="3"/>
    <x v="9"/>
    <s v="publishing"/>
    <s v="nonfiction"/>
    <s v="publishing"/>
    <s v="nonfiction"/>
  </r>
  <r>
    <s v="This is a book of letters. Letters to our body parts."/>
    <n v="2987"/>
    <n v="3318"/>
    <x v="0"/>
    <x v="0"/>
    <s v="USD"/>
    <n v="1348372740"/>
    <n v="1346806909"/>
    <b v="0"/>
    <n v="97"/>
    <x v="0"/>
    <x v="9"/>
    <n v="111.08135252761969"/>
    <x v="569"/>
    <x v="3"/>
    <x v="9"/>
    <s v="publishing"/>
    <s v="nonfiction"/>
    <s v="publishing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x v="9"/>
    <n v="100.04285714285714"/>
    <x v="570"/>
    <x v="3"/>
    <x v="9"/>
    <s v="publishing"/>
    <s v="nonfiction"/>
    <s v="publishing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x v="9"/>
    <n v="100.25"/>
    <x v="571"/>
    <x v="3"/>
    <x v="9"/>
    <s v="publishing"/>
    <s v="nonfiction"/>
    <s v="publishing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x v="9"/>
    <n v="105.56"/>
    <x v="572"/>
    <x v="3"/>
    <x v="9"/>
    <s v="publishing"/>
    <s v="nonfiction"/>
    <s v="publishing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x v="9"/>
    <n v="102.58775877587757"/>
    <x v="573"/>
    <x v="3"/>
    <x v="9"/>
    <s v="publishing"/>
    <s v="nonfiction"/>
    <s v="publishing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x v="9"/>
    <n v="118.5"/>
    <x v="574"/>
    <x v="3"/>
    <x v="9"/>
    <s v="publishing"/>
    <s v="nonfiction"/>
    <s v="publishing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x v="9"/>
    <n v="111.7"/>
    <x v="575"/>
    <x v="3"/>
    <x v="9"/>
    <s v="publishing"/>
    <s v="nonfiction"/>
    <s v="publishing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x v="9"/>
    <n v="128"/>
    <x v="576"/>
    <x v="3"/>
    <x v="9"/>
    <s v="publishing"/>
    <s v="nonfiction"/>
    <s v="publishing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x v="9"/>
    <n v="103.75000000000001"/>
    <x v="577"/>
    <x v="3"/>
    <x v="9"/>
    <s v="publishing"/>
    <s v="nonfiction"/>
    <s v="publishing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x v="9"/>
    <n v="101.9076"/>
    <x v="578"/>
    <x v="3"/>
    <x v="9"/>
    <s v="publishing"/>
    <s v="nonfiction"/>
    <s v="publishing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x v="9"/>
    <n v="117.71428571428571"/>
    <x v="579"/>
    <x v="3"/>
    <x v="9"/>
    <s v="publishing"/>
    <s v="nonfiction"/>
    <s v="publishing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x v="9"/>
    <n v="238"/>
    <x v="580"/>
    <x v="3"/>
    <x v="9"/>
    <s v="publishing"/>
    <s v="nonfiction"/>
    <s v="publishing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x v="9"/>
    <n v="102"/>
    <x v="581"/>
    <x v="3"/>
    <x v="9"/>
    <s v="publishing"/>
    <s v="nonfiction"/>
    <s v="publishing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x v="9"/>
    <n v="101.92000000000002"/>
    <x v="582"/>
    <x v="3"/>
    <x v="9"/>
    <s v="publishing"/>
    <s v="nonfiction"/>
    <s v="publishing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x v="10"/>
    <n v="0"/>
    <x v="121"/>
    <x v="3"/>
    <x v="10"/>
    <s v="publishing"/>
    <s v="fiction"/>
    <s v="publishing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x v="10"/>
    <n v="4.7"/>
    <x v="583"/>
    <x v="3"/>
    <x v="10"/>
    <s v="publishing"/>
    <s v="fiction"/>
    <s v="publishing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x v="10"/>
    <n v="0"/>
    <x v="121"/>
    <x v="3"/>
    <x v="10"/>
    <s v="publishing"/>
    <s v="fiction"/>
    <s v="publishing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x v="10"/>
    <n v="0.11655011655011654"/>
    <x v="144"/>
    <x v="3"/>
    <x v="10"/>
    <s v="publishing"/>
    <s v="fiction"/>
    <s v="publishing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x v="10"/>
    <n v="0"/>
    <x v="121"/>
    <x v="3"/>
    <x v="10"/>
    <s v="publishing"/>
    <s v="fiction"/>
    <s v="publishing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x v="10"/>
    <n v="36.014285714285712"/>
    <x v="584"/>
    <x v="3"/>
    <x v="10"/>
    <s v="publishing"/>
    <s v="fiction"/>
    <s v="publishing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x v="10"/>
    <n v="0"/>
    <x v="121"/>
    <x v="3"/>
    <x v="10"/>
    <s v="publishing"/>
    <s v="fiction"/>
    <s v="publishing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x v="10"/>
    <n v="3.54"/>
    <x v="585"/>
    <x v="3"/>
    <x v="10"/>
    <s v="publishing"/>
    <s v="fiction"/>
    <s v="publishing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x v="10"/>
    <n v="0"/>
    <x v="121"/>
    <x v="3"/>
    <x v="10"/>
    <s v="publishing"/>
    <s v="fiction"/>
    <s v="publishing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x v="10"/>
    <n v="41.4"/>
    <x v="586"/>
    <x v="3"/>
    <x v="10"/>
    <s v="publishing"/>
    <s v="fiction"/>
    <s v="publishing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x v="10"/>
    <n v="0"/>
    <x v="121"/>
    <x v="3"/>
    <x v="10"/>
    <s v="publishing"/>
    <s v="fiction"/>
    <s v="publishing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x v="10"/>
    <n v="2.6315789473684209E-2"/>
    <x v="119"/>
    <x v="3"/>
    <x v="10"/>
    <s v="publishing"/>
    <s v="fiction"/>
    <s v="publishing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x v="10"/>
    <n v="3.3333333333333335"/>
    <x v="73"/>
    <x v="3"/>
    <x v="10"/>
    <s v="publishing"/>
    <s v="fiction"/>
    <s v="publishing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x v="10"/>
    <n v="0.85129023676509719"/>
    <x v="587"/>
    <x v="3"/>
    <x v="10"/>
    <s v="publishing"/>
    <s v="fiction"/>
    <s v="publishing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x v="10"/>
    <n v="70.199999999999989"/>
    <x v="498"/>
    <x v="3"/>
    <x v="10"/>
    <s v="publishing"/>
    <s v="fiction"/>
    <s v="publishing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x v="10"/>
    <n v="1.7000000000000002"/>
    <x v="447"/>
    <x v="3"/>
    <x v="10"/>
    <s v="publishing"/>
    <s v="fiction"/>
    <s v="publishing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x v="10"/>
    <n v="51.4"/>
    <x v="588"/>
    <x v="3"/>
    <x v="10"/>
    <s v="publishing"/>
    <s v="fiction"/>
    <s v="publishing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x v="10"/>
    <n v="0.70000000000000007"/>
    <x v="589"/>
    <x v="3"/>
    <x v="10"/>
    <s v="publishing"/>
    <s v="fiction"/>
    <s v="publishing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x v="10"/>
    <n v="0.4"/>
    <x v="453"/>
    <x v="3"/>
    <x v="10"/>
    <s v="publishing"/>
    <s v="fiction"/>
    <s v="publishing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x v="10"/>
    <n v="2.666666666666667"/>
    <x v="590"/>
    <x v="3"/>
    <x v="10"/>
    <s v="publishing"/>
    <s v="fiction"/>
    <s v="publishing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x v="11"/>
    <n v="104"/>
    <x v="591"/>
    <x v="4"/>
    <x v="11"/>
    <s v="music"/>
    <s v="rock"/>
    <s v="music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x v="11"/>
    <n v="133.15375"/>
    <x v="592"/>
    <x v="4"/>
    <x v="11"/>
    <s v="music"/>
    <s v="rock"/>
    <s v="music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x v="11"/>
    <n v="100"/>
    <x v="73"/>
    <x v="4"/>
    <x v="11"/>
    <s v="music"/>
    <s v="rock"/>
    <s v="music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x v="11"/>
    <n v="148.13333333333333"/>
    <x v="593"/>
    <x v="4"/>
    <x v="11"/>
    <s v="music"/>
    <s v="rock"/>
    <s v="music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x v="11"/>
    <n v="102.49999999999999"/>
    <x v="594"/>
    <x v="4"/>
    <x v="11"/>
    <s v="music"/>
    <s v="rock"/>
    <s v="music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x v="11"/>
    <n v="180.62799999999999"/>
    <x v="595"/>
    <x v="4"/>
    <x v="11"/>
    <s v="music"/>
    <s v="rock"/>
    <s v="music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x v="11"/>
    <n v="142.79999999999998"/>
    <x v="596"/>
    <x v="4"/>
    <x v="11"/>
    <s v="music"/>
    <s v="rock"/>
    <s v="music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x v="11"/>
    <n v="114.16666666666666"/>
    <x v="597"/>
    <x v="4"/>
    <x v="11"/>
    <s v="music"/>
    <s v="rock"/>
    <s v="music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x v="11"/>
    <n v="203.505"/>
    <x v="598"/>
    <x v="4"/>
    <x v="11"/>
    <s v="music"/>
    <s v="rock"/>
    <s v="music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x v="11"/>
    <n v="109.41176470588236"/>
    <x v="599"/>
    <x v="4"/>
    <x v="11"/>
    <s v="music"/>
    <s v="rock"/>
    <s v="music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x v="11"/>
    <n v="144.37459999999999"/>
    <x v="600"/>
    <x v="4"/>
    <x v="11"/>
    <s v="music"/>
    <s v="rock"/>
    <s v="music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x v="11"/>
    <n v="103.86666666666666"/>
    <x v="601"/>
    <x v="4"/>
    <x v="11"/>
    <s v="music"/>
    <s v="rock"/>
    <s v="music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x v="0"/>
    <x v="11"/>
    <n v="100.44440000000002"/>
    <x v="602"/>
    <x v="4"/>
    <x v="11"/>
    <s v="music"/>
    <s v="rock"/>
    <s v="music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x v="11"/>
    <n v="102.77927272727271"/>
    <x v="603"/>
    <x v="4"/>
    <x v="11"/>
    <s v="music"/>
    <s v="rock"/>
    <s v="music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x v="11"/>
    <n v="105.31250000000001"/>
    <x v="604"/>
    <x v="4"/>
    <x v="11"/>
    <s v="music"/>
    <s v="rock"/>
    <s v="music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x v="11"/>
    <n v="111.78571428571429"/>
    <x v="605"/>
    <x v="4"/>
    <x v="11"/>
    <s v="music"/>
    <s v="rock"/>
    <s v="music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x v="11"/>
    <n v="101.35000000000001"/>
    <x v="606"/>
    <x v="4"/>
    <x v="11"/>
    <s v="music"/>
    <s v="rock"/>
    <s v="music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x v="11"/>
    <n v="107.53333333333333"/>
    <x v="607"/>
    <x v="4"/>
    <x v="11"/>
    <s v="music"/>
    <s v="rock"/>
    <s v="music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x v="11"/>
    <n v="114.88571428571429"/>
    <x v="608"/>
    <x v="4"/>
    <x v="11"/>
    <s v="music"/>
    <s v="rock"/>
    <s v="music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x v="11"/>
    <n v="100.02"/>
    <x v="609"/>
    <x v="4"/>
    <x v="11"/>
    <s v="music"/>
    <s v="rock"/>
    <s v="music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x v="11"/>
    <n v="152.13333333333335"/>
    <x v="610"/>
    <x v="4"/>
    <x v="11"/>
    <s v="music"/>
    <s v="rock"/>
    <s v="music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x v="11"/>
    <n v="111.52149999999999"/>
    <x v="611"/>
    <x v="4"/>
    <x v="11"/>
    <s v="music"/>
    <s v="rock"/>
    <s v="music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x v="11"/>
    <n v="101.33333333333334"/>
    <x v="612"/>
    <x v="4"/>
    <x v="11"/>
    <s v="music"/>
    <s v="rock"/>
    <s v="music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x v="11"/>
    <n v="123.2608695652174"/>
    <x v="613"/>
    <x v="4"/>
    <x v="11"/>
    <s v="music"/>
    <s v="rock"/>
    <s v="music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x v="11"/>
    <n v="100"/>
    <x v="614"/>
    <x v="4"/>
    <x v="11"/>
    <s v="music"/>
    <s v="rock"/>
    <s v="music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x v="11"/>
    <n v="105"/>
    <x v="615"/>
    <x v="4"/>
    <x v="11"/>
    <s v="music"/>
    <s v="rock"/>
    <s v="music"/>
    <s v="rock"/>
  </r>
  <r>
    <s v="Help Golden Animals finish their NEW Album!"/>
    <n v="8000"/>
    <n v="8355"/>
    <x v="0"/>
    <x v="0"/>
    <s v="USD"/>
    <n v="1315413339"/>
    <n v="1312821339"/>
    <b v="0"/>
    <n v="71"/>
    <x v="0"/>
    <x v="11"/>
    <n v="104.4375"/>
    <x v="616"/>
    <x v="4"/>
    <x v="11"/>
    <s v="music"/>
    <s v="rock"/>
    <s v="music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x v="0"/>
    <x v="11"/>
    <n v="105.125"/>
    <x v="617"/>
    <x v="4"/>
    <x v="11"/>
    <s v="music"/>
    <s v="rock"/>
    <s v="music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x v="11"/>
    <n v="100"/>
    <x v="618"/>
    <x v="4"/>
    <x v="11"/>
    <s v="music"/>
    <s v="rock"/>
    <s v="music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x v="11"/>
    <n v="103.77499999999999"/>
    <x v="619"/>
    <x v="4"/>
    <x v="11"/>
    <s v="music"/>
    <s v="rock"/>
    <s v="music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x v="11"/>
    <n v="105"/>
    <x v="615"/>
    <x v="4"/>
    <x v="11"/>
    <s v="music"/>
    <s v="rock"/>
    <s v="music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x v="11"/>
    <n v="104"/>
    <x v="64"/>
    <x v="4"/>
    <x v="11"/>
    <s v="music"/>
    <s v="rock"/>
    <s v="music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x v="11"/>
    <n v="151.83333333333334"/>
    <x v="620"/>
    <x v="4"/>
    <x v="11"/>
    <s v="music"/>
    <s v="rock"/>
    <s v="music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x v="0"/>
    <x v="11"/>
    <n v="159.99600000000001"/>
    <x v="621"/>
    <x v="4"/>
    <x v="11"/>
    <s v="music"/>
    <s v="rock"/>
    <s v="music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x v="11"/>
    <n v="127.3"/>
    <x v="622"/>
    <x v="4"/>
    <x v="11"/>
    <s v="music"/>
    <s v="rock"/>
    <s v="music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x v="0"/>
    <x v="11"/>
    <n v="107"/>
    <x v="623"/>
    <x v="4"/>
    <x v="11"/>
    <s v="music"/>
    <s v="rock"/>
    <s v="music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x v="11"/>
    <n v="115.12214285714286"/>
    <x v="624"/>
    <x v="4"/>
    <x v="11"/>
    <s v="music"/>
    <s v="rock"/>
    <s v="music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x v="11"/>
    <n v="137.11066666666665"/>
    <x v="625"/>
    <x v="4"/>
    <x v="11"/>
    <s v="music"/>
    <s v="rock"/>
    <s v="music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x v="11"/>
    <n v="155.71428571428572"/>
    <x v="626"/>
    <x v="4"/>
    <x v="11"/>
    <s v="music"/>
    <s v="rock"/>
    <s v="music"/>
    <s v="rock"/>
  </r>
  <r>
    <s v="We are touring the Southeast in support of our new EP"/>
    <n v="400"/>
    <n v="435"/>
    <x v="0"/>
    <x v="0"/>
    <s v="USD"/>
    <n v="1387601040"/>
    <n v="1386806254"/>
    <b v="0"/>
    <n v="14"/>
    <x v="0"/>
    <x v="11"/>
    <n v="108.74999999999999"/>
    <x v="627"/>
    <x v="4"/>
    <x v="11"/>
    <s v="music"/>
    <s v="rock"/>
    <s v="music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x v="11"/>
    <n v="134.05000000000001"/>
    <x v="628"/>
    <x v="4"/>
    <x v="11"/>
    <s v="music"/>
    <s v="rock"/>
    <s v="music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x v="11"/>
    <n v="100"/>
    <x v="629"/>
    <x v="4"/>
    <x v="11"/>
    <s v="music"/>
    <s v="rock"/>
    <s v="music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x v="11"/>
    <n v="119.16666666666667"/>
    <x v="630"/>
    <x v="4"/>
    <x v="11"/>
    <s v="music"/>
    <s v="rock"/>
    <s v="music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x v="11"/>
    <n v="179.5"/>
    <x v="631"/>
    <x v="4"/>
    <x v="11"/>
    <s v="music"/>
    <s v="rock"/>
    <s v="music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x v="11"/>
    <n v="134.38124999999999"/>
    <x v="632"/>
    <x v="4"/>
    <x v="11"/>
    <s v="music"/>
    <s v="rock"/>
    <s v="music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x v="11"/>
    <n v="100.43200000000002"/>
    <x v="633"/>
    <x v="4"/>
    <x v="11"/>
    <s v="music"/>
    <s v="rock"/>
    <s v="music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x v="11"/>
    <n v="101.45454545454547"/>
    <x v="634"/>
    <x v="4"/>
    <x v="11"/>
    <s v="music"/>
    <s v="rock"/>
    <s v="music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x v="11"/>
    <n v="103.33333333333334"/>
    <x v="635"/>
    <x v="4"/>
    <x v="11"/>
    <s v="music"/>
    <s v="rock"/>
    <s v="music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x v="11"/>
    <n v="107"/>
    <x v="636"/>
    <x v="4"/>
    <x v="11"/>
    <s v="music"/>
    <s v="rock"/>
    <s v="music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x v="11"/>
    <n v="104"/>
    <x v="151"/>
    <x v="4"/>
    <x v="11"/>
    <s v="music"/>
    <s v="rock"/>
    <s v="music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x v="11"/>
    <n v="107.83333333333334"/>
    <x v="637"/>
    <x v="4"/>
    <x v="11"/>
    <s v="music"/>
    <s v="rock"/>
    <s v="music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x v="11"/>
    <n v="233.33333333333334"/>
    <x v="638"/>
    <x v="4"/>
    <x v="11"/>
    <s v="music"/>
    <s v="rock"/>
    <s v="music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x v="11"/>
    <n v="100.60706666666665"/>
    <x v="639"/>
    <x v="4"/>
    <x v="11"/>
    <s v="music"/>
    <s v="rock"/>
    <s v="music"/>
    <s v="rock"/>
  </r>
  <r>
    <s v="This is an American rock album."/>
    <n v="6000"/>
    <n v="6100"/>
    <x v="0"/>
    <x v="0"/>
    <s v="USD"/>
    <n v="1397941475"/>
    <n v="1395349475"/>
    <b v="0"/>
    <n v="41"/>
    <x v="0"/>
    <x v="11"/>
    <n v="101.66666666666666"/>
    <x v="640"/>
    <x v="4"/>
    <x v="11"/>
    <s v="music"/>
    <s v="rock"/>
    <s v="music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x v="11"/>
    <n v="131.0181818181818"/>
    <x v="641"/>
    <x v="4"/>
    <x v="11"/>
    <s v="music"/>
    <s v="rock"/>
    <s v="music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x v="11"/>
    <n v="117.25000000000001"/>
    <x v="642"/>
    <x v="4"/>
    <x v="11"/>
    <s v="music"/>
    <s v="rock"/>
    <s v="music"/>
    <s v="rock"/>
  </r>
  <r>
    <s v="An album you can bring home to mom."/>
    <n v="5000"/>
    <n v="5046.5200000000004"/>
    <x v="0"/>
    <x v="0"/>
    <s v="USD"/>
    <n v="1381108918"/>
    <n v="1378516918"/>
    <b v="0"/>
    <n v="46"/>
    <x v="0"/>
    <x v="11"/>
    <n v="100.93039999999999"/>
    <x v="643"/>
    <x v="4"/>
    <x v="11"/>
    <s v="music"/>
    <s v="rock"/>
    <s v="music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x v="11"/>
    <n v="121.8"/>
    <x v="644"/>
    <x v="4"/>
    <x v="11"/>
    <s v="music"/>
    <s v="rock"/>
    <s v="music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x v="11"/>
    <n v="145.4"/>
    <x v="645"/>
    <x v="4"/>
    <x v="11"/>
    <s v="music"/>
    <s v="rock"/>
    <s v="music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x v="11"/>
    <n v="116.61660000000001"/>
    <x v="646"/>
    <x v="4"/>
    <x v="11"/>
    <s v="music"/>
    <s v="rock"/>
    <s v="music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x v="12"/>
    <n v="120.4166"/>
    <x v="647"/>
    <x v="4"/>
    <x v="12"/>
    <s v="music"/>
    <s v="metal"/>
    <s v="music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x v="12"/>
    <n v="101.32000000000001"/>
    <x v="648"/>
    <x v="4"/>
    <x v="12"/>
    <s v="music"/>
    <s v="metal"/>
    <s v="music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x v="12"/>
    <n v="104.32"/>
    <x v="649"/>
    <x v="4"/>
    <x v="12"/>
    <s v="music"/>
    <s v="metal"/>
    <s v="music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x v="12"/>
    <n v="267.13333333333333"/>
    <x v="650"/>
    <x v="4"/>
    <x v="12"/>
    <s v="music"/>
    <s v="metal"/>
    <s v="music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x v="12"/>
    <n v="194.13333333333333"/>
    <x v="651"/>
    <x v="4"/>
    <x v="12"/>
    <s v="music"/>
    <s v="metal"/>
    <s v="music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x v="12"/>
    <n v="120.3802"/>
    <x v="652"/>
    <x v="4"/>
    <x v="12"/>
    <s v="music"/>
    <s v="metal"/>
    <s v="music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x v="12"/>
    <n v="122.00090909090908"/>
    <x v="653"/>
    <x v="4"/>
    <x v="12"/>
    <s v="music"/>
    <s v="metal"/>
    <s v="music"/>
    <s v="metal"/>
  </r>
  <r>
    <s v="MUSIC WITH MEANING!  MUSIC THAT MATTERS!!!"/>
    <n v="10"/>
    <n v="10"/>
    <x v="0"/>
    <x v="0"/>
    <s v="USD"/>
    <n v="1436555376"/>
    <n v="1433963376"/>
    <b v="0"/>
    <n v="1"/>
    <x v="0"/>
    <x v="12"/>
    <n v="100"/>
    <x v="119"/>
    <x v="4"/>
    <x v="12"/>
    <s v="music"/>
    <s v="metal"/>
    <s v="music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x v="12"/>
    <n v="100"/>
    <x v="654"/>
    <x v="4"/>
    <x v="12"/>
    <s v="music"/>
    <s v="metal"/>
    <s v="music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x v="12"/>
    <n v="119.9"/>
    <x v="655"/>
    <x v="4"/>
    <x v="12"/>
    <s v="music"/>
    <s v="metal"/>
    <s v="music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x v="12"/>
    <n v="155.17499999999998"/>
    <x v="656"/>
    <x v="4"/>
    <x v="12"/>
    <s v="music"/>
    <s v="metal"/>
    <s v="music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x v="12"/>
    <n v="130.44999999999999"/>
    <x v="657"/>
    <x v="4"/>
    <x v="12"/>
    <s v="music"/>
    <s v="metal"/>
    <s v="music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x v="12"/>
    <n v="104.97142857142859"/>
    <x v="658"/>
    <x v="4"/>
    <x v="12"/>
    <s v="music"/>
    <s v="metal"/>
    <s v="music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x v="12"/>
    <n v="100"/>
    <x v="180"/>
    <x v="4"/>
    <x v="12"/>
    <s v="music"/>
    <s v="metal"/>
    <s v="music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x v="12"/>
    <n v="118.2205035971223"/>
    <x v="659"/>
    <x v="4"/>
    <x v="12"/>
    <s v="music"/>
    <s v="metal"/>
    <s v="music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x v="12"/>
    <n v="103.44827586206897"/>
    <x v="660"/>
    <x v="4"/>
    <x v="12"/>
    <s v="music"/>
    <s v="metal"/>
    <s v="music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x v="12"/>
    <n v="218.00000000000003"/>
    <x v="661"/>
    <x v="4"/>
    <x v="12"/>
    <s v="music"/>
    <s v="metal"/>
    <s v="music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x v="12"/>
    <n v="100"/>
    <x v="73"/>
    <x v="4"/>
    <x v="12"/>
    <s v="music"/>
    <s v="metal"/>
    <s v="music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x v="12"/>
    <n v="144.00583333333333"/>
    <x v="662"/>
    <x v="4"/>
    <x v="12"/>
    <s v="music"/>
    <s v="metal"/>
    <s v="music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x v="12"/>
    <n v="104.67500000000001"/>
    <x v="663"/>
    <x v="4"/>
    <x v="12"/>
    <s v="music"/>
    <s v="metal"/>
    <s v="music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x v="13"/>
    <n v="18.142857142857142"/>
    <x v="664"/>
    <x v="4"/>
    <x v="13"/>
    <s v="music"/>
    <s v="jazz"/>
    <s v="music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x v="13"/>
    <n v="2.2444444444444445"/>
    <x v="476"/>
    <x v="4"/>
    <x v="13"/>
    <s v="music"/>
    <s v="jazz"/>
    <s v="music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x v="13"/>
    <n v="0.33999999999999997"/>
    <x v="665"/>
    <x v="4"/>
    <x v="13"/>
    <s v="music"/>
    <s v="jazz"/>
    <s v="music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x v="13"/>
    <n v="4.5"/>
    <x v="666"/>
    <x v="4"/>
    <x v="13"/>
    <s v="music"/>
    <s v="jazz"/>
    <s v="music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x v="13"/>
    <n v="41.53846153846154"/>
    <x v="667"/>
    <x v="4"/>
    <x v="13"/>
    <s v="music"/>
    <s v="jazz"/>
    <s v="music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x v="13"/>
    <n v="2.0454545454545454"/>
    <x v="381"/>
    <x v="4"/>
    <x v="13"/>
    <s v="music"/>
    <s v="jazz"/>
    <s v="music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x v="13"/>
    <n v="18.285714285714285"/>
    <x v="668"/>
    <x v="4"/>
    <x v="13"/>
    <s v="music"/>
    <s v="jazz"/>
    <s v="music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x v="13"/>
    <n v="24.02"/>
    <x v="669"/>
    <x v="4"/>
    <x v="13"/>
    <s v="music"/>
    <s v="jazz"/>
    <s v="music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x v="13"/>
    <n v="0.1111111111111111"/>
    <x v="73"/>
    <x v="4"/>
    <x v="13"/>
    <s v="music"/>
    <s v="jazz"/>
    <s v="music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x v="13"/>
    <n v="11.818181818181818"/>
    <x v="670"/>
    <x v="4"/>
    <x v="13"/>
    <s v="music"/>
    <s v="jazz"/>
    <s v="music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x v="13"/>
    <n v="0.31"/>
    <x v="671"/>
    <x v="4"/>
    <x v="13"/>
    <s v="music"/>
    <s v="jazz"/>
    <s v="music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x v="13"/>
    <n v="5.416666666666667"/>
    <x v="672"/>
    <x v="4"/>
    <x v="13"/>
    <s v="music"/>
    <s v="jazz"/>
    <s v="music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x v="13"/>
    <n v="0.8125"/>
    <x v="151"/>
    <x v="4"/>
    <x v="13"/>
    <s v="music"/>
    <s v="jazz"/>
    <s v="music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x v="13"/>
    <n v="1.2857142857142856"/>
    <x v="377"/>
    <x v="4"/>
    <x v="13"/>
    <s v="music"/>
    <s v="jazz"/>
    <s v="music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x v="13"/>
    <n v="24.333333333333336"/>
    <x v="673"/>
    <x v="4"/>
    <x v="13"/>
    <s v="music"/>
    <s v="jazz"/>
    <s v="music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x v="13"/>
    <n v="0"/>
    <x v="121"/>
    <x v="4"/>
    <x v="13"/>
    <s v="music"/>
    <s v="jazz"/>
    <s v="music"/>
    <s v="jazz"/>
  </r>
  <r>
    <s v="What was the greatest record shop ever?  DOBELLS!"/>
    <n v="3152"/>
    <n v="1286"/>
    <x v="2"/>
    <x v="1"/>
    <s v="GBP"/>
    <n v="1359978927"/>
    <n v="1357127727"/>
    <b v="0"/>
    <n v="45"/>
    <x v="1"/>
    <x v="13"/>
    <n v="40.799492385786799"/>
    <x v="674"/>
    <x v="4"/>
    <x v="13"/>
    <s v="music"/>
    <s v="jazz"/>
    <s v="music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x v="13"/>
    <n v="67.55"/>
    <x v="675"/>
    <x v="4"/>
    <x v="13"/>
    <s v="music"/>
    <s v="jazz"/>
    <s v="music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x v="13"/>
    <n v="1.3"/>
    <x v="151"/>
    <x v="4"/>
    <x v="13"/>
    <s v="music"/>
    <s v="jazz"/>
    <s v="music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x v="13"/>
    <n v="30.666666666666664"/>
    <x v="676"/>
    <x v="4"/>
    <x v="13"/>
    <s v="music"/>
    <s v="jazz"/>
    <s v="music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x v="14"/>
    <n v="2.9894179894179893"/>
    <x v="677"/>
    <x v="4"/>
    <x v="14"/>
    <s v="music"/>
    <s v="indie rock"/>
    <s v="music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x v="14"/>
    <n v="0.8"/>
    <x v="180"/>
    <x v="4"/>
    <x v="14"/>
    <s v="music"/>
    <s v="indie rock"/>
    <s v="music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x v="14"/>
    <n v="20.133333333333333"/>
    <x v="678"/>
    <x v="4"/>
    <x v="14"/>
    <s v="music"/>
    <s v="indie rock"/>
    <s v="music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x v="14"/>
    <n v="40.020000000000003"/>
    <x v="679"/>
    <x v="4"/>
    <x v="14"/>
    <s v="music"/>
    <s v="indie rock"/>
    <s v="music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x v="14"/>
    <n v="1"/>
    <x v="119"/>
    <x v="4"/>
    <x v="14"/>
    <s v="music"/>
    <s v="indie rock"/>
    <s v="music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x v="14"/>
    <n v="75"/>
    <x v="680"/>
    <x v="4"/>
    <x v="14"/>
    <s v="music"/>
    <s v="indie rock"/>
    <s v="music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x v="14"/>
    <n v="41"/>
    <x v="681"/>
    <x v="4"/>
    <x v="14"/>
    <s v="music"/>
    <s v="indie rock"/>
    <s v="music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x v="14"/>
    <n v="0"/>
    <x v="121"/>
    <x v="4"/>
    <x v="14"/>
    <s v="music"/>
    <s v="indie rock"/>
    <s v="music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x v="14"/>
    <n v="7.1999999999999993"/>
    <x v="666"/>
    <x v="4"/>
    <x v="14"/>
    <s v="music"/>
    <s v="indie rock"/>
    <s v="music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x v="14"/>
    <n v="9.4412800000000008"/>
    <x v="682"/>
    <x v="4"/>
    <x v="14"/>
    <s v="music"/>
    <s v="indie rock"/>
    <s v="music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x v="14"/>
    <n v="4.1666666666666661"/>
    <x v="683"/>
    <x v="4"/>
    <x v="14"/>
    <s v="music"/>
    <s v="indie rock"/>
    <s v="music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x v="14"/>
    <n v="3.25"/>
    <x v="684"/>
    <x v="4"/>
    <x v="14"/>
    <s v="music"/>
    <s v="indie rock"/>
    <s v="music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x v="14"/>
    <n v="40.75"/>
    <x v="685"/>
    <x v="4"/>
    <x v="14"/>
    <s v="music"/>
    <s v="indie rock"/>
    <s v="music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x v="14"/>
    <n v="10"/>
    <x v="379"/>
    <x v="4"/>
    <x v="14"/>
    <s v="music"/>
    <s v="indie rock"/>
    <s v="music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x v="14"/>
    <n v="39.17"/>
    <x v="686"/>
    <x v="4"/>
    <x v="14"/>
    <s v="music"/>
    <s v="indie rock"/>
    <s v="music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x v="14"/>
    <n v="2.4375"/>
    <x v="687"/>
    <x v="4"/>
    <x v="14"/>
    <s v="music"/>
    <s v="indie rock"/>
    <s v="music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x v="14"/>
    <n v="40"/>
    <x v="688"/>
    <x v="4"/>
    <x v="14"/>
    <s v="music"/>
    <s v="indie rock"/>
    <s v="music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x v="14"/>
    <n v="0"/>
    <x v="121"/>
    <x v="4"/>
    <x v="14"/>
    <s v="music"/>
    <s v="indie rock"/>
    <s v="music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x v="14"/>
    <n v="2.8000000000000003"/>
    <x v="436"/>
    <x v="4"/>
    <x v="14"/>
    <s v="music"/>
    <s v="indie rock"/>
    <s v="music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x v="14"/>
    <n v="37.333333333333336"/>
    <x v="436"/>
    <x v="4"/>
    <x v="14"/>
    <s v="music"/>
    <s v="indie rock"/>
    <s v="music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x v="13"/>
    <n v="0.42"/>
    <x v="689"/>
    <x v="4"/>
    <x v="13"/>
    <s v="music"/>
    <s v="jazz"/>
    <s v="music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x v="13"/>
    <n v="0"/>
    <x v="121"/>
    <x v="4"/>
    <x v="13"/>
    <s v="music"/>
    <s v="jazz"/>
    <s v="music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x v="13"/>
    <n v="0.3"/>
    <x v="180"/>
    <x v="4"/>
    <x v="13"/>
    <s v="music"/>
    <s v="jazz"/>
    <s v="music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x v="13"/>
    <n v="3.2"/>
    <x v="379"/>
    <x v="4"/>
    <x v="13"/>
    <s v="music"/>
    <s v="jazz"/>
    <s v="music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x v="13"/>
    <n v="0.30199999999999999"/>
    <x v="690"/>
    <x v="4"/>
    <x v="13"/>
    <s v="music"/>
    <s v="jazz"/>
    <s v="music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x v="13"/>
    <n v="3.0153846153846153"/>
    <x v="691"/>
    <x v="4"/>
    <x v="13"/>
    <s v="music"/>
    <s v="jazz"/>
    <s v="music"/>
    <s v="jazz"/>
  </r>
  <r>
    <s v="The DMV's most respected saxophonist pay tribute to Motown."/>
    <n v="15000"/>
    <n v="0"/>
    <x v="2"/>
    <x v="0"/>
    <s v="USD"/>
    <n v="1394681590"/>
    <n v="1392093190"/>
    <b v="0"/>
    <n v="0"/>
    <x v="1"/>
    <x v="13"/>
    <n v="0"/>
    <x v="121"/>
    <x v="4"/>
    <x v="13"/>
    <s v="music"/>
    <s v="jazz"/>
    <s v="music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x v="13"/>
    <n v="0"/>
    <x v="121"/>
    <x v="4"/>
    <x v="13"/>
    <s v="music"/>
    <s v="jazz"/>
    <s v="music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x v="13"/>
    <n v="0"/>
    <x v="121"/>
    <x v="4"/>
    <x v="13"/>
    <s v="music"/>
    <s v="jazz"/>
    <s v="music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x v="13"/>
    <n v="3.25"/>
    <x v="178"/>
    <x v="4"/>
    <x v="13"/>
    <s v="music"/>
    <s v="jazz"/>
    <s v="music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x v="13"/>
    <n v="22.363636363636363"/>
    <x v="692"/>
    <x v="4"/>
    <x v="13"/>
    <s v="music"/>
    <s v="jazz"/>
    <s v="music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x v="13"/>
    <n v="0"/>
    <x v="121"/>
    <x v="4"/>
    <x v="13"/>
    <s v="music"/>
    <s v="jazz"/>
    <s v="music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x v="13"/>
    <n v="0.85714285714285721"/>
    <x v="2"/>
    <x v="4"/>
    <x v="13"/>
    <s v="music"/>
    <s v="jazz"/>
    <s v="music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x v="13"/>
    <n v="6.6066666666666665"/>
    <x v="693"/>
    <x v="4"/>
    <x v="13"/>
    <s v="music"/>
    <s v="jazz"/>
    <s v="music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x v="13"/>
    <n v="0"/>
    <x v="121"/>
    <x v="4"/>
    <x v="13"/>
    <s v="music"/>
    <s v="jazz"/>
    <s v="music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x v="13"/>
    <n v="5.7692307692307692"/>
    <x v="694"/>
    <x v="4"/>
    <x v="13"/>
    <s v="music"/>
    <s v="jazz"/>
    <s v="music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x v="13"/>
    <n v="0"/>
    <x v="121"/>
    <x v="4"/>
    <x v="13"/>
    <s v="music"/>
    <s v="jazz"/>
    <s v="music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x v="13"/>
    <n v="0.6"/>
    <x v="180"/>
    <x v="4"/>
    <x v="13"/>
    <s v="music"/>
    <s v="jazz"/>
    <s v="music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x v="13"/>
    <n v="5.0256410256410255"/>
    <x v="695"/>
    <x v="4"/>
    <x v="13"/>
    <s v="music"/>
    <s v="jazz"/>
    <s v="music"/>
    <s v="jazz"/>
  </r>
  <r>
    <s v="Cool jazz with a New Orleans flavor."/>
    <n v="20000"/>
    <n v="100"/>
    <x v="2"/>
    <x v="0"/>
    <s v="USD"/>
    <n v="1355930645"/>
    <n v="1352906645"/>
    <b v="0"/>
    <n v="1"/>
    <x v="1"/>
    <x v="13"/>
    <n v="0.5"/>
    <x v="101"/>
    <x v="4"/>
    <x v="13"/>
    <s v="music"/>
    <s v="jazz"/>
    <s v="music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x v="13"/>
    <n v="0"/>
    <x v="121"/>
    <x v="4"/>
    <x v="13"/>
    <s v="music"/>
    <s v="jazz"/>
    <s v="music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x v="13"/>
    <n v="30.9"/>
    <x v="696"/>
    <x v="4"/>
    <x v="13"/>
    <s v="music"/>
    <s v="jazz"/>
    <s v="music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x v="13"/>
    <n v="21.037037037037038"/>
    <x v="697"/>
    <x v="4"/>
    <x v="13"/>
    <s v="music"/>
    <s v="jazz"/>
    <s v="music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x v="13"/>
    <n v="2.1999999999999997"/>
    <x v="698"/>
    <x v="4"/>
    <x v="13"/>
    <s v="music"/>
    <s v="jazz"/>
    <s v="music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x v="13"/>
    <n v="10.9"/>
    <x v="699"/>
    <x v="4"/>
    <x v="13"/>
    <s v="music"/>
    <s v="jazz"/>
    <s v="music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x v="13"/>
    <n v="2.666666666666667"/>
    <x v="700"/>
    <x v="4"/>
    <x v="13"/>
    <s v="music"/>
    <s v="jazz"/>
    <s v="music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x v="13"/>
    <n v="0"/>
    <x v="121"/>
    <x v="4"/>
    <x v="13"/>
    <s v="music"/>
    <s v="jazz"/>
    <s v="music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x v="1"/>
    <x v="13"/>
    <n v="0"/>
    <x v="121"/>
    <x v="4"/>
    <x v="13"/>
    <s v="music"/>
    <s v="jazz"/>
    <s v="music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x v="13"/>
    <n v="10.86206896551724"/>
    <x v="701"/>
    <x v="4"/>
    <x v="13"/>
    <s v="music"/>
    <s v="jazz"/>
    <s v="music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x v="13"/>
    <n v="0"/>
    <x v="121"/>
    <x v="4"/>
    <x v="13"/>
    <s v="music"/>
    <s v="jazz"/>
    <s v="music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x v="13"/>
    <n v="38.333333333333336"/>
    <x v="160"/>
    <x v="4"/>
    <x v="13"/>
    <s v="music"/>
    <s v="jazz"/>
    <s v="music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x v="13"/>
    <n v="6.5500000000000007"/>
    <x v="702"/>
    <x v="4"/>
    <x v="13"/>
    <s v="music"/>
    <s v="jazz"/>
    <s v="music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x v="13"/>
    <n v="14.536842105263158"/>
    <x v="703"/>
    <x v="4"/>
    <x v="13"/>
    <s v="music"/>
    <s v="jazz"/>
    <s v="music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x v="13"/>
    <n v="6"/>
    <x v="88"/>
    <x v="4"/>
    <x v="13"/>
    <s v="music"/>
    <s v="jazz"/>
    <s v="music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x v="13"/>
    <n v="30.4"/>
    <x v="704"/>
    <x v="4"/>
    <x v="13"/>
    <s v="music"/>
    <s v="jazz"/>
    <s v="music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x v="13"/>
    <n v="1.4285714285714286"/>
    <x v="384"/>
    <x v="4"/>
    <x v="13"/>
    <s v="music"/>
    <s v="jazz"/>
    <s v="music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x v="13"/>
    <n v="0"/>
    <x v="121"/>
    <x v="4"/>
    <x v="13"/>
    <s v="music"/>
    <s v="jazz"/>
    <s v="music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x v="13"/>
    <n v="1.1428571428571428"/>
    <x v="135"/>
    <x v="4"/>
    <x v="13"/>
    <s v="music"/>
    <s v="jazz"/>
    <s v="music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x v="13"/>
    <n v="0.35714285714285715"/>
    <x v="384"/>
    <x v="4"/>
    <x v="13"/>
    <s v="music"/>
    <s v="jazz"/>
    <s v="music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x v="13"/>
    <n v="1.4545454545454546"/>
    <x v="135"/>
    <x v="4"/>
    <x v="13"/>
    <s v="music"/>
    <s v="jazz"/>
    <s v="music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x v="8"/>
    <n v="17.155555555555555"/>
    <x v="705"/>
    <x v="2"/>
    <x v="8"/>
    <s v="technology"/>
    <s v="wearables"/>
    <s v="technology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x v="8"/>
    <n v="2.3220000000000001"/>
    <x v="706"/>
    <x v="2"/>
    <x v="8"/>
    <s v="technology"/>
    <s v="wearables"/>
    <s v="technology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x v="8"/>
    <n v="8.9066666666666663"/>
    <x v="707"/>
    <x v="2"/>
    <x v="8"/>
    <s v="technology"/>
    <s v="wearables"/>
    <s v="technology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x v="8"/>
    <n v="9.6333333333333346"/>
    <x v="708"/>
    <x v="2"/>
    <x v="8"/>
    <s v="technology"/>
    <s v="wearables"/>
    <s v="technology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x v="8"/>
    <n v="13.325999999999999"/>
    <x v="709"/>
    <x v="2"/>
    <x v="8"/>
    <s v="technology"/>
    <s v="wearables"/>
    <s v="technology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x v="8"/>
    <n v="2.484"/>
    <x v="710"/>
    <x v="2"/>
    <x v="8"/>
    <s v="technology"/>
    <s v="wearables"/>
    <s v="technology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x v="8"/>
    <n v="1.9066666666666665"/>
    <x v="711"/>
    <x v="2"/>
    <x v="8"/>
    <s v="technology"/>
    <s v="wearables"/>
    <s v="technology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x v="8"/>
    <n v="0"/>
    <x v="121"/>
    <x v="2"/>
    <x v="8"/>
    <s v="technology"/>
    <s v="wearables"/>
    <s v="technology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x v="8"/>
    <n v="12"/>
    <x v="88"/>
    <x v="2"/>
    <x v="8"/>
    <s v="technology"/>
    <s v="wearables"/>
    <s v="technology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x v="8"/>
    <n v="1.365"/>
    <x v="498"/>
    <x v="2"/>
    <x v="8"/>
    <s v="technology"/>
    <s v="wearables"/>
    <s v="technology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x v="8"/>
    <n v="28.04"/>
    <x v="712"/>
    <x v="2"/>
    <x v="8"/>
    <s v="technology"/>
    <s v="wearables"/>
    <s v="technology"/>
    <s v="wearables"/>
  </r>
  <r>
    <s v="Revolutionizing the way we walk our dogs!"/>
    <n v="50000"/>
    <n v="19195"/>
    <x v="2"/>
    <x v="0"/>
    <s v="USD"/>
    <n v="1465054872"/>
    <n v="1461166872"/>
    <b v="0"/>
    <n v="121"/>
    <x v="1"/>
    <x v="8"/>
    <n v="38.39"/>
    <x v="713"/>
    <x v="2"/>
    <x v="8"/>
    <s v="technology"/>
    <s v="wearables"/>
    <s v="technology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x v="1"/>
    <x v="8"/>
    <n v="39.942857142857143"/>
    <x v="714"/>
    <x v="2"/>
    <x v="8"/>
    <s v="technology"/>
    <s v="wearables"/>
    <s v="technology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x v="8"/>
    <n v="0.84"/>
    <x v="715"/>
    <x v="2"/>
    <x v="8"/>
    <s v="technology"/>
    <s v="wearables"/>
    <s v="technology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x v="8"/>
    <n v="43.406666666666666"/>
    <x v="716"/>
    <x v="2"/>
    <x v="8"/>
    <s v="technology"/>
    <s v="wearables"/>
    <s v="technology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x v="8"/>
    <n v="5.6613333333333333"/>
    <x v="717"/>
    <x v="2"/>
    <x v="8"/>
    <s v="technology"/>
    <s v="wearables"/>
    <s v="technology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x v="8"/>
    <n v="1.722"/>
    <x v="718"/>
    <x v="2"/>
    <x v="8"/>
    <s v="technology"/>
    <s v="wearables"/>
    <s v="technology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x v="1"/>
    <x v="8"/>
    <n v="1.9416666666666664"/>
    <x v="719"/>
    <x v="2"/>
    <x v="8"/>
    <s v="technology"/>
    <s v="wearables"/>
    <s v="technology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x v="8"/>
    <n v="11.328275684711327"/>
    <x v="720"/>
    <x v="2"/>
    <x v="8"/>
    <s v="technology"/>
    <s v="wearables"/>
    <s v="technology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x v="8"/>
    <n v="38.86"/>
    <x v="721"/>
    <x v="2"/>
    <x v="8"/>
    <s v="technology"/>
    <s v="wearables"/>
    <s v="technology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x v="8"/>
    <n v="46.100628930817614"/>
    <x v="722"/>
    <x v="2"/>
    <x v="8"/>
    <s v="technology"/>
    <s v="wearables"/>
    <s v="technology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x v="8"/>
    <n v="42.188421052631583"/>
    <x v="723"/>
    <x v="2"/>
    <x v="8"/>
    <s v="technology"/>
    <s v="wearables"/>
    <s v="technology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x v="8"/>
    <n v="28.48"/>
    <x v="724"/>
    <x v="2"/>
    <x v="8"/>
    <s v="technology"/>
    <s v="wearables"/>
    <s v="technology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x v="1"/>
    <x v="8"/>
    <n v="1.077142857142857"/>
    <x v="725"/>
    <x v="2"/>
    <x v="8"/>
    <s v="technology"/>
    <s v="wearables"/>
    <s v="technology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x v="8"/>
    <n v="0.79909090909090907"/>
    <x v="726"/>
    <x v="2"/>
    <x v="8"/>
    <s v="technology"/>
    <s v="wearables"/>
    <s v="technology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x v="8"/>
    <n v="1.1919999999999999"/>
    <x v="727"/>
    <x v="2"/>
    <x v="8"/>
    <s v="technology"/>
    <s v="wearables"/>
    <s v="technology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x v="8"/>
    <n v="14.799999999999999"/>
    <x v="728"/>
    <x v="2"/>
    <x v="8"/>
    <s v="technology"/>
    <s v="wearables"/>
    <s v="technology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x v="8"/>
    <n v="17.810000000000002"/>
    <x v="729"/>
    <x v="2"/>
    <x v="8"/>
    <s v="technology"/>
    <s v="wearables"/>
    <s v="technology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x v="8"/>
    <n v="1.325"/>
    <x v="730"/>
    <x v="2"/>
    <x v="8"/>
    <s v="technology"/>
    <s v="wearables"/>
    <s v="technology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x v="1"/>
    <x v="8"/>
    <n v="46.666666666666664"/>
    <x v="731"/>
    <x v="2"/>
    <x v="8"/>
    <s v="technology"/>
    <s v="wearables"/>
    <s v="technology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x v="8"/>
    <n v="45.92"/>
    <x v="732"/>
    <x v="2"/>
    <x v="8"/>
    <s v="technology"/>
    <s v="wearables"/>
    <s v="technology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x v="8"/>
    <n v="0.22599999999999998"/>
    <x v="733"/>
    <x v="2"/>
    <x v="8"/>
    <s v="technology"/>
    <s v="wearables"/>
    <s v="technology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x v="8"/>
    <n v="34.625"/>
    <x v="734"/>
    <x v="2"/>
    <x v="8"/>
    <s v="technology"/>
    <s v="wearables"/>
    <s v="technology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x v="8"/>
    <n v="2.0549999999999997"/>
    <x v="735"/>
    <x v="2"/>
    <x v="8"/>
    <s v="technology"/>
    <s v="wearables"/>
    <s v="technology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x v="8"/>
    <n v="0.55999999999999994"/>
    <x v="736"/>
    <x v="2"/>
    <x v="8"/>
    <s v="technology"/>
    <s v="wearables"/>
    <s v="technology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x v="8"/>
    <n v="2.6069999999999998"/>
    <x v="737"/>
    <x v="2"/>
    <x v="8"/>
    <s v="technology"/>
    <s v="wearables"/>
    <s v="technology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x v="8"/>
    <n v="1.9259999999999999"/>
    <x v="738"/>
    <x v="2"/>
    <x v="8"/>
    <s v="technology"/>
    <s v="wearables"/>
    <s v="technology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x v="8"/>
    <n v="33.666666666666664"/>
    <x v="739"/>
    <x v="2"/>
    <x v="8"/>
    <s v="technology"/>
    <s v="wearables"/>
    <s v="technology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x v="8"/>
    <n v="56.263267182990241"/>
    <x v="740"/>
    <x v="2"/>
    <x v="8"/>
    <s v="technology"/>
    <s v="wearables"/>
    <s v="technology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x v="8"/>
    <n v="82.817599999999999"/>
    <x v="741"/>
    <x v="2"/>
    <x v="8"/>
    <s v="technology"/>
    <s v="wearables"/>
    <s v="technology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x v="8"/>
    <n v="14.860000000000001"/>
    <x v="742"/>
    <x v="2"/>
    <x v="8"/>
    <s v="technology"/>
    <s v="wearables"/>
    <s v="technology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x v="8"/>
    <n v="1.2375123751237513E-2"/>
    <x v="743"/>
    <x v="2"/>
    <x v="8"/>
    <s v="technology"/>
    <s v="wearables"/>
    <s v="technology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x v="8"/>
    <n v="1.7142857142857144E-2"/>
    <x v="120"/>
    <x v="2"/>
    <x v="8"/>
    <s v="technology"/>
    <s v="wearables"/>
    <s v="technology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x v="8"/>
    <n v="29.506136117214709"/>
    <x v="744"/>
    <x v="2"/>
    <x v="8"/>
    <s v="technology"/>
    <s v="wearables"/>
    <s v="technology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x v="8"/>
    <n v="1.06"/>
    <x v="745"/>
    <x v="2"/>
    <x v="8"/>
    <s v="technology"/>
    <s v="wearables"/>
    <s v="technology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x v="8"/>
    <n v="6.293333333333333"/>
    <x v="746"/>
    <x v="2"/>
    <x v="8"/>
    <s v="technology"/>
    <s v="wearables"/>
    <s v="technology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x v="8"/>
    <n v="12.75"/>
    <x v="747"/>
    <x v="2"/>
    <x v="8"/>
    <s v="technology"/>
    <s v="wearables"/>
    <s v="technology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x v="8"/>
    <n v="13.22"/>
    <x v="748"/>
    <x v="2"/>
    <x v="8"/>
    <s v="technology"/>
    <s v="wearables"/>
    <s v="technology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x v="8"/>
    <n v="0"/>
    <x v="121"/>
    <x v="2"/>
    <x v="8"/>
    <s v="technology"/>
    <s v="wearables"/>
    <s v="technology"/>
    <s v="wearables"/>
  </r>
  <r>
    <s v="The most useful phone charger you will ever buy"/>
    <n v="10000"/>
    <n v="1677"/>
    <x v="2"/>
    <x v="0"/>
    <s v="USD"/>
    <n v="1475101495"/>
    <n v="1472509495"/>
    <b v="0"/>
    <n v="32"/>
    <x v="1"/>
    <x v="8"/>
    <n v="16.77"/>
    <x v="749"/>
    <x v="2"/>
    <x v="8"/>
    <s v="technology"/>
    <s v="wearables"/>
    <s v="technology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x v="8"/>
    <n v="0.104"/>
    <x v="31"/>
    <x v="2"/>
    <x v="8"/>
    <s v="technology"/>
    <s v="wearables"/>
    <s v="technology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x v="8"/>
    <n v="4.24"/>
    <x v="750"/>
    <x v="2"/>
    <x v="8"/>
    <s v="technology"/>
    <s v="wearables"/>
    <s v="technology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x v="8"/>
    <n v="0.46699999999999997"/>
    <x v="751"/>
    <x v="2"/>
    <x v="8"/>
    <s v="technology"/>
    <s v="wearables"/>
    <s v="technology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x v="8"/>
    <n v="25.087142857142858"/>
    <x v="752"/>
    <x v="2"/>
    <x v="8"/>
    <s v="technology"/>
    <s v="wearables"/>
    <s v="technology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x v="8"/>
    <n v="2.3345000000000002"/>
    <x v="753"/>
    <x v="2"/>
    <x v="8"/>
    <s v="technology"/>
    <s v="wearables"/>
    <s v="technology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x v="8"/>
    <n v="7.26"/>
    <x v="754"/>
    <x v="2"/>
    <x v="8"/>
    <s v="technology"/>
    <s v="wearables"/>
    <s v="technology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x v="8"/>
    <n v="1.625"/>
    <x v="31"/>
    <x v="2"/>
    <x v="8"/>
    <s v="technology"/>
    <s v="wearables"/>
    <s v="technology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x v="1"/>
    <x v="8"/>
    <n v="1.3"/>
    <x v="755"/>
    <x v="2"/>
    <x v="8"/>
    <s v="technology"/>
    <s v="wearables"/>
    <s v="technology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x v="8"/>
    <n v="58.558333333333337"/>
    <x v="756"/>
    <x v="2"/>
    <x v="8"/>
    <s v="technology"/>
    <s v="wearables"/>
    <s v="technology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x v="8"/>
    <n v="7.7886666666666677"/>
    <x v="757"/>
    <x v="2"/>
    <x v="8"/>
    <s v="technology"/>
    <s v="wearables"/>
    <s v="technology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x v="8"/>
    <n v="2.2157147647256061"/>
    <x v="758"/>
    <x v="2"/>
    <x v="8"/>
    <s v="technology"/>
    <s v="wearables"/>
    <s v="technology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x v="8"/>
    <n v="104"/>
    <x v="759"/>
    <x v="2"/>
    <x v="8"/>
    <s v="technology"/>
    <s v="wearables"/>
    <s v="technology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x v="8"/>
    <n v="29.6029602960296"/>
    <x v="760"/>
    <x v="2"/>
    <x v="8"/>
    <s v="technology"/>
    <s v="wearables"/>
    <s v="technology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x v="8"/>
    <n v="16.055"/>
    <x v="761"/>
    <x v="2"/>
    <x v="8"/>
    <s v="technology"/>
    <s v="wearables"/>
    <s v="technology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x v="1"/>
    <x v="8"/>
    <n v="82.207999999999998"/>
    <x v="762"/>
    <x v="2"/>
    <x v="8"/>
    <s v="technology"/>
    <s v="wearables"/>
    <s v="technology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x v="8"/>
    <n v="75.051000000000002"/>
    <x v="763"/>
    <x v="2"/>
    <x v="8"/>
    <s v="technology"/>
    <s v="wearables"/>
    <s v="technology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x v="8"/>
    <n v="5.8500000000000005"/>
    <x v="764"/>
    <x v="2"/>
    <x v="8"/>
    <s v="technology"/>
    <s v="wearables"/>
    <s v="technology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x v="8"/>
    <n v="44.32"/>
    <x v="765"/>
    <x v="2"/>
    <x v="8"/>
    <s v="technology"/>
    <s v="wearables"/>
    <s v="technology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x v="8"/>
    <n v="0.26737967914438499"/>
    <x v="409"/>
    <x v="2"/>
    <x v="8"/>
    <s v="technology"/>
    <s v="wearables"/>
    <s v="technology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x v="8"/>
    <n v="13.13"/>
    <x v="178"/>
    <x v="2"/>
    <x v="8"/>
    <s v="technology"/>
    <s v="wearables"/>
    <s v="technology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x v="8"/>
    <n v="0.19088937093275488"/>
    <x v="698"/>
    <x v="2"/>
    <x v="8"/>
    <s v="technology"/>
    <s v="wearables"/>
    <s v="technology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x v="8"/>
    <n v="0.375"/>
    <x v="766"/>
    <x v="2"/>
    <x v="8"/>
    <s v="technology"/>
    <s v="wearables"/>
    <s v="technology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x v="8"/>
    <n v="21535.021000000001"/>
    <x v="767"/>
    <x v="2"/>
    <x v="8"/>
    <s v="technology"/>
    <s v="wearables"/>
    <s v="technology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x v="8"/>
    <n v="34.527999999999999"/>
    <x v="768"/>
    <x v="2"/>
    <x v="8"/>
    <s v="technology"/>
    <s v="wearables"/>
    <s v="technology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x v="1"/>
    <x v="8"/>
    <n v="30.599999999999998"/>
    <x v="769"/>
    <x v="2"/>
    <x v="8"/>
    <s v="technology"/>
    <s v="wearables"/>
    <s v="technology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x v="8"/>
    <n v="2.666666666666667"/>
    <x v="379"/>
    <x v="2"/>
    <x v="8"/>
    <s v="technology"/>
    <s v="wearables"/>
    <s v="technology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x v="8"/>
    <n v="2.8420000000000001"/>
    <x v="770"/>
    <x v="2"/>
    <x v="8"/>
    <s v="technology"/>
    <s v="wearables"/>
    <s v="technology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x v="8"/>
    <n v="22.878799999999998"/>
    <x v="771"/>
    <x v="2"/>
    <x v="8"/>
    <s v="technology"/>
    <s v="wearables"/>
    <s v="technology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x v="8"/>
    <n v="3.105"/>
    <x v="772"/>
    <x v="2"/>
    <x v="8"/>
    <s v="technology"/>
    <s v="wearables"/>
    <s v="technology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x v="8"/>
    <n v="47.333333333333336"/>
    <x v="460"/>
    <x v="2"/>
    <x v="8"/>
    <s v="technology"/>
    <s v="wearables"/>
    <s v="technology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x v="15"/>
    <n v="205.54838709677421"/>
    <x v="773"/>
    <x v="4"/>
    <x v="15"/>
    <s v="music"/>
    <s v="electronic music"/>
    <s v="music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x v="15"/>
    <n v="351.80366666666669"/>
    <x v="774"/>
    <x v="4"/>
    <x v="15"/>
    <s v="music"/>
    <s v="electronic music"/>
    <s v="music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x v="0"/>
    <x v="15"/>
    <n v="114.9"/>
    <x v="775"/>
    <x v="4"/>
    <x v="15"/>
    <s v="music"/>
    <s v="electronic music"/>
    <s v="music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x v="15"/>
    <n v="237.15"/>
    <x v="776"/>
    <x v="4"/>
    <x v="15"/>
    <s v="music"/>
    <s v="electronic music"/>
    <s v="music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x v="15"/>
    <n v="118.63774999999998"/>
    <x v="777"/>
    <x v="4"/>
    <x v="15"/>
    <s v="music"/>
    <s v="electronic music"/>
    <s v="music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x v="15"/>
    <n v="109.92831428571431"/>
    <x v="778"/>
    <x v="4"/>
    <x v="15"/>
    <s v="music"/>
    <s v="electronic music"/>
    <s v="music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x v="15"/>
    <n v="100.00828571428571"/>
    <x v="779"/>
    <x v="4"/>
    <x v="15"/>
    <s v="music"/>
    <s v="electronic music"/>
    <s v="music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x v="15"/>
    <n v="103.09292094387415"/>
    <x v="780"/>
    <x v="4"/>
    <x v="15"/>
    <s v="music"/>
    <s v="electronic music"/>
    <s v="music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x v="15"/>
    <n v="117.27000000000001"/>
    <x v="781"/>
    <x v="4"/>
    <x v="15"/>
    <s v="music"/>
    <s v="electronic music"/>
    <s v="music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x v="15"/>
    <n v="111.75999999999999"/>
    <x v="782"/>
    <x v="4"/>
    <x v="15"/>
    <s v="music"/>
    <s v="electronic music"/>
    <s v="music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x v="0"/>
    <x v="15"/>
    <n v="342.09999999999997"/>
    <x v="783"/>
    <x v="4"/>
    <x v="15"/>
    <s v="music"/>
    <s v="electronic music"/>
    <s v="music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x v="15"/>
    <n v="107.4"/>
    <x v="784"/>
    <x v="4"/>
    <x v="15"/>
    <s v="music"/>
    <s v="electronic music"/>
    <s v="music"/>
    <s v="electronic music"/>
  </r>
  <r>
    <s v="Ideal for living rooms and open spaces."/>
    <n v="5400"/>
    <n v="5858.84"/>
    <x v="0"/>
    <x v="0"/>
    <s v="USD"/>
    <n v="1466697625"/>
    <n v="1464105625"/>
    <b v="0"/>
    <n v="96"/>
    <x v="0"/>
    <x v="15"/>
    <n v="108.49703703703703"/>
    <x v="785"/>
    <x v="4"/>
    <x v="15"/>
    <s v="music"/>
    <s v="electronic music"/>
    <s v="music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x v="15"/>
    <n v="102.86144578313252"/>
    <x v="786"/>
    <x v="4"/>
    <x v="15"/>
    <s v="music"/>
    <s v="electronic music"/>
    <s v="music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x v="15"/>
    <n v="130.0018"/>
    <x v="787"/>
    <x v="4"/>
    <x v="15"/>
    <s v="music"/>
    <s v="electronic music"/>
    <s v="music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x v="15"/>
    <n v="107.65217391304347"/>
    <x v="788"/>
    <x v="4"/>
    <x v="15"/>
    <s v="music"/>
    <s v="electronic music"/>
    <s v="music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x v="15"/>
    <n v="112.36044444444444"/>
    <x v="789"/>
    <x v="4"/>
    <x v="15"/>
    <s v="music"/>
    <s v="electronic music"/>
    <s v="music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x v="15"/>
    <n v="102.1"/>
    <x v="790"/>
    <x v="4"/>
    <x v="15"/>
    <s v="music"/>
    <s v="electronic music"/>
    <s v="music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x v="15"/>
    <n v="145.33333333333334"/>
    <x v="791"/>
    <x v="4"/>
    <x v="15"/>
    <s v="music"/>
    <s v="electronic music"/>
    <s v="music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x v="15"/>
    <n v="128.19999999999999"/>
    <x v="792"/>
    <x v="4"/>
    <x v="15"/>
    <s v="music"/>
    <s v="electronic music"/>
    <s v="music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x v="16"/>
    <n v="0.29411764705882354"/>
    <x v="409"/>
    <x v="5"/>
    <x v="16"/>
    <s v="journalism"/>
    <s v="audio"/>
    <s v="journalism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x v="16"/>
    <n v="0"/>
    <x v="121"/>
    <x v="5"/>
    <x v="16"/>
    <s v="journalism"/>
    <s v="audio"/>
    <s v="journalism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x v="16"/>
    <n v="1.5384615384615385"/>
    <x v="119"/>
    <x v="5"/>
    <x v="16"/>
    <s v="journalism"/>
    <s v="audio"/>
    <s v="journalism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x v="16"/>
    <n v="8.5370000000000008"/>
    <x v="793"/>
    <x v="5"/>
    <x v="16"/>
    <s v="journalism"/>
    <s v="audio"/>
    <s v="journalism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x v="16"/>
    <n v="8.5714285714285715E-2"/>
    <x v="366"/>
    <x v="5"/>
    <x v="16"/>
    <s v="journalism"/>
    <s v="audio"/>
    <s v="journalism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x v="16"/>
    <n v="2.6599999999999997"/>
    <x v="794"/>
    <x v="5"/>
    <x v="16"/>
    <s v="journalism"/>
    <s v="audio"/>
    <s v="journalism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x v="16"/>
    <n v="0"/>
    <x v="121"/>
    <x v="5"/>
    <x v="16"/>
    <s v="journalism"/>
    <s v="audio"/>
    <s v="journalism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x v="16"/>
    <n v="0.05"/>
    <x v="120"/>
    <x v="5"/>
    <x v="16"/>
    <s v="journalism"/>
    <s v="audio"/>
    <s v="journalism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x v="16"/>
    <n v="1.4133333333333333"/>
    <x v="450"/>
    <x v="5"/>
    <x v="16"/>
    <s v="journalism"/>
    <s v="audio"/>
    <s v="journalism"/>
    <s v="audio"/>
  </r>
  <r>
    <s v="------"/>
    <n v="12000"/>
    <n v="0"/>
    <x v="1"/>
    <x v="0"/>
    <s v="USD"/>
    <n v="1455272445"/>
    <n v="1452680445"/>
    <b v="0"/>
    <n v="0"/>
    <x v="1"/>
    <x v="16"/>
    <n v="0"/>
    <x v="121"/>
    <x v="5"/>
    <x v="16"/>
    <s v="journalism"/>
    <s v="audio"/>
    <s v="journalism"/>
    <s v="audio"/>
  </r>
  <r>
    <s v="Secularism is on the rise and I hear you.Talk to me."/>
    <n v="2500"/>
    <n v="0"/>
    <x v="1"/>
    <x v="0"/>
    <s v="USD"/>
    <n v="1442257677"/>
    <n v="1439665677"/>
    <b v="0"/>
    <n v="0"/>
    <x v="1"/>
    <x v="16"/>
    <n v="0"/>
    <x v="121"/>
    <x v="5"/>
    <x v="16"/>
    <s v="journalism"/>
    <s v="audio"/>
    <s v="journalism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x v="16"/>
    <n v="0"/>
    <x v="121"/>
    <x v="5"/>
    <x v="16"/>
    <s v="journalism"/>
    <s v="audio"/>
    <s v="journalism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x v="16"/>
    <n v="0"/>
    <x v="121"/>
    <x v="5"/>
    <x v="16"/>
    <s v="journalism"/>
    <s v="audio"/>
    <s v="journalism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x v="16"/>
    <n v="1"/>
    <x v="2"/>
    <x v="5"/>
    <x v="16"/>
    <s v="journalism"/>
    <s v="audio"/>
    <s v="journalism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x v="16"/>
    <n v="0"/>
    <x v="121"/>
    <x v="5"/>
    <x v="16"/>
    <s v="journalism"/>
    <s v="audio"/>
    <s v="journalism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x v="16"/>
    <n v="0"/>
    <x v="121"/>
    <x v="5"/>
    <x v="16"/>
    <s v="journalism"/>
    <s v="audio"/>
    <s v="journalism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x v="16"/>
    <n v="0"/>
    <x v="121"/>
    <x v="5"/>
    <x v="16"/>
    <s v="journalism"/>
    <s v="audio"/>
    <s v="journalism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x v="16"/>
    <n v="0"/>
    <x v="121"/>
    <x v="5"/>
    <x v="16"/>
    <s v="journalism"/>
    <s v="audio"/>
    <s v="journalism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x v="16"/>
    <n v="0"/>
    <x v="121"/>
    <x v="5"/>
    <x v="16"/>
    <s v="journalism"/>
    <s v="audio"/>
    <s v="journalism"/>
    <s v="audio"/>
  </r>
  <r>
    <s v="Turning myself into a vocal artist."/>
    <n v="1100"/>
    <n v="0"/>
    <x v="1"/>
    <x v="0"/>
    <s v="USD"/>
    <n v="1426269456"/>
    <n v="1423681056"/>
    <b v="0"/>
    <n v="0"/>
    <x v="1"/>
    <x v="16"/>
    <n v="0"/>
    <x v="121"/>
    <x v="5"/>
    <x v="16"/>
    <s v="journalism"/>
    <s v="audio"/>
    <s v="journalism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x v="16"/>
    <n v="1"/>
    <x v="73"/>
    <x v="5"/>
    <x v="16"/>
    <s v="journalism"/>
    <s v="audio"/>
    <s v="journalism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x v="16"/>
    <n v="0"/>
    <x v="121"/>
    <x v="5"/>
    <x v="16"/>
    <s v="journalism"/>
    <s v="audio"/>
    <s v="journalism"/>
    <s v="audio"/>
  </r>
  <r>
    <s v="SEE US ON PATREON www.badgirlartwork.com"/>
    <n v="199"/>
    <n v="190"/>
    <x v="1"/>
    <x v="0"/>
    <s v="USD"/>
    <n v="1468351341"/>
    <n v="1467746541"/>
    <b v="0"/>
    <n v="4"/>
    <x v="1"/>
    <x v="16"/>
    <n v="95.477386934673376"/>
    <x v="125"/>
    <x v="5"/>
    <x v="16"/>
    <s v="journalism"/>
    <s v="audio"/>
    <s v="journalism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x v="16"/>
    <n v="0"/>
    <x v="121"/>
    <x v="5"/>
    <x v="16"/>
    <s v="journalism"/>
    <s v="audio"/>
    <s v="journalism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x v="17"/>
    <n v="8.974444444444444"/>
    <x v="795"/>
    <x v="6"/>
    <x v="17"/>
    <s v="games"/>
    <s v="video games"/>
    <s v="games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x v="17"/>
    <n v="2.7"/>
    <x v="796"/>
    <x v="6"/>
    <x v="17"/>
    <s v="games"/>
    <s v="video games"/>
    <s v="games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x v="17"/>
    <n v="3.3673333333333333"/>
    <x v="797"/>
    <x v="6"/>
    <x v="17"/>
    <s v="games"/>
    <s v="video games"/>
    <s v="games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x v="17"/>
    <n v="26"/>
    <x v="31"/>
    <x v="6"/>
    <x v="17"/>
    <s v="games"/>
    <s v="video games"/>
    <s v="games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x v="17"/>
    <n v="0.15"/>
    <x v="798"/>
    <x v="6"/>
    <x v="17"/>
    <s v="games"/>
    <s v="video games"/>
    <s v="games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x v="17"/>
    <n v="38.636363636363633"/>
    <x v="799"/>
    <x v="6"/>
    <x v="17"/>
    <s v="games"/>
    <s v="video games"/>
    <s v="games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x v="17"/>
    <n v="0.70000000000000007"/>
    <x v="436"/>
    <x v="6"/>
    <x v="17"/>
    <s v="games"/>
    <s v="video games"/>
    <s v="games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x v="17"/>
    <n v="0"/>
    <x v="121"/>
    <x v="6"/>
    <x v="17"/>
    <s v="games"/>
    <s v="video games"/>
    <s v="games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x v="17"/>
    <n v="6.8000000000000005E-2"/>
    <x v="800"/>
    <x v="6"/>
    <x v="17"/>
    <s v="games"/>
    <s v="video games"/>
    <s v="games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x v="17"/>
    <n v="1.3333333333333335"/>
    <x v="119"/>
    <x v="6"/>
    <x v="17"/>
    <s v="games"/>
    <s v="video games"/>
    <s v="games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x v="17"/>
    <n v="6.3092592592592585"/>
    <x v="801"/>
    <x v="6"/>
    <x v="17"/>
    <s v="games"/>
    <s v="video games"/>
    <s v="games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x v="1"/>
    <x v="17"/>
    <n v="4.5"/>
    <x v="2"/>
    <x v="6"/>
    <x v="17"/>
    <s v="games"/>
    <s v="video games"/>
    <s v="games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x v="17"/>
    <n v="62.765333333333331"/>
    <x v="802"/>
    <x v="6"/>
    <x v="17"/>
    <s v="games"/>
    <s v="video games"/>
    <s v="games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x v="17"/>
    <n v="29.376000000000001"/>
    <x v="803"/>
    <x v="6"/>
    <x v="17"/>
    <s v="games"/>
    <s v="video games"/>
    <s v="games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x v="17"/>
    <n v="7.5"/>
    <x v="377"/>
    <x v="6"/>
    <x v="17"/>
    <s v="games"/>
    <s v="video games"/>
    <s v="games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x v="17"/>
    <n v="2.6076923076923078"/>
    <x v="804"/>
    <x v="6"/>
    <x v="17"/>
    <s v="games"/>
    <s v="video games"/>
    <s v="games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x v="17"/>
    <n v="9.1050000000000004"/>
    <x v="805"/>
    <x v="6"/>
    <x v="17"/>
    <s v="games"/>
    <s v="video games"/>
    <s v="games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x v="17"/>
    <n v="1.7647058823529412E-2"/>
    <x v="366"/>
    <x v="6"/>
    <x v="17"/>
    <s v="games"/>
    <s v="video games"/>
    <s v="games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x v="17"/>
    <n v="0.55999999999999994"/>
    <x v="806"/>
    <x v="6"/>
    <x v="17"/>
    <s v="games"/>
    <s v="video games"/>
    <s v="games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x v="17"/>
    <n v="0.82000000000000006"/>
    <x v="807"/>
    <x v="6"/>
    <x v="17"/>
    <s v="games"/>
    <s v="video games"/>
    <s v="games"/>
    <s v="video games"/>
  </r>
  <r>
    <s v="I want to start my own channel for gaming"/>
    <n v="550"/>
    <n v="0"/>
    <x v="2"/>
    <x v="0"/>
    <s v="USD"/>
    <n v="1407534804"/>
    <n v="1404942804"/>
    <b v="0"/>
    <n v="0"/>
    <x v="1"/>
    <x v="17"/>
    <n v="0"/>
    <x v="121"/>
    <x v="6"/>
    <x v="17"/>
    <s v="games"/>
    <s v="video games"/>
    <s v="games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x v="17"/>
    <n v="3.42"/>
    <x v="808"/>
    <x v="6"/>
    <x v="17"/>
    <s v="games"/>
    <s v="video games"/>
    <s v="games"/>
    <s v="video games"/>
  </r>
  <r>
    <s v="Humanity's future in the Galaxy"/>
    <n v="18000"/>
    <n v="15"/>
    <x v="2"/>
    <x v="0"/>
    <s v="USD"/>
    <n v="1408913291"/>
    <n v="1406321291"/>
    <b v="0"/>
    <n v="2"/>
    <x v="1"/>
    <x v="17"/>
    <n v="8.3333333333333343E-2"/>
    <x v="507"/>
    <x v="6"/>
    <x v="17"/>
    <s v="games"/>
    <s v="video games"/>
    <s v="games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x v="17"/>
    <n v="0"/>
    <x v="121"/>
    <x v="6"/>
    <x v="17"/>
    <s v="games"/>
    <s v="video games"/>
    <s v="games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x v="17"/>
    <n v="14.182977777777777"/>
    <x v="809"/>
    <x v="6"/>
    <x v="17"/>
    <s v="games"/>
    <s v="video games"/>
    <s v="games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x v="1"/>
    <x v="17"/>
    <n v="7.8266666666666662"/>
    <x v="810"/>
    <x v="6"/>
    <x v="17"/>
    <s v="games"/>
    <s v="video games"/>
    <s v="games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x v="17"/>
    <n v="3.8464497269020695E-2"/>
    <x v="144"/>
    <x v="6"/>
    <x v="17"/>
    <s v="games"/>
    <s v="video games"/>
    <s v="games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x v="17"/>
    <n v="12.5"/>
    <x v="385"/>
    <x v="6"/>
    <x v="17"/>
    <s v="games"/>
    <s v="video games"/>
    <s v="games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x v="17"/>
    <n v="1.05"/>
    <x v="366"/>
    <x v="6"/>
    <x v="17"/>
    <s v="games"/>
    <s v="video games"/>
    <s v="games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x v="17"/>
    <n v="14.083333333333334"/>
    <x v="811"/>
    <x v="6"/>
    <x v="17"/>
    <s v="games"/>
    <s v="video games"/>
    <s v="games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x v="17"/>
    <n v="18.300055555555556"/>
    <x v="812"/>
    <x v="6"/>
    <x v="17"/>
    <s v="games"/>
    <s v="video games"/>
    <s v="games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x v="17"/>
    <n v="5.0347999999999997"/>
    <x v="813"/>
    <x v="6"/>
    <x v="17"/>
    <s v="games"/>
    <s v="video games"/>
    <s v="games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x v="17"/>
    <n v="17.933333333333334"/>
    <x v="814"/>
    <x v="6"/>
    <x v="17"/>
    <s v="games"/>
    <s v="video games"/>
    <s v="games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x v="17"/>
    <n v="4.7E-2"/>
    <x v="815"/>
    <x v="6"/>
    <x v="17"/>
    <s v="games"/>
    <s v="video games"/>
    <s v="games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x v="1"/>
    <x v="17"/>
    <n v="7.2120000000000006"/>
    <x v="816"/>
    <x v="6"/>
    <x v="17"/>
    <s v="games"/>
    <s v="video games"/>
    <s v="games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x v="17"/>
    <n v="0.5"/>
    <x v="384"/>
    <x v="6"/>
    <x v="17"/>
    <s v="games"/>
    <s v="video games"/>
    <s v="games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x v="17"/>
    <n v="2.5"/>
    <x v="119"/>
    <x v="6"/>
    <x v="17"/>
    <s v="games"/>
    <s v="video games"/>
    <s v="games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x v="17"/>
    <n v="4.1000000000000002E-2"/>
    <x v="817"/>
    <x v="6"/>
    <x v="17"/>
    <s v="games"/>
    <s v="video games"/>
    <s v="games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x v="17"/>
    <n v="5.3125"/>
    <x v="818"/>
    <x v="6"/>
    <x v="17"/>
    <s v="games"/>
    <s v="video games"/>
    <s v="games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x v="17"/>
    <n v="1.6199999999999999"/>
    <x v="796"/>
    <x v="6"/>
    <x v="17"/>
    <s v="games"/>
    <s v="video games"/>
    <s v="games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x v="17"/>
    <n v="4.9516666666666671"/>
    <x v="819"/>
    <x v="6"/>
    <x v="17"/>
    <s v="games"/>
    <s v="video games"/>
    <s v="games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x v="17"/>
    <n v="0.159"/>
    <x v="820"/>
    <x v="6"/>
    <x v="17"/>
    <s v="games"/>
    <s v="video games"/>
    <s v="games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x v="17"/>
    <n v="41.25"/>
    <x v="821"/>
    <x v="6"/>
    <x v="17"/>
    <s v="games"/>
    <s v="video games"/>
    <s v="games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x v="17"/>
    <n v="0"/>
    <x v="121"/>
    <x v="6"/>
    <x v="17"/>
    <s v="games"/>
    <s v="video games"/>
    <s v="games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x v="17"/>
    <n v="2.93"/>
    <x v="822"/>
    <x v="6"/>
    <x v="17"/>
    <s v="games"/>
    <s v="video games"/>
    <s v="games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x v="17"/>
    <n v="0.44999999999999996"/>
    <x v="2"/>
    <x v="6"/>
    <x v="17"/>
    <s v="games"/>
    <s v="video games"/>
    <s v="games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x v="17"/>
    <n v="0.51"/>
    <x v="823"/>
    <x v="6"/>
    <x v="17"/>
    <s v="games"/>
    <s v="video games"/>
    <s v="games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x v="17"/>
    <n v="0.04"/>
    <x v="120"/>
    <x v="6"/>
    <x v="17"/>
    <s v="games"/>
    <s v="video games"/>
    <s v="games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x v="17"/>
    <n v="35.537409090909087"/>
    <x v="824"/>
    <x v="6"/>
    <x v="17"/>
    <s v="games"/>
    <s v="video games"/>
    <s v="games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x v="17"/>
    <n v="0.5"/>
    <x v="144"/>
    <x v="6"/>
    <x v="17"/>
    <s v="games"/>
    <s v="video games"/>
    <s v="games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x v="17"/>
    <n v="0.16666666666666669"/>
    <x v="825"/>
    <x v="6"/>
    <x v="17"/>
    <s v="games"/>
    <s v="video games"/>
    <s v="games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x v="17"/>
    <n v="0.13250000000000001"/>
    <x v="514"/>
    <x v="6"/>
    <x v="17"/>
    <s v="games"/>
    <s v="video games"/>
    <s v="games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x v="17"/>
    <n v="3.5704000000000007E-2"/>
    <x v="826"/>
    <x v="6"/>
    <x v="17"/>
    <s v="games"/>
    <s v="video games"/>
    <s v="games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x v="17"/>
    <n v="8.3000000000000007"/>
    <x v="827"/>
    <x v="6"/>
    <x v="17"/>
    <s v="games"/>
    <s v="video games"/>
    <s v="games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x v="17"/>
    <n v="2.4222222222222221"/>
    <x v="828"/>
    <x v="6"/>
    <x v="17"/>
    <s v="games"/>
    <s v="video games"/>
    <s v="games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x v="17"/>
    <n v="0.23809523809523811"/>
    <x v="144"/>
    <x v="6"/>
    <x v="17"/>
    <s v="games"/>
    <s v="video games"/>
    <s v="games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x v="17"/>
    <n v="0"/>
    <x v="121"/>
    <x v="6"/>
    <x v="17"/>
    <s v="games"/>
    <s v="video games"/>
    <s v="games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x v="17"/>
    <n v="1.1599999999999999E-2"/>
    <x v="829"/>
    <x v="6"/>
    <x v="17"/>
    <s v="games"/>
    <s v="video games"/>
    <s v="games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x v="17"/>
    <n v="0"/>
    <x v="121"/>
    <x v="6"/>
    <x v="17"/>
    <s v="games"/>
    <s v="video games"/>
    <s v="games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x v="17"/>
    <n v="0.22"/>
    <x v="830"/>
    <x v="6"/>
    <x v="17"/>
    <s v="games"/>
    <s v="video games"/>
    <s v="games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x v="18"/>
    <n v="0.47222222222222221"/>
    <x v="831"/>
    <x v="6"/>
    <x v="18"/>
    <s v="games"/>
    <s v="mobile games"/>
    <s v="games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x v="18"/>
    <n v="0"/>
    <x v="121"/>
    <x v="6"/>
    <x v="18"/>
    <s v="games"/>
    <s v="mobile games"/>
    <s v="games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x v="18"/>
    <n v="0.5"/>
    <x v="144"/>
    <x v="6"/>
    <x v="18"/>
    <s v="games"/>
    <s v="mobile games"/>
    <s v="games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x v="18"/>
    <n v="1.6714285714285713"/>
    <x v="832"/>
    <x v="6"/>
    <x v="18"/>
    <s v="games"/>
    <s v="mobile games"/>
    <s v="games"/>
    <s v="mobile games"/>
  </r>
  <r>
    <s v="#havingfunFTW"/>
    <n v="1000"/>
    <n v="1"/>
    <x v="2"/>
    <x v="1"/>
    <s v="GBP"/>
    <n v="1407425717"/>
    <n v="1404833717"/>
    <b v="0"/>
    <n v="1"/>
    <x v="1"/>
    <x v="18"/>
    <n v="0.1"/>
    <x v="120"/>
    <x v="6"/>
    <x v="18"/>
    <s v="games"/>
    <s v="mobile games"/>
    <s v="games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x v="18"/>
    <n v="0.105"/>
    <x v="689"/>
    <x v="6"/>
    <x v="18"/>
    <s v="games"/>
    <s v="mobile games"/>
    <s v="games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x v="18"/>
    <n v="0.22"/>
    <x v="830"/>
    <x v="6"/>
    <x v="18"/>
    <s v="games"/>
    <s v="mobile games"/>
    <s v="games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x v="18"/>
    <n v="0"/>
    <x v="121"/>
    <x v="6"/>
    <x v="18"/>
    <s v="games"/>
    <s v="mobile games"/>
    <s v="games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x v="18"/>
    <n v="14.38"/>
    <x v="833"/>
    <x v="6"/>
    <x v="18"/>
    <s v="games"/>
    <s v="mobile games"/>
    <s v="games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x v="18"/>
    <n v="0.66666666666666674"/>
    <x v="135"/>
    <x v="6"/>
    <x v="18"/>
    <s v="games"/>
    <s v="mobile games"/>
    <s v="games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x v="18"/>
    <n v="4.0000000000000001E-3"/>
    <x v="120"/>
    <x v="6"/>
    <x v="18"/>
    <s v="games"/>
    <s v="mobile games"/>
    <s v="games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x v="18"/>
    <n v="5"/>
    <x v="73"/>
    <x v="6"/>
    <x v="18"/>
    <s v="games"/>
    <s v="mobile games"/>
    <s v="games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x v="18"/>
    <n v="6.4439140811455857"/>
    <x v="834"/>
    <x v="6"/>
    <x v="18"/>
    <s v="games"/>
    <s v="mobile games"/>
    <s v="games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x v="18"/>
    <n v="39.5"/>
    <x v="835"/>
    <x v="6"/>
    <x v="18"/>
    <s v="games"/>
    <s v="mobile games"/>
    <s v="games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x v="18"/>
    <n v="0.35714285714285715"/>
    <x v="683"/>
    <x v="6"/>
    <x v="18"/>
    <s v="games"/>
    <s v="mobile games"/>
    <s v="games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x v="18"/>
    <n v="6.25E-2"/>
    <x v="144"/>
    <x v="6"/>
    <x v="18"/>
    <s v="games"/>
    <s v="mobile games"/>
    <s v="games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x v="18"/>
    <n v="0"/>
    <x v="121"/>
    <x v="6"/>
    <x v="18"/>
    <s v="games"/>
    <s v="mobile games"/>
    <s v="games"/>
    <s v="mobile games"/>
  </r>
  <r>
    <s v="I think this will be a great game!"/>
    <n v="500"/>
    <n v="0"/>
    <x v="2"/>
    <x v="12"/>
    <s v="EUR"/>
    <n v="1436460450"/>
    <n v="1433868450"/>
    <b v="0"/>
    <n v="0"/>
    <x v="1"/>
    <x v="18"/>
    <n v="0"/>
    <x v="121"/>
    <x v="6"/>
    <x v="18"/>
    <s v="games"/>
    <s v="mobile games"/>
    <s v="games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x v="18"/>
    <n v="0"/>
    <x v="121"/>
    <x v="6"/>
    <x v="18"/>
    <s v="games"/>
    <s v="mobile games"/>
    <s v="games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x v="18"/>
    <n v="0.41333333333333333"/>
    <x v="836"/>
    <x v="6"/>
    <x v="18"/>
    <s v="games"/>
    <s v="mobile games"/>
    <s v="games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x v="19"/>
    <n v="0"/>
    <x v="121"/>
    <x v="7"/>
    <x v="19"/>
    <s v="food"/>
    <s v="food trucks"/>
    <s v="food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x v="19"/>
    <n v="0.125"/>
    <x v="101"/>
    <x v="7"/>
    <x v="19"/>
    <s v="food"/>
    <s v="food trucks"/>
    <s v="food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x v="19"/>
    <n v="8.8333333333333339"/>
    <x v="837"/>
    <x v="7"/>
    <x v="19"/>
    <s v="food"/>
    <s v="food trucks"/>
    <s v="food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x v="19"/>
    <n v="0"/>
    <x v="121"/>
    <x v="7"/>
    <x v="19"/>
    <s v="food"/>
    <s v="food trucks"/>
    <s v="food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x v="1"/>
    <x v="19"/>
    <n v="0.48666666666666669"/>
    <x v="838"/>
    <x v="7"/>
    <x v="19"/>
    <s v="food"/>
    <s v="food trucks"/>
    <s v="food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x v="1"/>
    <x v="19"/>
    <n v="0.15"/>
    <x v="839"/>
    <x v="7"/>
    <x v="19"/>
    <s v="food"/>
    <s v="food trucks"/>
    <s v="food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x v="1"/>
    <x v="19"/>
    <n v="10.08"/>
    <x v="840"/>
    <x v="7"/>
    <x v="19"/>
    <s v="food"/>
    <s v="food trucks"/>
    <s v="food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x v="19"/>
    <n v="0"/>
    <x v="121"/>
    <x v="7"/>
    <x v="19"/>
    <s v="food"/>
    <s v="food trucks"/>
    <s v="food"/>
    <s v="food trucks"/>
  </r>
  <r>
    <s v="Peruvian food truck with an LA twist."/>
    <n v="16000"/>
    <n v="911"/>
    <x v="2"/>
    <x v="0"/>
    <s v="USD"/>
    <n v="1431709312"/>
    <n v="1429117312"/>
    <b v="0"/>
    <n v="15"/>
    <x v="1"/>
    <x v="19"/>
    <n v="5.6937500000000005"/>
    <x v="841"/>
    <x v="7"/>
    <x v="19"/>
    <s v="food"/>
    <s v="food trucks"/>
    <s v="food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x v="1"/>
    <x v="19"/>
    <n v="0.625"/>
    <x v="73"/>
    <x v="7"/>
    <x v="19"/>
    <s v="food"/>
    <s v="food trucks"/>
    <s v="food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x v="19"/>
    <n v="6.5"/>
    <x v="149"/>
    <x v="7"/>
    <x v="19"/>
    <s v="food"/>
    <s v="food trucks"/>
    <s v="food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x v="19"/>
    <n v="0.752"/>
    <x v="842"/>
    <x v="7"/>
    <x v="19"/>
    <s v="food"/>
    <s v="food trucks"/>
    <s v="food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x v="19"/>
    <n v="0"/>
    <x v="121"/>
    <x v="7"/>
    <x v="19"/>
    <s v="food"/>
    <s v="food trucks"/>
    <s v="food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x v="19"/>
    <n v="1.51"/>
    <x v="690"/>
    <x v="7"/>
    <x v="19"/>
    <s v="food"/>
    <s v="food trucks"/>
    <s v="food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x v="19"/>
    <n v="0.46666666666666673"/>
    <x v="123"/>
    <x v="7"/>
    <x v="19"/>
    <s v="food"/>
    <s v="food trucks"/>
    <s v="food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x v="19"/>
    <n v="0"/>
    <x v="121"/>
    <x v="7"/>
    <x v="19"/>
    <s v="food"/>
    <s v="food trucks"/>
    <s v="food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x v="19"/>
    <n v="3.85"/>
    <x v="843"/>
    <x v="7"/>
    <x v="19"/>
    <s v="food"/>
    <s v="food trucks"/>
    <s v="food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x v="19"/>
    <n v="0"/>
    <x v="121"/>
    <x v="7"/>
    <x v="19"/>
    <s v="food"/>
    <s v="food trucks"/>
    <s v="food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x v="19"/>
    <n v="5.8333333333333341E-2"/>
    <x v="844"/>
    <x v="7"/>
    <x v="19"/>
    <s v="food"/>
    <s v="food trucks"/>
    <s v="food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x v="19"/>
    <n v="0"/>
    <x v="121"/>
    <x v="7"/>
    <x v="19"/>
    <s v="food"/>
    <s v="food trucks"/>
    <s v="food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x v="19"/>
    <n v="0"/>
    <x v="121"/>
    <x v="7"/>
    <x v="19"/>
    <s v="food"/>
    <s v="food trucks"/>
    <s v="food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x v="19"/>
    <n v="20.705000000000002"/>
    <x v="845"/>
    <x v="7"/>
    <x v="19"/>
    <s v="food"/>
    <s v="food trucks"/>
    <s v="food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x v="19"/>
    <n v="19.139999999999997"/>
    <x v="846"/>
    <x v="7"/>
    <x v="19"/>
    <s v="food"/>
    <s v="food trucks"/>
    <s v="food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x v="19"/>
    <n v="1.6316666666666666"/>
    <x v="847"/>
    <x v="7"/>
    <x v="19"/>
    <s v="food"/>
    <s v="food trucks"/>
    <s v="food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x v="19"/>
    <n v="5.6666666666666661"/>
    <x v="848"/>
    <x v="7"/>
    <x v="19"/>
    <s v="food"/>
    <s v="food trucks"/>
    <s v="food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x v="19"/>
    <n v="0.16999999999999998"/>
    <x v="162"/>
    <x v="7"/>
    <x v="19"/>
    <s v="food"/>
    <s v="food trucks"/>
    <s v="food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x v="19"/>
    <n v="0.4"/>
    <x v="73"/>
    <x v="7"/>
    <x v="19"/>
    <s v="food"/>
    <s v="food trucks"/>
    <s v="food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x v="19"/>
    <n v="0.1"/>
    <x v="384"/>
    <x v="7"/>
    <x v="19"/>
    <s v="food"/>
    <s v="food trucks"/>
    <s v="food"/>
    <s v="food trucks"/>
  </r>
  <r>
    <s v="Bringing YOUR favorite dog recipes to the streets."/>
    <n v="9000"/>
    <n v="0"/>
    <x v="2"/>
    <x v="0"/>
    <s v="USD"/>
    <n v="1408551752"/>
    <n v="1405959752"/>
    <b v="0"/>
    <n v="0"/>
    <x v="1"/>
    <x v="19"/>
    <n v="0"/>
    <x v="121"/>
    <x v="7"/>
    <x v="19"/>
    <s v="food"/>
    <s v="food trucks"/>
    <s v="food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x v="19"/>
    <n v="2.4E-2"/>
    <x v="180"/>
    <x v="7"/>
    <x v="19"/>
    <s v="food"/>
    <s v="food trucks"/>
    <s v="food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x v="19"/>
    <n v="5.9066666666666672"/>
    <x v="849"/>
    <x v="7"/>
    <x v="19"/>
    <s v="food"/>
    <s v="food trucks"/>
    <s v="food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x v="19"/>
    <n v="2.9250000000000003"/>
    <x v="178"/>
    <x v="7"/>
    <x v="19"/>
    <s v="food"/>
    <s v="food trucks"/>
    <s v="food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x v="19"/>
    <n v="5.7142857142857143E-3"/>
    <x v="119"/>
    <x v="7"/>
    <x v="19"/>
    <s v="food"/>
    <s v="food trucks"/>
    <s v="food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x v="19"/>
    <n v="0"/>
    <x v="121"/>
    <x v="7"/>
    <x v="19"/>
    <s v="food"/>
    <s v="food trucks"/>
    <s v="food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x v="19"/>
    <n v="6.6666666666666671E-3"/>
    <x v="144"/>
    <x v="7"/>
    <x v="19"/>
    <s v="food"/>
    <s v="food trucks"/>
    <s v="food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x v="19"/>
    <n v="5.3333333333333339"/>
    <x v="850"/>
    <x v="7"/>
    <x v="19"/>
    <s v="food"/>
    <s v="food trucks"/>
    <s v="food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x v="19"/>
    <n v="11.75"/>
    <x v="851"/>
    <x v="7"/>
    <x v="19"/>
    <s v="food"/>
    <s v="food trucks"/>
    <s v="food"/>
    <s v="food trucks"/>
  </r>
  <r>
    <s v="Bringing the best tacos to the streets of Chicago!"/>
    <n v="50000"/>
    <n v="4"/>
    <x v="2"/>
    <x v="0"/>
    <s v="USD"/>
    <n v="1425197321"/>
    <n v="1422605321"/>
    <b v="0"/>
    <n v="3"/>
    <x v="1"/>
    <x v="19"/>
    <n v="8.0000000000000002E-3"/>
    <x v="852"/>
    <x v="7"/>
    <x v="19"/>
    <s v="food"/>
    <s v="food trucks"/>
    <s v="food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x v="19"/>
    <n v="4.2"/>
    <x v="689"/>
    <x v="7"/>
    <x v="19"/>
    <s v="food"/>
    <s v="food trucks"/>
    <s v="food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x v="19"/>
    <n v="4"/>
    <x v="853"/>
    <x v="7"/>
    <x v="19"/>
    <s v="food"/>
    <s v="food trucks"/>
    <s v="food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x v="20"/>
    <n v="104.93636363636362"/>
    <x v="854"/>
    <x v="8"/>
    <x v="20"/>
    <s v="photography"/>
    <s v="photobooks"/>
    <s v="photography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x v="20"/>
    <n v="105.44"/>
    <x v="855"/>
    <x v="8"/>
    <x v="20"/>
    <s v="photography"/>
    <s v="photobooks"/>
    <s v="photography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x v="20"/>
    <n v="106.73333333333332"/>
    <x v="856"/>
    <x v="8"/>
    <x v="20"/>
    <s v="photography"/>
    <s v="photobooks"/>
    <s v="photography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x v="20"/>
    <n v="104.12571428571428"/>
    <x v="857"/>
    <x v="8"/>
    <x v="20"/>
    <s v="photography"/>
    <s v="photobooks"/>
    <s v="photography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x v="20"/>
    <n v="160.54999999999998"/>
    <x v="858"/>
    <x v="8"/>
    <x v="20"/>
    <s v="photography"/>
    <s v="photobooks"/>
    <s v="photography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x v="20"/>
    <n v="107.77777777777777"/>
    <x v="859"/>
    <x v="8"/>
    <x v="20"/>
    <s v="photography"/>
    <s v="photobooks"/>
    <s v="photography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x v="20"/>
    <n v="135"/>
    <x v="860"/>
    <x v="8"/>
    <x v="20"/>
    <s v="photography"/>
    <s v="photobooks"/>
    <s v="photography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x v="20"/>
    <n v="109.07407407407408"/>
    <x v="861"/>
    <x v="8"/>
    <x v="20"/>
    <s v="photography"/>
    <s v="photobooks"/>
    <s v="photography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x v="20"/>
    <n v="290"/>
    <x v="862"/>
    <x v="8"/>
    <x v="20"/>
    <s v="photography"/>
    <s v="photobooks"/>
    <s v="photography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x v="20"/>
    <n v="103.95714285714286"/>
    <x v="863"/>
    <x v="8"/>
    <x v="20"/>
    <s v="photography"/>
    <s v="photobooks"/>
    <s v="photography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x v="20"/>
    <n v="322.24"/>
    <x v="864"/>
    <x v="8"/>
    <x v="20"/>
    <s v="photography"/>
    <s v="photobooks"/>
    <s v="photography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x v="20"/>
    <n v="135"/>
    <x v="865"/>
    <x v="8"/>
    <x v="20"/>
    <s v="photography"/>
    <s v="photobooks"/>
    <s v="photography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x v="0"/>
    <x v="20"/>
    <n v="269.91034482758624"/>
    <x v="866"/>
    <x v="8"/>
    <x v="20"/>
    <s v="photography"/>
    <s v="photobooks"/>
    <s v="photography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x v="20"/>
    <n v="253.29333333333332"/>
    <x v="867"/>
    <x v="8"/>
    <x v="20"/>
    <s v="photography"/>
    <s v="photobooks"/>
    <s v="photography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x v="20"/>
    <n v="260.59999999999997"/>
    <x v="868"/>
    <x v="8"/>
    <x v="20"/>
    <s v="photography"/>
    <s v="photobooks"/>
    <s v="photography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x v="20"/>
    <n v="101.31677953348381"/>
    <x v="869"/>
    <x v="8"/>
    <x v="20"/>
    <s v="photography"/>
    <s v="photobooks"/>
    <s v="photography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x v="20"/>
    <n v="125.60416666666667"/>
    <x v="870"/>
    <x v="8"/>
    <x v="20"/>
    <s v="photography"/>
    <s v="photobooks"/>
    <s v="photography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x v="20"/>
    <n v="102.43783333333334"/>
    <x v="871"/>
    <x v="8"/>
    <x v="20"/>
    <s v="photography"/>
    <s v="photobooks"/>
    <s v="photography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x v="20"/>
    <n v="199.244"/>
    <x v="872"/>
    <x v="8"/>
    <x v="20"/>
    <s v="photography"/>
    <s v="photobooks"/>
    <s v="photography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x v="20"/>
    <n v="102.45398773006136"/>
    <x v="873"/>
    <x v="8"/>
    <x v="20"/>
    <s v="photography"/>
    <s v="photobooks"/>
    <s v="photography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x v="20"/>
    <n v="102.94615384615385"/>
    <x v="874"/>
    <x v="8"/>
    <x v="20"/>
    <s v="photography"/>
    <s v="photobooks"/>
    <s v="photography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x v="20"/>
    <n v="100.86153846153847"/>
    <x v="875"/>
    <x v="8"/>
    <x v="20"/>
    <s v="photography"/>
    <s v="photobooks"/>
    <s v="photography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x v="20"/>
    <n v="114.99999999999999"/>
    <x v="876"/>
    <x v="8"/>
    <x v="20"/>
    <s v="photography"/>
    <s v="photobooks"/>
    <s v="photography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x v="0"/>
    <x v="20"/>
    <n v="104.16766467065868"/>
    <x v="877"/>
    <x v="8"/>
    <x v="20"/>
    <s v="photography"/>
    <s v="photobooks"/>
    <s v="photography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x v="20"/>
    <n v="155.29999999999998"/>
    <x v="878"/>
    <x v="8"/>
    <x v="20"/>
    <s v="photography"/>
    <s v="photobooks"/>
    <s v="photography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x v="20"/>
    <n v="106"/>
    <x v="879"/>
    <x v="8"/>
    <x v="20"/>
    <s v="photography"/>
    <s v="photobooks"/>
    <s v="photography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x v="0"/>
    <x v="20"/>
    <n v="254.31499999999997"/>
    <x v="880"/>
    <x v="8"/>
    <x v="20"/>
    <s v="photography"/>
    <s v="photobooks"/>
    <s v="photography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x v="20"/>
    <n v="101.1"/>
    <x v="881"/>
    <x v="8"/>
    <x v="20"/>
    <s v="photography"/>
    <s v="photobooks"/>
    <s v="photography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x v="20"/>
    <n v="129.04"/>
    <x v="882"/>
    <x v="8"/>
    <x v="20"/>
    <s v="photography"/>
    <s v="photobooks"/>
    <s v="photography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x v="20"/>
    <n v="102.23076923076924"/>
    <x v="883"/>
    <x v="8"/>
    <x v="20"/>
    <s v="photography"/>
    <s v="photobooks"/>
    <s v="photography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x v="20"/>
    <n v="131.80000000000001"/>
    <x v="884"/>
    <x v="8"/>
    <x v="20"/>
    <s v="photography"/>
    <s v="photobooks"/>
    <s v="photography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x v="20"/>
    <n v="786.0802000000001"/>
    <x v="885"/>
    <x v="8"/>
    <x v="20"/>
    <s v="photography"/>
    <s v="photobooks"/>
    <s v="photography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x v="0"/>
    <x v="20"/>
    <n v="145.70000000000002"/>
    <x v="886"/>
    <x v="8"/>
    <x v="20"/>
    <s v="photography"/>
    <s v="photobooks"/>
    <s v="photography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x v="20"/>
    <n v="102.60000000000001"/>
    <x v="887"/>
    <x v="8"/>
    <x v="20"/>
    <s v="photography"/>
    <s v="photobooks"/>
    <s v="photography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x v="20"/>
    <n v="172.27777777777777"/>
    <x v="888"/>
    <x v="8"/>
    <x v="20"/>
    <s v="photography"/>
    <s v="photobooks"/>
    <s v="photography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x v="20"/>
    <n v="159.16819571865443"/>
    <x v="889"/>
    <x v="8"/>
    <x v="20"/>
    <s v="photography"/>
    <s v="photobooks"/>
    <s v="photography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x v="20"/>
    <n v="103.76666666666668"/>
    <x v="890"/>
    <x v="8"/>
    <x v="20"/>
    <s v="photography"/>
    <s v="photobooks"/>
    <s v="photography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x v="20"/>
    <n v="111.40954545454547"/>
    <x v="891"/>
    <x v="8"/>
    <x v="20"/>
    <s v="photography"/>
    <s v="photobooks"/>
    <s v="photography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x v="0"/>
    <x v="20"/>
    <n v="280.375"/>
    <x v="892"/>
    <x v="8"/>
    <x v="20"/>
    <s v="photography"/>
    <s v="photobooks"/>
    <s v="photography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x v="20"/>
    <n v="112.10606060606061"/>
    <x v="893"/>
    <x v="8"/>
    <x v="20"/>
    <s v="photography"/>
    <s v="photobooks"/>
    <s v="photography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x v="1"/>
    <x v="21"/>
    <n v="7.0666666666666673"/>
    <x v="894"/>
    <x v="4"/>
    <x v="21"/>
    <s v="music"/>
    <s v="world music"/>
    <s v="music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x v="21"/>
    <n v="4.3999999999999995"/>
    <x v="895"/>
    <x v="4"/>
    <x v="21"/>
    <s v="music"/>
    <s v="world music"/>
    <s v="music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x v="21"/>
    <n v="3.8739999999999997"/>
    <x v="896"/>
    <x v="4"/>
    <x v="21"/>
    <s v="music"/>
    <s v="world music"/>
    <s v="music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x v="21"/>
    <n v="0"/>
    <x v="121"/>
    <x v="4"/>
    <x v="21"/>
    <s v="music"/>
    <s v="world music"/>
    <s v="music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x v="21"/>
    <n v="29.299999999999997"/>
    <x v="897"/>
    <x v="4"/>
    <x v="21"/>
    <s v="music"/>
    <s v="world music"/>
    <s v="music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x v="21"/>
    <n v="0.90909090909090906"/>
    <x v="384"/>
    <x v="4"/>
    <x v="21"/>
    <s v="music"/>
    <s v="world music"/>
    <s v="music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x v="21"/>
    <n v="0"/>
    <x v="121"/>
    <x v="4"/>
    <x v="21"/>
    <s v="music"/>
    <s v="world music"/>
    <s v="music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x v="21"/>
    <n v="0"/>
    <x v="121"/>
    <x v="4"/>
    <x v="21"/>
    <s v="music"/>
    <s v="world music"/>
    <s v="music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x v="21"/>
    <n v="0.8"/>
    <x v="379"/>
    <x v="4"/>
    <x v="21"/>
    <s v="music"/>
    <s v="world music"/>
    <s v="music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x v="21"/>
    <n v="11.600000000000001"/>
    <x v="862"/>
    <x v="4"/>
    <x v="21"/>
    <s v="music"/>
    <s v="world music"/>
    <s v="music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x v="21"/>
    <n v="0"/>
    <x v="121"/>
    <x v="4"/>
    <x v="21"/>
    <s v="music"/>
    <s v="world music"/>
    <s v="music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x v="21"/>
    <n v="2.7873639500929119"/>
    <x v="436"/>
    <x v="4"/>
    <x v="21"/>
    <s v="music"/>
    <s v="world music"/>
    <s v="music"/>
    <s v="world music"/>
  </r>
  <r>
    <s v="Raising money to give the musicians their due."/>
    <n v="2500"/>
    <n v="0"/>
    <x v="1"/>
    <x v="0"/>
    <s v="USD"/>
    <n v="1343491200"/>
    <n v="1342801164"/>
    <b v="0"/>
    <n v="0"/>
    <x v="1"/>
    <x v="21"/>
    <n v="0"/>
    <x v="121"/>
    <x v="4"/>
    <x v="21"/>
    <s v="music"/>
    <s v="world music"/>
    <s v="music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x v="21"/>
    <n v="0"/>
    <x v="121"/>
    <x v="4"/>
    <x v="21"/>
    <s v="music"/>
    <s v="world music"/>
    <s v="music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x v="21"/>
    <n v="17.8"/>
    <x v="898"/>
    <x v="4"/>
    <x v="21"/>
    <s v="music"/>
    <s v="world music"/>
    <s v="music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x v="1"/>
    <x v="21"/>
    <n v="0"/>
    <x v="121"/>
    <x v="4"/>
    <x v="21"/>
    <s v="music"/>
    <s v="world music"/>
    <s v="music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x v="21"/>
    <n v="3.0124999999999997"/>
    <x v="899"/>
    <x v="4"/>
    <x v="21"/>
    <s v="music"/>
    <s v="world music"/>
    <s v="music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x v="21"/>
    <n v="50.739999999999995"/>
    <x v="900"/>
    <x v="4"/>
    <x v="21"/>
    <s v="music"/>
    <s v="world music"/>
    <s v="music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x v="21"/>
    <n v="0.54884742041712409"/>
    <x v="144"/>
    <x v="4"/>
    <x v="21"/>
    <s v="music"/>
    <s v="world music"/>
    <s v="music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x v="21"/>
    <n v="14.091666666666667"/>
    <x v="901"/>
    <x v="4"/>
    <x v="21"/>
    <s v="music"/>
    <s v="world music"/>
    <s v="music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x v="11"/>
    <n v="103.8"/>
    <x v="902"/>
    <x v="4"/>
    <x v="11"/>
    <s v="music"/>
    <s v="rock"/>
    <s v="music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x v="11"/>
    <n v="120.24999999999999"/>
    <x v="903"/>
    <x v="4"/>
    <x v="11"/>
    <s v="music"/>
    <s v="rock"/>
    <s v="music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x v="11"/>
    <n v="117"/>
    <x v="904"/>
    <x v="4"/>
    <x v="11"/>
    <s v="music"/>
    <s v="rock"/>
    <s v="music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x v="0"/>
    <x v="11"/>
    <n v="122.14285714285715"/>
    <x v="905"/>
    <x v="4"/>
    <x v="11"/>
    <s v="music"/>
    <s v="rock"/>
    <s v="music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x v="11"/>
    <n v="151.63999999999999"/>
    <x v="906"/>
    <x v="4"/>
    <x v="11"/>
    <s v="music"/>
    <s v="rock"/>
    <s v="music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x v="11"/>
    <n v="104.44"/>
    <x v="907"/>
    <x v="4"/>
    <x v="11"/>
    <s v="music"/>
    <s v="rock"/>
    <s v="music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x v="11"/>
    <n v="200.15333333333331"/>
    <x v="908"/>
    <x v="4"/>
    <x v="11"/>
    <s v="music"/>
    <s v="rock"/>
    <s v="music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x v="11"/>
    <n v="101.8"/>
    <x v="909"/>
    <x v="4"/>
    <x v="11"/>
    <s v="music"/>
    <s v="rock"/>
    <s v="music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x v="11"/>
    <n v="137.65714285714284"/>
    <x v="910"/>
    <x v="4"/>
    <x v="11"/>
    <s v="music"/>
    <s v="rock"/>
    <s v="music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x v="11"/>
    <n v="303833.2"/>
    <x v="911"/>
    <x v="4"/>
    <x v="11"/>
    <s v="music"/>
    <s v="rock"/>
    <s v="music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x v="11"/>
    <n v="198.85074626865671"/>
    <x v="912"/>
    <x v="4"/>
    <x v="11"/>
    <s v="music"/>
    <s v="rock"/>
    <s v="music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x v="11"/>
    <n v="202.36666666666667"/>
    <x v="913"/>
    <x v="4"/>
    <x v="11"/>
    <s v="music"/>
    <s v="rock"/>
    <s v="music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x v="11"/>
    <n v="117.96376666666666"/>
    <x v="914"/>
    <x v="4"/>
    <x v="11"/>
    <s v="music"/>
    <s v="rock"/>
    <s v="music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x v="11"/>
    <n v="294.72727272727275"/>
    <x v="915"/>
    <x v="4"/>
    <x v="11"/>
    <s v="music"/>
    <s v="rock"/>
    <s v="music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x v="11"/>
    <n v="213.14633333333336"/>
    <x v="916"/>
    <x v="4"/>
    <x v="11"/>
    <s v="music"/>
    <s v="rock"/>
    <s v="music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x v="11"/>
    <n v="104.24"/>
    <x v="917"/>
    <x v="4"/>
    <x v="11"/>
    <s v="music"/>
    <s v="rock"/>
    <s v="music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x v="11"/>
    <n v="113.66666666666667"/>
    <x v="918"/>
    <x v="4"/>
    <x v="11"/>
    <s v="music"/>
    <s v="rock"/>
    <s v="music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x v="11"/>
    <n v="101.25"/>
    <x v="919"/>
    <x v="4"/>
    <x v="11"/>
    <s v="music"/>
    <s v="rock"/>
    <s v="music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x v="11"/>
    <n v="125.41538461538462"/>
    <x v="920"/>
    <x v="4"/>
    <x v="11"/>
    <s v="music"/>
    <s v="rock"/>
    <s v="music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x v="0"/>
    <x v="11"/>
    <n v="119"/>
    <x v="921"/>
    <x v="4"/>
    <x v="11"/>
    <s v="music"/>
    <s v="rock"/>
    <s v="music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x v="11"/>
    <n v="166.46153846153845"/>
    <x v="922"/>
    <x v="4"/>
    <x v="11"/>
    <s v="music"/>
    <s v="rock"/>
    <s v="music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x v="11"/>
    <n v="119.14771428571429"/>
    <x v="923"/>
    <x v="4"/>
    <x v="11"/>
    <s v="music"/>
    <s v="rock"/>
    <s v="music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x v="11"/>
    <n v="100.47368421052632"/>
    <x v="924"/>
    <x v="4"/>
    <x v="11"/>
    <s v="music"/>
    <s v="rock"/>
    <s v="music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x v="11"/>
    <n v="101.8"/>
    <x v="925"/>
    <x v="4"/>
    <x v="11"/>
    <s v="music"/>
    <s v="rock"/>
    <s v="music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x v="11"/>
    <n v="116.66666666666667"/>
    <x v="926"/>
    <x v="4"/>
    <x v="11"/>
    <s v="music"/>
    <s v="rock"/>
    <s v="music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x v="11"/>
    <n v="108.64893617021276"/>
    <x v="927"/>
    <x v="4"/>
    <x v="11"/>
    <s v="music"/>
    <s v="rock"/>
    <s v="music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x v="11"/>
    <n v="114.72"/>
    <x v="928"/>
    <x v="4"/>
    <x v="11"/>
    <s v="music"/>
    <s v="rock"/>
    <s v="music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x v="11"/>
    <n v="101.8"/>
    <x v="929"/>
    <x v="4"/>
    <x v="11"/>
    <s v="music"/>
    <s v="rock"/>
    <s v="music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x v="11"/>
    <n v="106"/>
    <x v="930"/>
    <x v="4"/>
    <x v="11"/>
    <s v="music"/>
    <s v="rock"/>
    <s v="music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x v="11"/>
    <n v="103.49999999999999"/>
    <x v="474"/>
    <x v="4"/>
    <x v="11"/>
    <s v="music"/>
    <s v="rock"/>
    <s v="music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x v="11"/>
    <n v="154.97535999999999"/>
    <x v="931"/>
    <x v="4"/>
    <x v="11"/>
    <s v="music"/>
    <s v="rock"/>
    <s v="music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x v="11"/>
    <n v="162.14066666666668"/>
    <x v="932"/>
    <x v="4"/>
    <x v="11"/>
    <s v="music"/>
    <s v="rock"/>
    <s v="music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x v="0"/>
    <x v="11"/>
    <n v="104.42100000000001"/>
    <x v="933"/>
    <x v="4"/>
    <x v="11"/>
    <s v="music"/>
    <s v="rock"/>
    <s v="music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x v="11"/>
    <n v="106.12433333333333"/>
    <x v="934"/>
    <x v="4"/>
    <x v="11"/>
    <s v="music"/>
    <s v="rock"/>
    <s v="music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x v="11"/>
    <n v="154.93846153846152"/>
    <x v="935"/>
    <x v="4"/>
    <x v="11"/>
    <s v="music"/>
    <s v="rock"/>
    <s v="music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x v="11"/>
    <n v="110.77157238734421"/>
    <x v="936"/>
    <x v="4"/>
    <x v="11"/>
    <s v="music"/>
    <s v="rock"/>
    <s v="music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x v="11"/>
    <n v="110.91186666666665"/>
    <x v="937"/>
    <x v="4"/>
    <x v="11"/>
    <s v="music"/>
    <s v="rock"/>
    <s v="music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x v="11"/>
    <n v="110.71428571428572"/>
    <x v="938"/>
    <x v="4"/>
    <x v="11"/>
    <s v="music"/>
    <s v="rock"/>
    <s v="music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x v="11"/>
    <n v="123.61333333333333"/>
    <x v="939"/>
    <x v="4"/>
    <x v="11"/>
    <s v="music"/>
    <s v="rock"/>
    <s v="music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x v="11"/>
    <n v="211.05"/>
    <x v="940"/>
    <x v="4"/>
    <x v="11"/>
    <s v="music"/>
    <s v="rock"/>
    <s v="music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x v="6"/>
    <n v="101"/>
    <x v="941"/>
    <x v="1"/>
    <x v="6"/>
    <s v="theater"/>
    <s v="plays"/>
    <s v="theater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x v="6"/>
    <n v="101.64999999999999"/>
    <x v="942"/>
    <x v="1"/>
    <x v="6"/>
    <s v="theater"/>
    <s v="plays"/>
    <s v="theater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x v="6"/>
    <n v="108.33333333333333"/>
    <x v="943"/>
    <x v="1"/>
    <x v="6"/>
    <s v="theater"/>
    <s v="plays"/>
    <s v="theater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x v="6"/>
    <n v="242"/>
    <x v="944"/>
    <x v="1"/>
    <x v="6"/>
    <s v="theater"/>
    <s v="plays"/>
    <s v="theater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x v="6"/>
    <n v="100.44999999999999"/>
    <x v="945"/>
    <x v="1"/>
    <x v="6"/>
    <s v="theater"/>
    <s v="plays"/>
    <s v="theater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x v="6"/>
    <n v="125.06666666666666"/>
    <x v="946"/>
    <x v="1"/>
    <x v="6"/>
    <s v="theater"/>
    <s v="plays"/>
    <s v="theater"/>
    <s v="plays"/>
  </r>
  <r>
    <s v="Sometimes your Heart has to STOP for your Life to START."/>
    <n v="3500"/>
    <n v="3800"/>
    <x v="0"/>
    <x v="0"/>
    <s v="USD"/>
    <n v="1429772340"/>
    <n v="1427121931"/>
    <b v="0"/>
    <n v="86"/>
    <x v="0"/>
    <x v="6"/>
    <n v="108.57142857142857"/>
    <x v="947"/>
    <x v="1"/>
    <x v="6"/>
    <s v="theater"/>
    <s v="plays"/>
    <s v="theater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x v="6"/>
    <n v="145.70000000000002"/>
    <x v="948"/>
    <x v="1"/>
    <x v="6"/>
    <s v="theater"/>
    <s v="plays"/>
    <s v="theater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x v="6"/>
    <n v="110.00000000000001"/>
    <x v="949"/>
    <x v="1"/>
    <x v="6"/>
    <s v="theater"/>
    <s v="plays"/>
    <s v="theater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x v="6"/>
    <n v="102.23333333333333"/>
    <x v="950"/>
    <x v="1"/>
    <x v="6"/>
    <s v="theater"/>
    <s v="plays"/>
    <s v="theater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x v="6"/>
    <n v="122"/>
    <x v="951"/>
    <x v="1"/>
    <x v="6"/>
    <s v="theater"/>
    <s v="plays"/>
    <s v="theater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x v="6"/>
    <n v="101.96000000000001"/>
    <x v="952"/>
    <x v="1"/>
    <x v="6"/>
    <s v="theater"/>
    <s v="plays"/>
    <s v="theater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x v="6"/>
    <n v="141.1764705882353"/>
    <x v="953"/>
    <x v="1"/>
    <x v="6"/>
    <s v="theater"/>
    <s v="plays"/>
    <s v="theater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x v="6"/>
    <n v="109.52500000000001"/>
    <x v="954"/>
    <x v="1"/>
    <x v="6"/>
    <s v="theater"/>
    <s v="plays"/>
    <s v="theater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x v="6"/>
    <n v="104.65"/>
    <x v="955"/>
    <x v="1"/>
    <x v="6"/>
    <s v="theater"/>
    <s v="plays"/>
    <s v="theater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x v="6"/>
    <n v="124"/>
    <x v="956"/>
    <x v="1"/>
    <x v="6"/>
    <s v="theater"/>
    <s v="plays"/>
    <s v="theater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x v="6"/>
    <n v="135"/>
    <x v="957"/>
    <x v="1"/>
    <x v="6"/>
    <s v="theater"/>
    <s v="plays"/>
    <s v="theater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x v="6"/>
    <n v="102.75000000000001"/>
    <x v="958"/>
    <x v="1"/>
    <x v="6"/>
    <s v="theater"/>
    <s v="plays"/>
    <s v="theater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x v="6"/>
    <n v="100"/>
    <x v="73"/>
    <x v="1"/>
    <x v="6"/>
    <s v="theater"/>
    <s v="plays"/>
    <s v="theater"/>
    <s v="plays"/>
  </r>
  <r>
    <s v="Groundbreaking queer theatre."/>
    <n v="3500"/>
    <n v="4559.13"/>
    <x v="0"/>
    <x v="1"/>
    <s v="GBP"/>
    <n v="1469962800"/>
    <n v="1468578920"/>
    <b v="0"/>
    <n v="108"/>
    <x v="0"/>
    <x v="6"/>
    <n v="130.26085714285716"/>
    <x v="959"/>
    <x v="1"/>
    <x v="6"/>
    <s v="theater"/>
    <s v="plays"/>
    <s v="theater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x v="8"/>
    <n v="39.627499999999998"/>
    <x v="960"/>
    <x v="2"/>
    <x v="8"/>
    <s v="technology"/>
    <s v="wearables"/>
    <s v="technology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x v="8"/>
    <n v="25.976666666666663"/>
    <x v="961"/>
    <x v="2"/>
    <x v="8"/>
    <s v="technology"/>
    <s v="wearables"/>
    <s v="technology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x v="8"/>
    <n v="65.24636363636364"/>
    <x v="962"/>
    <x v="2"/>
    <x v="8"/>
    <s v="technology"/>
    <s v="wearables"/>
    <s v="technology"/>
    <s v="wearables"/>
  </r>
  <r>
    <s v="Get VR to Everyone with Mailable, Ready to Use Viewers"/>
    <n v="50000"/>
    <n v="5757"/>
    <x v="1"/>
    <x v="0"/>
    <s v="USD"/>
    <n v="1455710679"/>
    <n v="1453118679"/>
    <b v="0"/>
    <n v="45"/>
    <x v="1"/>
    <x v="8"/>
    <n v="11.514000000000001"/>
    <x v="963"/>
    <x v="2"/>
    <x v="8"/>
    <s v="technology"/>
    <s v="wearables"/>
    <s v="technology"/>
    <s v="wearables"/>
  </r>
  <r>
    <s v="Boost Band, a wristband that charges any device"/>
    <n v="10000"/>
    <n v="1136"/>
    <x v="1"/>
    <x v="0"/>
    <s v="USD"/>
    <n v="1475937812"/>
    <n v="1472481812"/>
    <b v="0"/>
    <n v="38"/>
    <x v="1"/>
    <x v="8"/>
    <n v="11.360000000000001"/>
    <x v="964"/>
    <x v="2"/>
    <x v="8"/>
    <s v="technology"/>
    <s v="wearables"/>
    <s v="technology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x v="8"/>
    <n v="111.99130434782609"/>
    <x v="965"/>
    <x v="2"/>
    <x v="8"/>
    <s v="technology"/>
    <s v="wearables"/>
    <s v="technology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x v="8"/>
    <n v="15.5"/>
    <x v="966"/>
    <x v="2"/>
    <x v="8"/>
    <s v="technology"/>
    <s v="wearables"/>
    <s v="technology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x v="8"/>
    <n v="32.027999999999999"/>
    <x v="967"/>
    <x v="2"/>
    <x v="8"/>
    <s v="technology"/>
    <s v="wearables"/>
    <s v="technology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x v="8"/>
    <n v="0.60869565217391308"/>
    <x v="138"/>
    <x v="2"/>
    <x v="8"/>
    <s v="technology"/>
    <s v="wearables"/>
    <s v="technology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x v="8"/>
    <n v="31.114999999999998"/>
    <x v="968"/>
    <x v="2"/>
    <x v="8"/>
    <s v="technology"/>
    <s v="wearables"/>
    <s v="technology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x v="8"/>
    <n v="1.1266666666666667"/>
    <x v="969"/>
    <x v="2"/>
    <x v="8"/>
    <s v="technology"/>
    <s v="wearables"/>
    <s v="technology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x v="8"/>
    <n v="40.404000000000003"/>
    <x v="970"/>
    <x v="2"/>
    <x v="8"/>
    <s v="technology"/>
    <s v="wearables"/>
    <s v="technology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x v="8"/>
    <n v="1.3333333333333333E-3"/>
    <x v="120"/>
    <x v="2"/>
    <x v="8"/>
    <s v="technology"/>
    <s v="wearables"/>
    <s v="technology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x v="8"/>
    <n v="5.7334999999999994"/>
    <x v="971"/>
    <x v="2"/>
    <x v="8"/>
    <s v="technology"/>
    <s v="wearables"/>
    <s v="technology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x v="8"/>
    <n v="15.324999999999999"/>
    <x v="972"/>
    <x v="2"/>
    <x v="8"/>
    <s v="technology"/>
    <s v="wearables"/>
    <s v="technology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x v="8"/>
    <n v="15.103448275862069"/>
    <x v="973"/>
    <x v="2"/>
    <x v="8"/>
    <s v="technology"/>
    <s v="wearables"/>
    <s v="technology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x v="8"/>
    <n v="0.503"/>
    <x v="974"/>
    <x v="2"/>
    <x v="8"/>
    <s v="technology"/>
    <s v="wearables"/>
    <s v="technology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x v="8"/>
    <n v="1.3028138528138529"/>
    <x v="975"/>
    <x v="2"/>
    <x v="8"/>
    <s v="technology"/>
    <s v="wearables"/>
    <s v="technology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x v="8"/>
    <n v="0.30285714285714288"/>
    <x v="730"/>
    <x v="2"/>
    <x v="8"/>
    <s v="technology"/>
    <s v="wearables"/>
    <s v="technology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x v="8"/>
    <n v="8.8800000000000008"/>
    <x v="976"/>
    <x v="2"/>
    <x v="8"/>
    <s v="technology"/>
    <s v="wearables"/>
    <s v="technology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x v="8"/>
    <n v="9.84"/>
    <x v="977"/>
    <x v="2"/>
    <x v="8"/>
    <s v="technology"/>
    <s v="wearables"/>
    <s v="technology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x v="8"/>
    <n v="2.4299999999999997"/>
    <x v="978"/>
    <x v="2"/>
    <x v="8"/>
    <s v="technology"/>
    <s v="wearables"/>
    <s v="technology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x v="8"/>
    <n v="1.1299999999999999"/>
    <x v="979"/>
    <x v="2"/>
    <x v="8"/>
    <s v="technology"/>
    <s v="wearables"/>
    <s v="technology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x v="8"/>
    <n v="3.5520833333333335"/>
    <x v="980"/>
    <x v="2"/>
    <x v="8"/>
    <s v="technology"/>
    <s v="wearables"/>
    <s v="technology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x v="8"/>
    <n v="2.3306666666666667"/>
    <x v="981"/>
    <x v="2"/>
    <x v="8"/>
    <s v="technology"/>
    <s v="wearables"/>
    <s v="technology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x v="8"/>
    <n v="0.81600000000000006"/>
    <x v="982"/>
    <x v="2"/>
    <x v="8"/>
    <s v="technology"/>
    <s v="wearables"/>
    <s v="technology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x v="8"/>
    <n v="22.494285714285713"/>
    <x v="983"/>
    <x v="2"/>
    <x v="8"/>
    <s v="technology"/>
    <s v="wearables"/>
    <s v="technology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x v="8"/>
    <n v="1.3668"/>
    <x v="984"/>
    <x v="2"/>
    <x v="8"/>
    <s v="technology"/>
    <s v="wearables"/>
    <s v="technology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x v="8"/>
    <n v="0"/>
    <x v="121"/>
    <x v="2"/>
    <x v="8"/>
    <s v="technology"/>
    <s v="wearables"/>
    <s v="technology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x v="8"/>
    <n v="0"/>
    <x v="121"/>
    <x v="2"/>
    <x v="8"/>
    <s v="technology"/>
    <s v="wearables"/>
    <s v="technology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x v="8"/>
    <n v="10.754135338345865"/>
    <x v="985"/>
    <x v="2"/>
    <x v="8"/>
    <s v="technology"/>
    <s v="wearables"/>
    <s v="technology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x v="8"/>
    <n v="19.759999999999998"/>
    <x v="986"/>
    <x v="2"/>
    <x v="8"/>
    <s v="technology"/>
    <s v="wearables"/>
    <s v="technology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x v="8"/>
    <n v="84.946999999999989"/>
    <x v="987"/>
    <x v="2"/>
    <x v="8"/>
    <s v="technology"/>
    <s v="wearables"/>
    <s v="technology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x v="8"/>
    <n v="49.381999999999998"/>
    <x v="988"/>
    <x v="2"/>
    <x v="8"/>
    <s v="technology"/>
    <s v="wearables"/>
    <s v="technology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x v="8"/>
    <n v="3.3033333333333332"/>
    <x v="989"/>
    <x v="2"/>
    <x v="8"/>
    <s v="technology"/>
    <s v="wearables"/>
    <s v="technology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x v="1"/>
    <x v="8"/>
    <n v="6.6339999999999995"/>
    <x v="990"/>
    <x v="2"/>
    <x v="8"/>
    <s v="technology"/>
    <s v="wearables"/>
    <s v="technology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x v="8"/>
    <n v="0"/>
    <x v="121"/>
    <x v="2"/>
    <x v="8"/>
    <s v="technology"/>
    <s v="wearables"/>
    <s v="technology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x v="8"/>
    <n v="70.36"/>
    <x v="991"/>
    <x v="2"/>
    <x v="8"/>
    <s v="technology"/>
    <s v="wearables"/>
    <s v="technology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x v="8"/>
    <n v="0.2"/>
    <x v="101"/>
    <x v="2"/>
    <x v="8"/>
    <s v="technology"/>
    <s v="wearables"/>
    <s v="technology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x v="8"/>
    <n v="102.298"/>
    <x v="992"/>
    <x v="2"/>
    <x v="8"/>
    <s v="technology"/>
    <s v="wearables"/>
    <s v="technology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x v="9"/>
    <n v="377.73333333333335"/>
    <x v="993"/>
    <x v="3"/>
    <x v="9"/>
    <s v="publishing"/>
    <s v="nonfiction"/>
    <s v="publishing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x v="9"/>
    <n v="125"/>
    <x v="994"/>
    <x v="3"/>
    <x v="9"/>
    <s v="publishing"/>
    <s v="nonfiction"/>
    <s v="publishing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x v="9"/>
    <n v="147.32653061224491"/>
    <x v="995"/>
    <x v="3"/>
    <x v="9"/>
    <s v="publishing"/>
    <s v="nonfiction"/>
    <s v="publishing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x v="9"/>
    <n v="102.2"/>
    <x v="996"/>
    <x v="3"/>
    <x v="9"/>
    <s v="publishing"/>
    <s v="nonfiction"/>
    <s v="publishing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x v="9"/>
    <n v="101.8723404255319"/>
    <x v="997"/>
    <x v="3"/>
    <x v="9"/>
    <s v="publishing"/>
    <s v="nonfiction"/>
    <s v="publishing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x v="9"/>
    <n v="204.2"/>
    <x v="998"/>
    <x v="3"/>
    <x v="9"/>
    <s v="publishing"/>
    <s v="nonfiction"/>
    <s v="publishing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x v="9"/>
    <n v="104.05"/>
    <x v="999"/>
    <x v="3"/>
    <x v="9"/>
    <s v="publishing"/>
    <s v="nonfiction"/>
    <s v="publishing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x v="9"/>
    <n v="101.265"/>
    <x v="1000"/>
    <x v="3"/>
    <x v="9"/>
    <s v="publishing"/>
    <s v="nonfiction"/>
    <s v="publishing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x v="9"/>
    <n v="136.13999999999999"/>
    <x v="1001"/>
    <x v="3"/>
    <x v="9"/>
    <s v="publishing"/>
    <s v="nonfiction"/>
    <s v="publishing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x v="9"/>
    <n v="133.6"/>
    <x v="1002"/>
    <x v="3"/>
    <x v="9"/>
    <s v="publishing"/>
    <s v="nonfiction"/>
    <s v="publishing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x v="9"/>
    <n v="130.25"/>
    <x v="1003"/>
    <x v="3"/>
    <x v="9"/>
    <s v="publishing"/>
    <s v="nonfiction"/>
    <s v="publishing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x v="9"/>
    <n v="122.67999999999999"/>
    <x v="1004"/>
    <x v="3"/>
    <x v="9"/>
    <s v="publishing"/>
    <s v="nonfiction"/>
    <s v="publishing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x v="9"/>
    <n v="182.81058823529412"/>
    <x v="1005"/>
    <x v="3"/>
    <x v="9"/>
    <s v="publishing"/>
    <s v="nonfiction"/>
    <s v="publishing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x v="9"/>
    <n v="125.29999999999998"/>
    <x v="1006"/>
    <x v="3"/>
    <x v="9"/>
    <s v="publishing"/>
    <s v="nonfiction"/>
    <s v="publishing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x v="9"/>
    <n v="111.66666666666667"/>
    <x v="1007"/>
    <x v="3"/>
    <x v="9"/>
    <s v="publishing"/>
    <s v="nonfiction"/>
    <s v="publishing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x v="9"/>
    <n v="115.75757575757575"/>
    <x v="1008"/>
    <x v="3"/>
    <x v="9"/>
    <s v="publishing"/>
    <s v="nonfiction"/>
    <s v="publishing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x v="0"/>
    <x v="9"/>
    <n v="173.2"/>
    <x v="1009"/>
    <x v="3"/>
    <x v="9"/>
    <s v="publishing"/>
    <s v="nonfiction"/>
    <s v="publishing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x v="9"/>
    <n v="125.98333333333333"/>
    <x v="1010"/>
    <x v="3"/>
    <x v="9"/>
    <s v="publishing"/>
    <s v="nonfiction"/>
    <s v="publishing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x v="9"/>
    <n v="109.1"/>
    <x v="1011"/>
    <x v="3"/>
    <x v="9"/>
    <s v="publishing"/>
    <s v="nonfiction"/>
    <s v="publishing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x v="9"/>
    <n v="100"/>
    <x v="379"/>
    <x v="3"/>
    <x v="9"/>
    <s v="publishing"/>
    <s v="nonfiction"/>
    <s v="publishing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x v="11"/>
    <n v="118.64285714285714"/>
    <x v="1012"/>
    <x v="4"/>
    <x v="11"/>
    <s v="music"/>
    <s v="rock"/>
    <s v="music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x v="11"/>
    <n v="100.26666666666667"/>
    <x v="1013"/>
    <x v="4"/>
    <x v="11"/>
    <s v="music"/>
    <s v="rock"/>
    <s v="music"/>
    <s v="rock"/>
  </r>
  <r>
    <s v="A musical memorial for Alexi Petersen."/>
    <n v="7500"/>
    <n v="9486.69"/>
    <x v="0"/>
    <x v="0"/>
    <s v="USD"/>
    <n v="1417049663"/>
    <n v="1413158063"/>
    <b v="0"/>
    <n v="147"/>
    <x v="0"/>
    <x v="11"/>
    <n v="126.48920000000001"/>
    <x v="1014"/>
    <x v="4"/>
    <x v="11"/>
    <s v="music"/>
    <s v="rock"/>
    <s v="music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x v="11"/>
    <n v="114.26"/>
    <x v="1015"/>
    <x v="4"/>
    <x v="11"/>
    <s v="music"/>
    <s v="rock"/>
    <s v="music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x v="11"/>
    <n v="110.7"/>
    <x v="1016"/>
    <x v="4"/>
    <x v="11"/>
    <s v="music"/>
    <s v="rock"/>
    <s v="music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x v="11"/>
    <n v="105.34805315203954"/>
    <x v="1017"/>
    <x v="4"/>
    <x v="11"/>
    <s v="music"/>
    <s v="rock"/>
    <s v="music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x v="0"/>
    <x v="11"/>
    <n v="103.66666666666666"/>
    <x v="1018"/>
    <x v="4"/>
    <x v="11"/>
    <s v="music"/>
    <s v="rock"/>
    <s v="music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x v="11"/>
    <n v="107.08672667523933"/>
    <x v="1019"/>
    <x v="4"/>
    <x v="11"/>
    <s v="music"/>
    <s v="rock"/>
    <s v="music"/>
    <s v="rock"/>
  </r>
  <r>
    <s v="Please help us raise funds to press our new CD!"/>
    <n v="500"/>
    <n v="620"/>
    <x v="0"/>
    <x v="0"/>
    <s v="USD"/>
    <n v="1342115132"/>
    <n v="1339523132"/>
    <b v="0"/>
    <n v="16"/>
    <x v="0"/>
    <x v="11"/>
    <n v="124"/>
    <x v="1020"/>
    <x v="4"/>
    <x v="11"/>
    <s v="music"/>
    <s v="rock"/>
    <s v="music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x v="11"/>
    <n v="105.01"/>
    <x v="1021"/>
    <x v="4"/>
    <x v="11"/>
    <s v="music"/>
    <s v="rock"/>
    <s v="music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x v="11"/>
    <n v="189.46666666666667"/>
    <x v="1022"/>
    <x v="4"/>
    <x v="11"/>
    <s v="music"/>
    <s v="rock"/>
    <s v="music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x v="11"/>
    <n v="171.32499999999999"/>
    <x v="1023"/>
    <x v="4"/>
    <x v="11"/>
    <s v="music"/>
    <s v="rock"/>
    <s v="music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x v="0"/>
    <x v="11"/>
    <n v="252.48648648648651"/>
    <x v="1024"/>
    <x v="4"/>
    <x v="11"/>
    <s v="music"/>
    <s v="rock"/>
    <s v="music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x v="11"/>
    <n v="116.15384615384616"/>
    <x v="1025"/>
    <x v="4"/>
    <x v="11"/>
    <s v="music"/>
    <s v="rock"/>
    <s v="music"/>
    <s v="rock"/>
  </r>
  <r>
    <s v="A psychedelic post rock masterpiece!"/>
    <n v="2000"/>
    <n v="4067"/>
    <x v="0"/>
    <x v="1"/>
    <s v="GBP"/>
    <n v="1470075210"/>
    <n v="1468779210"/>
    <b v="0"/>
    <n v="133"/>
    <x v="0"/>
    <x v="11"/>
    <n v="203.35000000000002"/>
    <x v="1026"/>
    <x v="4"/>
    <x v="11"/>
    <s v="music"/>
    <s v="rock"/>
    <s v="music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x v="0"/>
    <x v="11"/>
    <n v="111.60000000000001"/>
    <x v="1027"/>
    <x v="4"/>
    <x v="11"/>
    <s v="music"/>
    <s v="rock"/>
    <s v="music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x v="11"/>
    <n v="424"/>
    <x v="1028"/>
    <x v="4"/>
    <x v="11"/>
    <s v="music"/>
    <s v="rock"/>
    <s v="music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x v="11"/>
    <n v="107.1"/>
    <x v="1029"/>
    <x v="4"/>
    <x v="11"/>
    <s v="music"/>
    <s v="rock"/>
    <s v="music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x v="11"/>
    <n v="104.3625"/>
    <x v="1030"/>
    <x v="4"/>
    <x v="11"/>
    <s v="music"/>
    <s v="rock"/>
    <s v="music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x v="11"/>
    <n v="212.40909090909091"/>
    <x v="1031"/>
    <x v="4"/>
    <x v="11"/>
    <s v="music"/>
    <s v="rock"/>
    <s v="music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x v="11"/>
    <n v="124.08571428571429"/>
    <x v="1032"/>
    <x v="4"/>
    <x v="11"/>
    <s v="music"/>
    <s v="rock"/>
    <s v="music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x v="11"/>
    <n v="110.406125"/>
    <x v="1033"/>
    <x v="4"/>
    <x v="11"/>
    <s v="music"/>
    <s v="rock"/>
    <s v="music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x v="0"/>
    <x v="11"/>
    <n v="218.75"/>
    <x v="372"/>
    <x v="4"/>
    <x v="11"/>
    <s v="music"/>
    <s v="rock"/>
    <s v="music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x v="11"/>
    <n v="136.625"/>
    <x v="1034"/>
    <x v="4"/>
    <x v="11"/>
    <s v="music"/>
    <s v="rock"/>
    <s v="music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x v="11"/>
    <n v="134.8074"/>
    <x v="1035"/>
    <x v="4"/>
    <x v="11"/>
    <s v="music"/>
    <s v="rock"/>
    <s v="music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x v="0"/>
    <x v="11"/>
    <n v="145.4"/>
    <x v="1036"/>
    <x v="4"/>
    <x v="11"/>
    <s v="music"/>
    <s v="rock"/>
    <s v="music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x v="11"/>
    <n v="109.10714285714285"/>
    <x v="1037"/>
    <x v="4"/>
    <x v="11"/>
    <s v="music"/>
    <s v="rock"/>
    <s v="music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x v="11"/>
    <n v="110.2"/>
    <x v="1038"/>
    <x v="4"/>
    <x v="11"/>
    <s v="music"/>
    <s v="rock"/>
    <s v="music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x v="11"/>
    <n v="113.64000000000001"/>
    <x v="1039"/>
    <x v="4"/>
    <x v="11"/>
    <s v="music"/>
    <s v="rock"/>
    <s v="music"/>
    <s v="rock"/>
  </r>
  <r>
    <s v="Rock n' Roll tales of our times"/>
    <n v="10000"/>
    <n v="10235"/>
    <x v="0"/>
    <x v="0"/>
    <s v="USD"/>
    <n v="1470068523"/>
    <n v="1467476523"/>
    <b v="0"/>
    <n v="52"/>
    <x v="0"/>
    <x v="11"/>
    <n v="102.35000000000001"/>
    <x v="1040"/>
    <x v="4"/>
    <x v="11"/>
    <s v="music"/>
    <s v="rock"/>
    <s v="music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x v="11"/>
    <n v="122.13333333333334"/>
    <x v="1041"/>
    <x v="4"/>
    <x v="11"/>
    <s v="music"/>
    <s v="rock"/>
    <s v="music"/>
    <s v="rock"/>
  </r>
  <r>
    <s v="Help Quiet Oaks record their debut album!!!"/>
    <n v="3500"/>
    <n v="3916"/>
    <x v="0"/>
    <x v="0"/>
    <s v="USD"/>
    <n v="1484430481"/>
    <n v="1481838481"/>
    <b v="0"/>
    <n v="82"/>
    <x v="0"/>
    <x v="11"/>
    <n v="111.88571428571427"/>
    <x v="1042"/>
    <x v="4"/>
    <x v="11"/>
    <s v="music"/>
    <s v="rock"/>
    <s v="music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x v="11"/>
    <n v="107.3"/>
    <x v="1043"/>
    <x v="4"/>
    <x v="11"/>
    <s v="music"/>
    <s v="rock"/>
    <s v="music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x v="11"/>
    <n v="113.85000000000001"/>
    <x v="1044"/>
    <x v="4"/>
    <x v="11"/>
    <s v="music"/>
    <s v="rock"/>
    <s v="music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x v="11"/>
    <n v="109.68181818181819"/>
    <x v="1045"/>
    <x v="4"/>
    <x v="11"/>
    <s v="music"/>
    <s v="rock"/>
    <s v="music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x v="11"/>
    <n v="126.14444444444443"/>
    <x v="1046"/>
    <x v="4"/>
    <x v="11"/>
    <s v="music"/>
    <s v="rock"/>
    <s v="music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x v="11"/>
    <n v="167.42857142857144"/>
    <x v="1047"/>
    <x v="4"/>
    <x v="11"/>
    <s v="music"/>
    <s v="rock"/>
    <s v="music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x v="11"/>
    <n v="496.52000000000004"/>
    <x v="1048"/>
    <x v="4"/>
    <x v="11"/>
    <s v="music"/>
    <s v="rock"/>
    <s v="music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x v="11"/>
    <n v="109.16"/>
    <x v="1049"/>
    <x v="4"/>
    <x v="11"/>
    <s v="music"/>
    <s v="rock"/>
    <s v="music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x v="11"/>
    <n v="102.57499999999999"/>
    <x v="1050"/>
    <x v="4"/>
    <x v="11"/>
    <s v="music"/>
    <s v="rock"/>
    <s v="music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x v="22"/>
    <n v="1.6620689655172414"/>
    <x v="1051"/>
    <x v="3"/>
    <x v="22"/>
    <s v="publishing"/>
    <s v="translations"/>
    <s v="publishing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x v="1"/>
    <x v="22"/>
    <n v="0.42"/>
    <x v="1052"/>
    <x v="3"/>
    <x v="22"/>
    <s v="publishing"/>
    <s v="translations"/>
    <s v="publishing"/>
    <s v="translations"/>
  </r>
  <r>
    <s v="The White coat and the battle dress uniform"/>
    <n v="12000"/>
    <n v="15"/>
    <x v="2"/>
    <x v="13"/>
    <s v="EUR"/>
    <n v="1449914400"/>
    <n v="1445336607"/>
    <b v="0"/>
    <n v="3"/>
    <x v="1"/>
    <x v="22"/>
    <n v="0.125"/>
    <x v="144"/>
    <x v="3"/>
    <x v="22"/>
    <s v="publishing"/>
    <s v="translations"/>
    <s v="publishing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x v="22"/>
    <n v="0.5"/>
    <x v="507"/>
    <x v="3"/>
    <x v="22"/>
    <s v="publishing"/>
    <s v="translations"/>
    <s v="publishing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x v="22"/>
    <n v="7.1999999999999993"/>
    <x v="1053"/>
    <x v="3"/>
    <x v="22"/>
    <s v="publishing"/>
    <s v="translations"/>
    <s v="publishing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x v="22"/>
    <n v="0"/>
    <x v="121"/>
    <x v="3"/>
    <x v="22"/>
    <s v="publishing"/>
    <s v="translations"/>
    <s v="publishing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x v="22"/>
    <n v="1.6666666666666666E-2"/>
    <x v="120"/>
    <x v="3"/>
    <x v="22"/>
    <s v="publishing"/>
    <s v="translations"/>
    <s v="publishing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x v="22"/>
    <n v="0.23333333333333336"/>
    <x v="1054"/>
    <x v="3"/>
    <x v="22"/>
    <s v="publishing"/>
    <s v="translations"/>
    <s v="publishing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x v="22"/>
    <n v="4.5714285714285712"/>
    <x v="1055"/>
    <x v="3"/>
    <x v="22"/>
    <s v="publishing"/>
    <s v="translations"/>
    <s v="publishing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x v="22"/>
    <n v="5"/>
    <x v="101"/>
    <x v="3"/>
    <x v="22"/>
    <s v="publishing"/>
    <s v="translations"/>
    <s v="publishing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x v="22"/>
    <n v="0.2"/>
    <x v="120"/>
    <x v="3"/>
    <x v="22"/>
    <s v="publishing"/>
    <s v="translations"/>
    <s v="publishing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x v="22"/>
    <n v="18.181818181818183"/>
    <x v="1056"/>
    <x v="3"/>
    <x v="22"/>
    <s v="publishing"/>
    <s v="translations"/>
    <s v="publishing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x v="22"/>
    <n v="0"/>
    <x v="121"/>
    <x v="3"/>
    <x v="22"/>
    <s v="publishing"/>
    <s v="translations"/>
    <s v="publishing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x v="22"/>
    <n v="1.2222222222222223"/>
    <x v="446"/>
    <x v="3"/>
    <x v="22"/>
    <s v="publishing"/>
    <s v="translations"/>
    <s v="publishing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x v="22"/>
    <n v="0.2"/>
    <x v="1057"/>
    <x v="3"/>
    <x v="22"/>
    <s v="publishing"/>
    <s v="translations"/>
    <s v="publishing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x v="22"/>
    <n v="7.0634920634920633"/>
    <x v="901"/>
    <x v="3"/>
    <x v="22"/>
    <s v="publishing"/>
    <s v="translations"/>
    <s v="publishing"/>
    <s v="translations"/>
  </r>
  <r>
    <s v="Help me butcher Shakespeare in a satirical fashion."/>
    <n v="110"/>
    <n v="3"/>
    <x v="2"/>
    <x v="0"/>
    <s v="USD"/>
    <n v="1467129686"/>
    <n v="1464969686"/>
    <b v="0"/>
    <n v="3"/>
    <x v="1"/>
    <x v="22"/>
    <n v="2.7272727272727271"/>
    <x v="120"/>
    <x v="3"/>
    <x v="22"/>
    <s v="publishing"/>
    <s v="translations"/>
    <s v="publishing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x v="22"/>
    <n v="0.1"/>
    <x v="101"/>
    <x v="3"/>
    <x v="22"/>
    <s v="publishing"/>
    <s v="translations"/>
    <s v="publishing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x v="22"/>
    <n v="0.104"/>
    <x v="31"/>
    <x v="3"/>
    <x v="22"/>
    <s v="publishing"/>
    <s v="translations"/>
    <s v="publishing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x v="22"/>
    <n v="0.33333333333333337"/>
    <x v="101"/>
    <x v="3"/>
    <x v="22"/>
    <s v="publishing"/>
    <s v="translations"/>
    <s v="publishing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x v="22"/>
    <n v="20.36"/>
    <x v="1058"/>
    <x v="3"/>
    <x v="22"/>
    <s v="publishing"/>
    <s v="translations"/>
    <s v="publishing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x v="22"/>
    <n v="0"/>
    <x v="121"/>
    <x v="3"/>
    <x v="22"/>
    <s v="publishing"/>
    <s v="translations"/>
    <s v="publishing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x v="22"/>
    <n v="0"/>
    <x v="121"/>
    <x v="3"/>
    <x v="22"/>
    <s v="publishing"/>
    <s v="translations"/>
    <s v="publishing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x v="22"/>
    <n v="8.3800000000000008"/>
    <x v="1059"/>
    <x v="3"/>
    <x v="22"/>
    <s v="publishing"/>
    <s v="translations"/>
    <s v="publishing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x v="22"/>
    <n v="4.5"/>
    <x v="2"/>
    <x v="3"/>
    <x v="22"/>
    <s v="publishing"/>
    <s v="translations"/>
    <s v="publishing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x v="22"/>
    <n v="0"/>
    <x v="121"/>
    <x v="3"/>
    <x v="22"/>
    <s v="publishing"/>
    <s v="translations"/>
    <s v="publishing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x v="22"/>
    <n v="8.06"/>
    <x v="128"/>
    <x v="3"/>
    <x v="22"/>
    <s v="publishing"/>
    <s v="translations"/>
    <s v="publishing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x v="22"/>
    <n v="31.94705882352941"/>
    <x v="1060"/>
    <x v="3"/>
    <x v="22"/>
    <s v="publishing"/>
    <s v="translations"/>
    <s v="publishing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x v="22"/>
    <n v="0"/>
    <x v="121"/>
    <x v="3"/>
    <x v="22"/>
    <s v="publishing"/>
    <s v="translations"/>
    <s v="publishing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x v="22"/>
    <n v="6.708333333333333"/>
    <x v="1061"/>
    <x v="3"/>
    <x v="22"/>
    <s v="publishing"/>
    <s v="translations"/>
    <s v="publishing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x v="22"/>
    <n v="9.9878048780487809"/>
    <x v="1062"/>
    <x v="3"/>
    <x v="22"/>
    <s v="publishing"/>
    <s v="translations"/>
    <s v="publishing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x v="22"/>
    <n v="0.1"/>
    <x v="507"/>
    <x v="3"/>
    <x v="22"/>
    <s v="publishing"/>
    <s v="translations"/>
    <s v="publishing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x v="22"/>
    <n v="0.77"/>
    <x v="1063"/>
    <x v="3"/>
    <x v="22"/>
    <s v="publishing"/>
    <s v="translations"/>
    <s v="publishing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x v="22"/>
    <n v="26.900000000000002"/>
    <x v="1064"/>
    <x v="3"/>
    <x v="22"/>
    <s v="publishing"/>
    <s v="translations"/>
    <s v="publishing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x v="22"/>
    <n v="3"/>
    <x v="766"/>
    <x v="3"/>
    <x v="22"/>
    <s v="publishing"/>
    <s v="translations"/>
    <s v="publishing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x v="22"/>
    <n v="6.6055045871559637"/>
    <x v="180"/>
    <x v="3"/>
    <x v="22"/>
    <s v="publishing"/>
    <s v="translations"/>
    <s v="publishing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x v="22"/>
    <n v="7.6923076923076927E-3"/>
    <x v="120"/>
    <x v="3"/>
    <x v="22"/>
    <s v="publishing"/>
    <s v="translations"/>
    <s v="publishing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x v="22"/>
    <n v="1.1222222222222222"/>
    <x v="1065"/>
    <x v="3"/>
    <x v="22"/>
    <s v="publishing"/>
    <s v="translations"/>
    <s v="publishing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x v="22"/>
    <n v="0"/>
    <x v="121"/>
    <x v="3"/>
    <x v="22"/>
    <s v="publishing"/>
    <s v="translations"/>
    <s v="publishing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x v="22"/>
    <n v="0"/>
    <x v="121"/>
    <x v="3"/>
    <x v="22"/>
    <s v="publishing"/>
    <s v="translations"/>
    <s v="publishing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x v="22"/>
    <n v="0"/>
    <x v="121"/>
    <x v="3"/>
    <x v="22"/>
    <s v="publishing"/>
    <s v="translations"/>
    <s v="publishing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x v="22"/>
    <n v="0"/>
    <x v="121"/>
    <x v="3"/>
    <x v="22"/>
    <s v="publishing"/>
    <s v="translations"/>
    <s v="publishing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x v="22"/>
    <n v="0"/>
    <x v="121"/>
    <x v="3"/>
    <x v="22"/>
    <s v="publishing"/>
    <s v="translations"/>
    <s v="publishing"/>
    <s v="translations"/>
  </r>
  <r>
    <s v="I'm creating a dictionary of multiple Indian languages."/>
    <n v="500000"/>
    <n v="75"/>
    <x v="2"/>
    <x v="0"/>
    <s v="USD"/>
    <n v="1467999134"/>
    <n v="1465407134"/>
    <b v="0"/>
    <n v="3"/>
    <x v="1"/>
    <x v="22"/>
    <n v="1.4999999999999999E-2"/>
    <x v="384"/>
    <x v="3"/>
    <x v="22"/>
    <s v="publishing"/>
    <s v="translations"/>
    <s v="publishing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x v="22"/>
    <n v="0"/>
    <x v="121"/>
    <x v="3"/>
    <x v="22"/>
    <s v="publishing"/>
    <s v="translations"/>
    <s v="publishing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x v="22"/>
    <n v="0"/>
    <x v="121"/>
    <x v="3"/>
    <x v="22"/>
    <s v="publishing"/>
    <s v="translations"/>
    <s v="publishing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x v="22"/>
    <n v="1E-3"/>
    <x v="120"/>
    <x v="3"/>
    <x v="22"/>
    <s v="publishing"/>
    <s v="translations"/>
    <s v="publishing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x v="22"/>
    <n v="1.0554089709762533E-2"/>
    <x v="120"/>
    <x v="3"/>
    <x v="22"/>
    <s v="publishing"/>
    <s v="translations"/>
    <s v="publishing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x v="22"/>
    <n v="0"/>
    <x v="121"/>
    <x v="3"/>
    <x v="22"/>
    <s v="publishing"/>
    <s v="translations"/>
    <s v="publishing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x v="22"/>
    <n v="0"/>
    <x v="121"/>
    <x v="3"/>
    <x v="22"/>
    <s v="publishing"/>
    <s v="translations"/>
    <s v="publishing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x v="22"/>
    <n v="0.85714285714285721"/>
    <x v="2"/>
    <x v="3"/>
    <x v="22"/>
    <s v="publishing"/>
    <s v="translations"/>
    <s v="publishing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x v="22"/>
    <n v="10.5"/>
    <x v="1066"/>
    <x v="3"/>
    <x v="22"/>
    <s v="publishing"/>
    <s v="translations"/>
    <s v="publishing"/>
    <s v="translations"/>
  </r>
  <r>
    <s v="English Version of my auto-published novel"/>
    <n v="5000"/>
    <n v="145"/>
    <x v="1"/>
    <x v="13"/>
    <s v="EUR"/>
    <n v="1483459365"/>
    <n v="1480867365"/>
    <b v="0"/>
    <n v="3"/>
    <x v="1"/>
    <x v="22"/>
    <n v="2.9000000000000004"/>
    <x v="1067"/>
    <x v="3"/>
    <x v="22"/>
    <s v="publishing"/>
    <s v="translations"/>
    <s v="publishing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x v="1"/>
    <x v="22"/>
    <n v="0"/>
    <x v="121"/>
    <x v="3"/>
    <x v="22"/>
    <s v="publishing"/>
    <s v="translations"/>
    <s v="publishing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x v="22"/>
    <n v="0"/>
    <x v="121"/>
    <x v="3"/>
    <x v="22"/>
    <s v="publishing"/>
    <s v="translations"/>
    <s v="publishing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x v="22"/>
    <n v="0"/>
    <x v="121"/>
    <x v="3"/>
    <x v="22"/>
    <s v="publishing"/>
    <s v="translations"/>
    <s v="publishing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x v="22"/>
    <n v="0"/>
    <x v="121"/>
    <x v="3"/>
    <x v="22"/>
    <s v="publishing"/>
    <s v="translations"/>
    <s v="publishing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x v="23"/>
    <n v="101.24459999999999"/>
    <x v="1068"/>
    <x v="3"/>
    <x v="23"/>
    <s v="publishing"/>
    <s v="radio &amp; podcasts"/>
    <s v="publishing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x v="0"/>
    <x v="23"/>
    <n v="108.5175"/>
    <x v="1069"/>
    <x v="3"/>
    <x v="23"/>
    <s v="publishing"/>
    <s v="radio &amp; podcasts"/>
    <s v="publishing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x v="23"/>
    <n v="147.66666666666666"/>
    <x v="1070"/>
    <x v="3"/>
    <x v="23"/>
    <s v="publishing"/>
    <s v="radio &amp; podcasts"/>
    <s v="publishing"/>
    <s v="radio &amp; podcasts"/>
  </r>
  <r>
    <s v="The Best Science Media on the Web"/>
    <n v="5000"/>
    <n v="8160"/>
    <x v="0"/>
    <x v="0"/>
    <s v="USD"/>
    <n v="1361029958"/>
    <n v="1358437958"/>
    <b v="1"/>
    <n v="234"/>
    <x v="0"/>
    <x v="23"/>
    <n v="163.19999999999999"/>
    <x v="1071"/>
    <x v="3"/>
    <x v="23"/>
    <s v="publishing"/>
    <s v="radio &amp; podcasts"/>
    <s v="publishing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x v="23"/>
    <n v="456.41449999999998"/>
    <x v="1072"/>
    <x v="3"/>
    <x v="23"/>
    <s v="publishing"/>
    <s v="radio &amp; podcasts"/>
    <s v="publishing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x v="23"/>
    <n v="107.87731249999999"/>
    <x v="1073"/>
    <x v="3"/>
    <x v="23"/>
    <s v="publishing"/>
    <s v="radio &amp; podcasts"/>
    <s v="publishing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x v="0"/>
    <x v="23"/>
    <n v="115.08"/>
    <x v="1074"/>
    <x v="3"/>
    <x v="23"/>
    <s v="publishing"/>
    <s v="radio &amp; podcasts"/>
    <s v="publishing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x v="23"/>
    <n v="102.36842105263158"/>
    <x v="1075"/>
    <x v="3"/>
    <x v="23"/>
    <s v="publishing"/>
    <s v="radio &amp; podcasts"/>
    <s v="publishing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x v="23"/>
    <n v="108.42485875706214"/>
    <x v="1076"/>
    <x v="3"/>
    <x v="23"/>
    <s v="publishing"/>
    <s v="radio &amp; podcasts"/>
    <s v="publishing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x v="23"/>
    <n v="125.13333333333334"/>
    <x v="1077"/>
    <x v="3"/>
    <x v="23"/>
    <s v="publishing"/>
    <s v="radio &amp; podcasts"/>
    <s v="publishing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x v="23"/>
    <n v="103.840625"/>
    <x v="1078"/>
    <x v="3"/>
    <x v="23"/>
    <s v="publishing"/>
    <s v="radio &amp; podcasts"/>
    <s v="publishing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x v="23"/>
    <n v="138.70400000000001"/>
    <x v="1079"/>
    <x v="3"/>
    <x v="23"/>
    <s v="publishing"/>
    <s v="radio &amp; podcasts"/>
    <s v="publishing"/>
    <s v="radio &amp; podcasts"/>
  </r>
  <r>
    <s v="Public Radio Project"/>
    <n v="1500"/>
    <n v="1807.74"/>
    <x v="0"/>
    <x v="0"/>
    <s v="USD"/>
    <n v="1330644639"/>
    <n v="1328052639"/>
    <b v="1"/>
    <n v="47"/>
    <x v="0"/>
    <x v="23"/>
    <n v="120.51600000000001"/>
    <x v="1080"/>
    <x v="3"/>
    <x v="23"/>
    <s v="publishing"/>
    <s v="radio &amp; podcasts"/>
    <s v="publishing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x v="23"/>
    <n v="112.26666666666667"/>
    <x v="1081"/>
    <x v="3"/>
    <x v="23"/>
    <s v="publishing"/>
    <s v="radio &amp; podcasts"/>
    <s v="publishing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x v="23"/>
    <n v="188.66966666666667"/>
    <x v="1082"/>
    <x v="3"/>
    <x v="23"/>
    <s v="publishing"/>
    <s v="radio &amp; podcasts"/>
    <s v="publishing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x v="23"/>
    <n v="661.55466666666666"/>
    <x v="1083"/>
    <x v="3"/>
    <x v="23"/>
    <s v="publishing"/>
    <s v="radio &amp; podcasts"/>
    <s v="publishing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x v="23"/>
    <n v="111.31"/>
    <x v="1084"/>
    <x v="3"/>
    <x v="23"/>
    <s v="publishing"/>
    <s v="radio &amp; podcasts"/>
    <s v="publishing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x v="23"/>
    <n v="1181.6142199999999"/>
    <x v="1085"/>
    <x v="3"/>
    <x v="23"/>
    <s v="publishing"/>
    <s v="radio &amp; podcasts"/>
    <s v="publishing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x v="23"/>
    <n v="137.375"/>
    <x v="1086"/>
    <x v="3"/>
    <x v="23"/>
    <s v="publishing"/>
    <s v="radio &amp; podcasts"/>
    <s v="publishing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x v="23"/>
    <n v="117.04040000000001"/>
    <x v="1087"/>
    <x v="3"/>
    <x v="23"/>
    <s v="publishing"/>
    <s v="radio &amp; podcasts"/>
    <s v="publishing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x v="10"/>
    <n v="2.1"/>
    <x v="844"/>
    <x v="3"/>
    <x v="10"/>
    <s v="publishing"/>
    <s v="fiction"/>
    <s v="publishing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x v="10"/>
    <n v="0.1"/>
    <x v="144"/>
    <x v="3"/>
    <x v="10"/>
    <s v="publishing"/>
    <s v="fiction"/>
    <s v="publishing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x v="10"/>
    <n v="0.7142857142857143"/>
    <x v="384"/>
    <x v="3"/>
    <x v="10"/>
    <s v="publishing"/>
    <s v="fiction"/>
    <s v="publishing"/>
    <s v="fiction"/>
  </r>
  <r>
    <s v="The mussings of an old wizard"/>
    <n v="2000"/>
    <n v="0"/>
    <x v="2"/>
    <x v="0"/>
    <s v="USD"/>
    <n v="1342882260"/>
    <n v="1337834963"/>
    <b v="0"/>
    <n v="0"/>
    <x v="1"/>
    <x v="10"/>
    <n v="0"/>
    <x v="121"/>
    <x v="3"/>
    <x v="10"/>
    <s v="publishing"/>
    <s v="fiction"/>
    <s v="publishing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x v="10"/>
    <n v="2.2388059701492535"/>
    <x v="73"/>
    <x v="3"/>
    <x v="10"/>
    <s v="publishing"/>
    <s v="fiction"/>
    <s v="publishing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x v="10"/>
    <n v="0.24"/>
    <x v="587"/>
    <x v="3"/>
    <x v="10"/>
    <s v="publishing"/>
    <s v="fiction"/>
    <s v="publishing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x v="10"/>
    <n v="0"/>
    <x v="121"/>
    <x v="3"/>
    <x v="10"/>
    <s v="publishing"/>
    <s v="fiction"/>
    <s v="publishing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x v="10"/>
    <n v="2.4"/>
    <x v="88"/>
    <x v="3"/>
    <x v="10"/>
    <s v="publishing"/>
    <s v="fiction"/>
    <s v="publishing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x v="10"/>
    <n v="0"/>
    <x v="121"/>
    <x v="3"/>
    <x v="10"/>
    <s v="publishing"/>
    <s v="fiction"/>
    <s v="publishing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x v="10"/>
    <n v="30.862068965517242"/>
    <x v="1088"/>
    <x v="3"/>
    <x v="10"/>
    <s v="publishing"/>
    <s v="fiction"/>
    <s v="publishing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x v="10"/>
    <n v="8.3333333333333321"/>
    <x v="101"/>
    <x v="3"/>
    <x v="10"/>
    <s v="publishing"/>
    <s v="fiction"/>
    <s v="publishing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x v="10"/>
    <n v="0.75"/>
    <x v="2"/>
    <x v="3"/>
    <x v="10"/>
    <s v="publishing"/>
    <s v="fiction"/>
    <s v="publishing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x v="10"/>
    <n v="0"/>
    <x v="121"/>
    <x v="3"/>
    <x v="10"/>
    <s v="publishing"/>
    <s v="fiction"/>
    <s v="publishing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x v="10"/>
    <n v="8.9"/>
    <x v="1089"/>
    <x v="3"/>
    <x v="10"/>
    <s v="publishing"/>
    <s v="fiction"/>
    <s v="publishing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x v="1"/>
    <x v="10"/>
    <n v="0"/>
    <x v="121"/>
    <x v="3"/>
    <x v="10"/>
    <s v="publishing"/>
    <s v="fiction"/>
    <s v="publishing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x v="10"/>
    <n v="0"/>
    <x v="121"/>
    <x v="3"/>
    <x v="10"/>
    <s v="publishing"/>
    <s v="fiction"/>
    <s v="publishing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x v="10"/>
    <n v="6.6666666666666671E-3"/>
    <x v="120"/>
    <x v="3"/>
    <x v="10"/>
    <s v="publishing"/>
    <s v="fiction"/>
    <s v="publishing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x v="10"/>
    <n v="1.9"/>
    <x v="1090"/>
    <x v="3"/>
    <x v="10"/>
    <s v="publishing"/>
    <s v="fiction"/>
    <s v="publishing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x v="10"/>
    <n v="0.25"/>
    <x v="144"/>
    <x v="3"/>
    <x v="10"/>
    <s v="publishing"/>
    <s v="fiction"/>
    <s v="publishing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x v="10"/>
    <n v="25.035714285714285"/>
    <x v="1091"/>
    <x v="3"/>
    <x v="10"/>
    <s v="publishing"/>
    <s v="fiction"/>
    <s v="publishing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x v="20"/>
    <n v="166.33076923076925"/>
    <x v="1092"/>
    <x v="8"/>
    <x v="20"/>
    <s v="photography"/>
    <s v="photobooks"/>
    <s v="photography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x v="20"/>
    <n v="101.44545454545455"/>
    <x v="1093"/>
    <x v="8"/>
    <x v="20"/>
    <s v="photography"/>
    <s v="photobooks"/>
    <s v="photography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x v="20"/>
    <n v="107.89146666666667"/>
    <x v="1094"/>
    <x v="8"/>
    <x v="20"/>
    <s v="photography"/>
    <s v="photobooks"/>
    <s v="photography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x v="20"/>
    <n v="277.93846153846158"/>
    <x v="1095"/>
    <x v="8"/>
    <x v="20"/>
    <s v="photography"/>
    <s v="photobooks"/>
    <s v="photography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x v="20"/>
    <n v="103.58125"/>
    <x v="1096"/>
    <x v="8"/>
    <x v="20"/>
    <s v="photography"/>
    <s v="photobooks"/>
    <s v="photography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x v="20"/>
    <n v="111.4"/>
    <x v="1097"/>
    <x v="8"/>
    <x v="20"/>
    <s v="photography"/>
    <s v="photobooks"/>
    <s v="photography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x v="20"/>
    <n v="215"/>
    <x v="1098"/>
    <x v="8"/>
    <x v="20"/>
    <s v="photography"/>
    <s v="photobooks"/>
    <s v="photography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x v="20"/>
    <n v="110.76216216216217"/>
    <x v="1099"/>
    <x v="8"/>
    <x v="20"/>
    <s v="photography"/>
    <s v="photobooks"/>
    <s v="photography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x v="20"/>
    <n v="123.64125714285714"/>
    <x v="1100"/>
    <x v="8"/>
    <x v="20"/>
    <s v="photography"/>
    <s v="photobooks"/>
    <s v="photography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x v="20"/>
    <n v="101.03500000000001"/>
    <x v="1101"/>
    <x v="8"/>
    <x v="20"/>
    <s v="photography"/>
    <s v="photobooks"/>
    <s v="photography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x v="20"/>
    <n v="111.79285714285714"/>
    <x v="1102"/>
    <x v="8"/>
    <x v="20"/>
    <s v="photography"/>
    <s v="photobooks"/>
    <s v="photography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x v="20"/>
    <n v="558.7714285714286"/>
    <x v="1103"/>
    <x v="8"/>
    <x v="20"/>
    <s v="photography"/>
    <s v="photobooks"/>
    <s v="photography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x v="20"/>
    <n v="150.01875000000001"/>
    <x v="1104"/>
    <x v="8"/>
    <x v="20"/>
    <s v="photography"/>
    <s v="photobooks"/>
    <s v="photography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x v="20"/>
    <n v="106.476"/>
    <x v="1105"/>
    <x v="8"/>
    <x v="20"/>
    <s v="photography"/>
    <s v="photobooks"/>
    <s v="photography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x v="20"/>
    <n v="157.18899999999999"/>
    <x v="1106"/>
    <x v="8"/>
    <x v="20"/>
    <s v="photography"/>
    <s v="photobooks"/>
    <s v="photography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x v="20"/>
    <n v="108.65882352941176"/>
    <x v="1107"/>
    <x v="8"/>
    <x v="20"/>
    <s v="photography"/>
    <s v="photobooks"/>
    <s v="photography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x v="20"/>
    <n v="161.97999999999999"/>
    <x v="1108"/>
    <x v="8"/>
    <x v="20"/>
    <s v="photography"/>
    <s v="photobooks"/>
    <s v="photography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x v="0"/>
    <x v="20"/>
    <n v="205.36666666666665"/>
    <x v="1109"/>
    <x v="8"/>
    <x v="20"/>
    <s v="photography"/>
    <s v="photobooks"/>
    <s v="photography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x v="20"/>
    <n v="103.36388888888889"/>
    <x v="1110"/>
    <x v="8"/>
    <x v="20"/>
    <s v="photography"/>
    <s v="photobooks"/>
    <s v="photography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x v="20"/>
    <n v="103.47222222222223"/>
    <x v="1111"/>
    <x v="8"/>
    <x v="20"/>
    <s v="photography"/>
    <s v="photobooks"/>
    <s v="photography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x v="20"/>
    <n v="106.81333333333333"/>
    <x v="1112"/>
    <x v="8"/>
    <x v="20"/>
    <s v="photography"/>
    <s v="photobooks"/>
    <s v="photography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x v="20"/>
    <n v="138.96574712643678"/>
    <x v="1113"/>
    <x v="8"/>
    <x v="20"/>
    <s v="photography"/>
    <s v="photobooks"/>
    <s v="photography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x v="20"/>
    <n v="124.84324324324325"/>
    <x v="1114"/>
    <x v="8"/>
    <x v="20"/>
    <s v="photography"/>
    <s v="photobooks"/>
    <s v="photography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x v="20"/>
    <n v="206.99999999999997"/>
    <x v="1115"/>
    <x v="8"/>
    <x v="20"/>
    <s v="photography"/>
    <s v="photobooks"/>
    <s v="photography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x v="20"/>
    <n v="174.00576923076923"/>
    <x v="1116"/>
    <x v="8"/>
    <x v="20"/>
    <s v="photography"/>
    <s v="photobooks"/>
    <s v="photography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x v="20"/>
    <n v="120.32608695652173"/>
    <x v="1117"/>
    <x v="8"/>
    <x v="20"/>
    <s v="photography"/>
    <s v="photobooks"/>
    <s v="photography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x v="20"/>
    <n v="110.44428571428573"/>
    <x v="1118"/>
    <x v="8"/>
    <x v="20"/>
    <s v="photography"/>
    <s v="photobooks"/>
    <s v="photography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x v="0"/>
    <x v="20"/>
    <n v="281.56666666666666"/>
    <x v="1119"/>
    <x v="8"/>
    <x v="20"/>
    <s v="photography"/>
    <s v="photobooks"/>
    <s v="photography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x v="20"/>
    <n v="100.67894736842105"/>
    <x v="1120"/>
    <x v="8"/>
    <x v="20"/>
    <s v="photography"/>
    <s v="photobooks"/>
    <s v="photography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x v="20"/>
    <n v="134.82571428571427"/>
    <x v="1121"/>
    <x v="8"/>
    <x v="20"/>
    <s v="photography"/>
    <s v="photobooks"/>
    <s v="photography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x v="20"/>
    <n v="175.95744680851064"/>
    <x v="1122"/>
    <x v="8"/>
    <x v="20"/>
    <s v="photography"/>
    <s v="photobooks"/>
    <s v="photography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x v="20"/>
    <n v="484.02000000000004"/>
    <x v="1123"/>
    <x v="8"/>
    <x v="20"/>
    <s v="photography"/>
    <s v="photobooks"/>
    <s v="photography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x v="20"/>
    <n v="145.14000000000001"/>
    <x v="1124"/>
    <x v="8"/>
    <x v="20"/>
    <s v="photography"/>
    <s v="photobooks"/>
    <s v="photography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x v="20"/>
    <n v="417.73333333333335"/>
    <x v="1125"/>
    <x v="8"/>
    <x v="20"/>
    <s v="photography"/>
    <s v="photobooks"/>
    <s v="photography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x v="20"/>
    <n v="132.42499999999998"/>
    <x v="1126"/>
    <x v="8"/>
    <x v="20"/>
    <s v="photography"/>
    <s v="photobooks"/>
    <s v="photography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x v="20"/>
    <n v="250.30841666666666"/>
    <x v="1127"/>
    <x v="8"/>
    <x v="20"/>
    <s v="photography"/>
    <s v="photobooks"/>
    <s v="photography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x v="20"/>
    <n v="179.9"/>
    <x v="1128"/>
    <x v="8"/>
    <x v="20"/>
    <s v="photography"/>
    <s v="photobooks"/>
    <s v="photography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x v="20"/>
    <n v="102.62857142857142"/>
    <x v="1129"/>
    <x v="8"/>
    <x v="20"/>
    <s v="photography"/>
    <s v="photobooks"/>
    <s v="photography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x v="20"/>
    <n v="135.98609999999999"/>
    <x v="1130"/>
    <x v="8"/>
    <x v="20"/>
    <s v="photography"/>
    <s v="photobooks"/>
    <s v="photography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x v="20"/>
    <n v="117.86666666666667"/>
    <x v="1131"/>
    <x v="8"/>
    <x v="20"/>
    <s v="photography"/>
    <s v="photobooks"/>
    <s v="photography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x v="24"/>
    <n v="3.3333333333333333E-2"/>
    <x v="366"/>
    <x v="8"/>
    <x v="24"/>
    <s v="photography"/>
    <s v="nature"/>
    <s v="photography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x v="24"/>
    <n v="4"/>
    <x v="135"/>
    <x v="8"/>
    <x v="24"/>
    <s v="photography"/>
    <s v="nature"/>
    <s v="photography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x v="24"/>
    <n v="0.44444444444444442"/>
    <x v="119"/>
    <x v="8"/>
    <x v="24"/>
    <s v="photography"/>
    <s v="nature"/>
    <s v="photography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x v="24"/>
    <n v="0"/>
    <x v="121"/>
    <x v="8"/>
    <x v="24"/>
    <s v="photography"/>
    <s v="nature"/>
    <s v="photography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x v="24"/>
    <n v="3.3333333333333333E-2"/>
    <x v="120"/>
    <x v="8"/>
    <x v="24"/>
    <s v="photography"/>
    <s v="nature"/>
    <s v="photography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x v="24"/>
    <n v="28.9"/>
    <x v="1132"/>
    <x v="8"/>
    <x v="24"/>
    <s v="photography"/>
    <s v="nature"/>
    <s v="photography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x v="24"/>
    <n v="0"/>
    <x v="121"/>
    <x v="8"/>
    <x v="24"/>
    <s v="photography"/>
    <s v="nature"/>
    <s v="photography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x v="24"/>
    <n v="8.5714285714285712"/>
    <x v="88"/>
    <x v="8"/>
    <x v="24"/>
    <s v="photography"/>
    <s v="nature"/>
    <s v="photography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x v="24"/>
    <n v="34"/>
    <x v="1133"/>
    <x v="8"/>
    <x v="24"/>
    <s v="photography"/>
    <s v="nature"/>
    <s v="photography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x v="24"/>
    <n v="13.466666666666665"/>
    <x v="1134"/>
    <x v="8"/>
    <x v="24"/>
    <s v="photography"/>
    <s v="nature"/>
    <s v="photography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x v="24"/>
    <n v="0"/>
    <x v="121"/>
    <x v="8"/>
    <x v="24"/>
    <s v="photography"/>
    <s v="nature"/>
    <s v="photography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x v="24"/>
    <n v="49.186046511627907"/>
    <x v="1135"/>
    <x v="8"/>
    <x v="24"/>
    <s v="photography"/>
    <s v="nature"/>
    <s v="photography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x v="24"/>
    <n v="0"/>
    <x v="121"/>
    <x v="8"/>
    <x v="24"/>
    <s v="photography"/>
    <s v="nature"/>
    <s v="photography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x v="24"/>
    <n v="0"/>
    <x v="121"/>
    <x v="8"/>
    <x v="24"/>
    <s v="photography"/>
    <s v="nature"/>
    <s v="photography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x v="24"/>
    <n v="0"/>
    <x v="121"/>
    <x v="8"/>
    <x v="24"/>
    <s v="photography"/>
    <s v="nature"/>
    <s v="photography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x v="24"/>
    <n v="45.133333333333333"/>
    <x v="1136"/>
    <x v="8"/>
    <x v="24"/>
    <s v="photography"/>
    <s v="nature"/>
    <s v="photography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x v="24"/>
    <n v="4"/>
    <x v="101"/>
    <x v="8"/>
    <x v="24"/>
    <s v="photography"/>
    <s v="nature"/>
    <s v="photography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x v="24"/>
    <n v="4.666666666666667"/>
    <x v="123"/>
    <x v="8"/>
    <x v="24"/>
    <s v="photography"/>
    <s v="nature"/>
    <s v="photography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x v="24"/>
    <n v="0.33333333333333337"/>
    <x v="73"/>
    <x v="8"/>
    <x v="24"/>
    <s v="photography"/>
    <s v="nature"/>
    <s v="photography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x v="24"/>
    <n v="3.7600000000000002"/>
    <x v="842"/>
    <x v="8"/>
    <x v="24"/>
    <s v="photography"/>
    <s v="nature"/>
    <s v="photography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x v="25"/>
    <n v="0.67"/>
    <x v="407"/>
    <x v="3"/>
    <x v="25"/>
    <s v="publishing"/>
    <s v="art books"/>
    <s v="publishing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x v="25"/>
    <n v="0"/>
    <x v="121"/>
    <x v="3"/>
    <x v="25"/>
    <s v="publishing"/>
    <s v="art books"/>
    <s v="publishing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x v="25"/>
    <n v="1.4166666666666665"/>
    <x v="665"/>
    <x v="3"/>
    <x v="25"/>
    <s v="publishing"/>
    <s v="art books"/>
    <s v="publishing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x v="25"/>
    <n v="0.1"/>
    <x v="119"/>
    <x v="3"/>
    <x v="25"/>
    <s v="publishing"/>
    <s v="art books"/>
    <s v="publishing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x v="25"/>
    <n v="2.5"/>
    <x v="101"/>
    <x v="3"/>
    <x v="25"/>
    <s v="publishing"/>
    <s v="art books"/>
    <s v="publishing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x v="25"/>
    <n v="21.25"/>
    <x v="1137"/>
    <x v="3"/>
    <x v="25"/>
    <s v="publishing"/>
    <s v="art books"/>
    <s v="publishing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x v="25"/>
    <n v="4.117647058823529"/>
    <x v="1138"/>
    <x v="3"/>
    <x v="25"/>
    <s v="publishing"/>
    <s v="art books"/>
    <s v="publishing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x v="25"/>
    <n v="13.639999999999999"/>
    <x v="1139"/>
    <x v="3"/>
    <x v="25"/>
    <s v="publishing"/>
    <s v="art books"/>
    <s v="publishing"/>
    <s v="art books"/>
  </r>
  <r>
    <s v="to be removed"/>
    <n v="30000"/>
    <n v="0"/>
    <x v="1"/>
    <x v="0"/>
    <s v="USD"/>
    <n v="1369498714"/>
    <n v="1366906714"/>
    <b v="0"/>
    <n v="0"/>
    <x v="1"/>
    <x v="25"/>
    <n v="0"/>
    <x v="121"/>
    <x v="3"/>
    <x v="25"/>
    <s v="publishing"/>
    <s v="art books"/>
    <s v="publishing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x v="1"/>
    <x v="25"/>
    <n v="41.4"/>
    <x v="1140"/>
    <x v="3"/>
    <x v="25"/>
    <s v="publishing"/>
    <s v="art books"/>
    <s v="publishing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x v="25"/>
    <n v="0.66115702479338845"/>
    <x v="135"/>
    <x v="3"/>
    <x v="25"/>
    <s v="publishing"/>
    <s v="art books"/>
    <s v="publishing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x v="25"/>
    <n v="5"/>
    <x v="694"/>
    <x v="3"/>
    <x v="25"/>
    <s v="publishing"/>
    <s v="art books"/>
    <s v="publishing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x v="25"/>
    <n v="2.4777777777777779"/>
    <x v="1141"/>
    <x v="3"/>
    <x v="25"/>
    <s v="publishing"/>
    <s v="art books"/>
    <s v="publishing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x v="25"/>
    <n v="5.0599999999999996"/>
    <x v="1142"/>
    <x v="3"/>
    <x v="25"/>
    <s v="publishing"/>
    <s v="art books"/>
    <s v="publishing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x v="25"/>
    <n v="22.91"/>
    <x v="1143"/>
    <x v="3"/>
    <x v="25"/>
    <s v="publishing"/>
    <s v="art books"/>
    <s v="publishing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x v="25"/>
    <n v="13"/>
    <x v="178"/>
    <x v="3"/>
    <x v="25"/>
    <s v="publishing"/>
    <s v="art books"/>
    <s v="publishing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x v="25"/>
    <n v="0.54999999999999993"/>
    <x v="446"/>
    <x v="3"/>
    <x v="25"/>
    <s v="publishing"/>
    <s v="art books"/>
    <s v="publishing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x v="25"/>
    <n v="10.806536636794938"/>
    <x v="22"/>
    <x v="3"/>
    <x v="25"/>
    <s v="publishing"/>
    <s v="art books"/>
    <s v="publishing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x v="25"/>
    <n v="0.84008400840084008"/>
    <x v="454"/>
    <x v="3"/>
    <x v="25"/>
    <s v="publishing"/>
    <s v="art books"/>
    <s v="publishing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x v="25"/>
    <n v="0"/>
    <x v="121"/>
    <x v="3"/>
    <x v="25"/>
    <s v="publishing"/>
    <s v="art books"/>
    <s v="publishing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x v="26"/>
    <n v="0.5"/>
    <x v="144"/>
    <x v="8"/>
    <x v="26"/>
    <s v="photography"/>
    <s v="places"/>
    <s v="photography"/>
    <s v="places"/>
  </r>
  <r>
    <s v="I create canvas prints of images from in and around New Orleans"/>
    <n v="1000"/>
    <n v="93"/>
    <x v="2"/>
    <x v="0"/>
    <s v="USD"/>
    <n v="1445894400"/>
    <n v="1440961053"/>
    <b v="0"/>
    <n v="3"/>
    <x v="1"/>
    <x v="26"/>
    <n v="9.3000000000000007"/>
    <x v="1144"/>
    <x v="8"/>
    <x v="26"/>
    <s v="photography"/>
    <s v="places"/>
    <s v="photography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x v="26"/>
    <n v="7.4999999999999997E-2"/>
    <x v="2"/>
    <x v="8"/>
    <x v="26"/>
    <s v="photography"/>
    <s v="places"/>
    <s v="photography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x v="26"/>
    <n v="0"/>
    <x v="121"/>
    <x v="8"/>
    <x v="26"/>
    <s v="photography"/>
    <s v="places"/>
    <s v="photography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x v="26"/>
    <n v="79"/>
    <x v="1145"/>
    <x v="8"/>
    <x v="26"/>
    <s v="photography"/>
    <s v="places"/>
    <s v="photography"/>
    <s v="places"/>
  </r>
  <r>
    <s v="Show the world the beauty that is in all of our back yards!"/>
    <n v="1500"/>
    <n v="0"/>
    <x v="2"/>
    <x v="0"/>
    <s v="USD"/>
    <n v="1428197422"/>
    <n v="1425609022"/>
    <b v="0"/>
    <n v="0"/>
    <x v="1"/>
    <x v="26"/>
    <n v="0"/>
    <x v="121"/>
    <x v="8"/>
    <x v="26"/>
    <s v="photography"/>
    <s v="places"/>
    <s v="photography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x v="26"/>
    <n v="1.3333333333333334E-2"/>
    <x v="120"/>
    <x v="8"/>
    <x v="26"/>
    <s v="photography"/>
    <s v="places"/>
    <s v="photography"/>
    <s v="places"/>
  </r>
  <r>
    <s v="Southeast Texas as seen through the lens of a cell phone camera"/>
    <n v="516"/>
    <n v="0"/>
    <x v="2"/>
    <x v="0"/>
    <s v="USD"/>
    <n v="1422735120"/>
    <n v="1420091999"/>
    <b v="0"/>
    <n v="0"/>
    <x v="1"/>
    <x v="26"/>
    <n v="0"/>
    <x v="121"/>
    <x v="8"/>
    <x v="26"/>
    <s v="photography"/>
    <s v="places"/>
    <s v="photography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x v="26"/>
    <n v="0"/>
    <x v="121"/>
    <x v="8"/>
    <x v="26"/>
    <s v="photography"/>
    <s v="places"/>
    <s v="photography"/>
    <s v="places"/>
  </r>
  <r>
    <s v="Discover Italy through photography."/>
    <n v="60000"/>
    <n v="1020"/>
    <x v="2"/>
    <x v="13"/>
    <s v="EUR"/>
    <n v="1443040464"/>
    <n v="1440448464"/>
    <b v="0"/>
    <n v="2"/>
    <x v="1"/>
    <x v="26"/>
    <n v="1.7000000000000002"/>
    <x v="1146"/>
    <x v="8"/>
    <x v="26"/>
    <s v="photography"/>
    <s v="places"/>
    <s v="photography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x v="26"/>
    <n v="29.228571428571428"/>
    <x v="1147"/>
    <x v="8"/>
    <x v="26"/>
    <s v="photography"/>
    <s v="places"/>
    <s v="photography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x v="26"/>
    <n v="0"/>
    <x v="121"/>
    <x v="8"/>
    <x v="26"/>
    <s v="photography"/>
    <s v="places"/>
    <s v="photography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x v="26"/>
    <n v="1.3636363636363637E-2"/>
    <x v="120"/>
    <x v="8"/>
    <x v="26"/>
    <s v="photography"/>
    <s v="places"/>
    <s v="photography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x v="26"/>
    <n v="20.5"/>
    <x v="442"/>
    <x v="8"/>
    <x v="26"/>
    <s v="photography"/>
    <s v="places"/>
    <s v="photography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x v="26"/>
    <n v="0.27999999999999997"/>
    <x v="379"/>
    <x v="8"/>
    <x v="26"/>
    <s v="photography"/>
    <s v="places"/>
    <s v="photography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x v="26"/>
    <n v="2.3076923076923079"/>
    <x v="384"/>
    <x v="8"/>
    <x v="26"/>
    <s v="photography"/>
    <s v="places"/>
    <s v="photography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x v="26"/>
    <n v="0"/>
    <x v="121"/>
    <x v="8"/>
    <x v="26"/>
    <s v="photography"/>
    <s v="places"/>
    <s v="photography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x v="26"/>
    <n v="0.125"/>
    <x v="120"/>
    <x v="8"/>
    <x v="26"/>
    <s v="photography"/>
    <s v="places"/>
    <s v="photography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x v="26"/>
    <n v="0"/>
    <x v="121"/>
    <x v="8"/>
    <x v="26"/>
    <s v="photography"/>
    <s v="places"/>
    <s v="photography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x v="26"/>
    <n v="7.3400000000000007"/>
    <x v="1148"/>
    <x v="8"/>
    <x v="26"/>
    <s v="photography"/>
    <s v="places"/>
    <s v="photography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x v="11"/>
    <n v="108.2492"/>
    <x v="1149"/>
    <x v="4"/>
    <x v="11"/>
    <s v="music"/>
    <s v="rock"/>
    <s v="music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x v="11"/>
    <n v="100.16666666666667"/>
    <x v="1150"/>
    <x v="4"/>
    <x v="11"/>
    <s v="music"/>
    <s v="rock"/>
    <s v="music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x v="11"/>
    <n v="100.03299999999999"/>
    <x v="1151"/>
    <x v="4"/>
    <x v="11"/>
    <s v="music"/>
    <s v="rock"/>
    <s v="music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x v="11"/>
    <n v="122.10714285714286"/>
    <x v="1152"/>
    <x v="4"/>
    <x v="11"/>
    <s v="music"/>
    <s v="rock"/>
    <s v="music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x v="11"/>
    <n v="100.69333333333334"/>
    <x v="1153"/>
    <x v="4"/>
    <x v="11"/>
    <s v="music"/>
    <s v="rock"/>
    <s v="music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x v="11"/>
    <n v="101.004125"/>
    <x v="1154"/>
    <x v="4"/>
    <x v="11"/>
    <s v="music"/>
    <s v="rock"/>
    <s v="music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x v="11"/>
    <n v="145.11000000000001"/>
    <x v="1155"/>
    <x v="4"/>
    <x v="11"/>
    <s v="music"/>
    <s v="rock"/>
    <s v="music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x v="11"/>
    <n v="101.25"/>
    <x v="1156"/>
    <x v="4"/>
    <x v="11"/>
    <s v="music"/>
    <s v="rock"/>
    <s v="music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x v="11"/>
    <n v="118.33333333333333"/>
    <x v="1157"/>
    <x v="4"/>
    <x v="11"/>
    <s v="music"/>
    <s v="rock"/>
    <s v="music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x v="0"/>
    <x v="11"/>
    <n v="271.85000000000002"/>
    <x v="1158"/>
    <x v="4"/>
    <x v="11"/>
    <s v="music"/>
    <s v="rock"/>
    <s v="music"/>
    <s v="rock"/>
  </r>
  <r>
    <s v="Skelton-Luns CD/7&quot; No Big Deal."/>
    <n v="800"/>
    <n v="1001"/>
    <x v="0"/>
    <x v="0"/>
    <s v="USD"/>
    <n v="1370390432"/>
    <n v="1368576032"/>
    <b v="0"/>
    <n v="27"/>
    <x v="0"/>
    <x v="11"/>
    <n v="125.125"/>
    <x v="1159"/>
    <x v="4"/>
    <x v="11"/>
    <s v="music"/>
    <s v="rock"/>
    <s v="music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x v="11"/>
    <n v="110.00000000000001"/>
    <x v="73"/>
    <x v="4"/>
    <x v="11"/>
    <s v="music"/>
    <s v="rock"/>
    <s v="music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x v="11"/>
    <n v="101.49999999999999"/>
    <x v="1160"/>
    <x v="4"/>
    <x v="11"/>
    <s v="music"/>
    <s v="rock"/>
    <s v="music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x v="11"/>
    <n v="102.69999999999999"/>
    <x v="1161"/>
    <x v="4"/>
    <x v="11"/>
    <s v="music"/>
    <s v="rock"/>
    <s v="music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x v="11"/>
    <n v="114.12500000000001"/>
    <x v="1162"/>
    <x v="4"/>
    <x v="11"/>
    <s v="music"/>
    <s v="rock"/>
    <s v="music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x v="11"/>
    <n v="104.2"/>
    <x v="1163"/>
    <x v="4"/>
    <x v="11"/>
    <s v="music"/>
    <s v="rock"/>
    <s v="music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x v="11"/>
    <n v="145.85714285714286"/>
    <x v="1164"/>
    <x v="4"/>
    <x v="11"/>
    <s v="music"/>
    <s v="rock"/>
    <s v="music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x v="11"/>
    <n v="105.06666666666666"/>
    <x v="1165"/>
    <x v="4"/>
    <x v="11"/>
    <s v="music"/>
    <s v="rock"/>
    <s v="music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x v="11"/>
    <n v="133.33333333333331"/>
    <x v="1166"/>
    <x v="4"/>
    <x v="11"/>
    <s v="music"/>
    <s v="rock"/>
    <s v="music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x v="0"/>
    <x v="11"/>
    <n v="112.99999999999999"/>
    <x v="1167"/>
    <x v="4"/>
    <x v="11"/>
    <s v="music"/>
    <s v="rock"/>
    <s v="music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x v="11"/>
    <n v="121.2"/>
    <x v="1168"/>
    <x v="4"/>
    <x v="11"/>
    <s v="music"/>
    <s v="rock"/>
    <s v="music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x v="11"/>
    <n v="101.72463768115942"/>
    <x v="1169"/>
    <x v="4"/>
    <x v="11"/>
    <s v="music"/>
    <s v="rock"/>
    <s v="music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x v="11"/>
    <n v="101.06666666666666"/>
    <x v="1170"/>
    <x v="4"/>
    <x v="11"/>
    <s v="music"/>
    <s v="rock"/>
    <s v="music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x v="11"/>
    <n v="118"/>
    <x v="1171"/>
    <x v="4"/>
    <x v="11"/>
    <s v="music"/>
    <s v="rock"/>
    <s v="music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x v="11"/>
    <n v="155.33333333333331"/>
    <x v="1172"/>
    <x v="4"/>
    <x v="11"/>
    <s v="music"/>
    <s v="rock"/>
    <s v="music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x v="11"/>
    <n v="101.18750000000001"/>
    <x v="1173"/>
    <x v="4"/>
    <x v="11"/>
    <s v="music"/>
    <s v="rock"/>
    <s v="music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x v="11"/>
    <n v="117"/>
    <x v="1174"/>
    <x v="4"/>
    <x v="11"/>
    <s v="music"/>
    <s v="rock"/>
    <s v="music"/>
    <s v="rock"/>
  </r>
  <r>
    <s v="Original Jewish rock music on human relationships and identity"/>
    <n v="4000"/>
    <n v="4037"/>
    <x v="0"/>
    <x v="0"/>
    <s v="USD"/>
    <n v="1403026882"/>
    <n v="1400175682"/>
    <b v="0"/>
    <n v="88"/>
    <x v="0"/>
    <x v="11"/>
    <n v="100.925"/>
    <x v="1175"/>
    <x v="4"/>
    <x v="11"/>
    <s v="music"/>
    <s v="rock"/>
    <s v="music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x v="0"/>
    <x v="11"/>
    <n v="103.66666666666666"/>
    <x v="1176"/>
    <x v="4"/>
    <x v="11"/>
    <s v="music"/>
    <s v="rock"/>
    <s v="music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x v="11"/>
    <n v="265.25"/>
    <x v="1177"/>
    <x v="4"/>
    <x v="11"/>
    <s v="music"/>
    <s v="rock"/>
    <s v="music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x v="11"/>
    <n v="155.91"/>
    <x v="1178"/>
    <x v="4"/>
    <x v="11"/>
    <s v="music"/>
    <s v="rock"/>
    <s v="music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x v="11"/>
    <n v="101.62500000000001"/>
    <x v="1179"/>
    <x v="4"/>
    <x v="11"/>
    <s v="music"/>
    <s v="rock"/>
    <s v="music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x v="11"/>
    <n v="100"/>
    <x v="1180"/>
    <x v="4"/>
    <x v="11"/>
    <s v="music"/>
    <s v="rock"/>
    <s v="music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x v="11"/>
    <n v="100.49999999999999"/>
    <x v="1181"/>
    <x v="4"/>
    <x v="11"/>
    <s v="music"/>
    <s v="rock"/>
    <s v="music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x v="11"/>
    <n v="125.29999999999998"/>
    <x v="1182"/>
    <x v="4"/>
    <x v="11"/>
    <s v="music"/>
    <s v="rock"/>
    <s v="music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x v="11"/>
    <n v="103.55555555555556"/>
    <x v="1183"/>
    <x v="4"/>
    <x v="11"/>
    <s v="music"/>
    <s v="rock"/>
    <s v="music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x v="11"/>
    <n v="103.8"/>
    <x v="1184"/>
    <x v="4"/>
    <x v="11"/>
    <s v="music"/>
    <s v="rock"/>
    <s v="music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x v="0"/>
    <x v="11"/>
    <n v="105"/>
    <x v="1185"/>
    <x v="4"/>
    <x v="11"/>
    <s v="music"/>
    <s v="rock"/>
    <s v="music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x v="11"/>
    <n v="100"/>
    <x v="1186"/>
    <x v="4"/>
    <x v="11"/>
    <s v="music"/>
    <s v="rock"/>
    <s v="music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x v="11"/>
    <n v="169.86"/>
    <x v="1187"/>
    <x v="4"/>
    <x v="11"/>
    <s v="music"/>
    <s v="rock"/>
    <s v="music"/>
    <s v="rock"/>
  </r>
  <r>
    <s v="Music Video For Upbeat and Inspiring Song - Run For Your Life"/>
    <n v="2500"/>
    <n v="2535"/>
    <x v="0"/>
    <x v="0"/>
    <s v="USD"/>
    <n v="1418998744"/>
    <n v="1416406744"/>
    <b v="0"/>
    <n v="26"/>
    <x v="0"/>
    <x v="27"/>
    <n v="101.4"/>
    <x v="1188"/>
    <x v="4"/>
    <x v="27"/>
    <s v="music"/>
    <s v="pop"/>
    <s v="music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x v="27"/>
    <n v="100"/>
    <x v="317"/>
    <x v="4"/>
    <x v="27"/>
    <s v="music"/>
    <s v="pop"/>
    <s v="music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x v="27"/>
    <n v="124.70000000000002"/>
    <x v="1189"/>
    <x v="4"/>
    <x v="27"/>
    <s v="music"/>
    <s v="pop"/>
    <s v="music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x v="27"/>
    <n v="109.5"/>
    <x v="1190"/>
    <x v="4"/>
    <x v="27"/>
    <s v="music"/>
    <s v="pop"/>
    <s v="music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x v="27"/>
    <n v="110.80000000000001"/>
    <x v="1191"/>
    <x v="4"/>
    <x v="27"/>
    <s v="music"/>
    <s v="pop"/>
    <s v="music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x v="27"/>
    <n v="110.2"/>
    <x v="1192"/>
    <x v="4"/>
    <x v="27"/>
    <s v="music"/>
    <s v="pop"/>
    <s v="music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x v="27"/>
    <n v="104.71999999999998"/>
    <x v="1193"/>
    <x v="4"/>
    <x v="27"/>
    <s v="music"/>
    <s v="pop"/>
    <s v="music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x v="27"/>
    <n v="125.26086956521738"/>
    <x v="1194"/>
    <x v="4"/>
    <x v="27"/>
    <s v="music"/>
    <s v="pop"/>
    <s v="music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x v="27"/>
    <n v="100.58763157894737"/>
    <x v="1195"/>
    <x v="4"/>
    <x v="27"/>
    <s v="music"/>
    <s v="pop"/>
    <s v="music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x v="27"/>
    <n v="141.55000000000001"/>
    <x v="1196"/>
    <x v="4"/>
    <x v="27"/>
    <s v="music"/>
    <s v="pop"/>
    <s v="music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x v="27"/>
    <n v="100.75"/>
    <x v="1197"/>
    <x v="4"/>
    <x v="27"/>
    <s v="music"/>
    <s v="pop"/>
    <s v="music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x v="27"/>
    <n v="100.66666666666666"/>
    <x v="1198"/>
    <x v="4"/>
    <x v="27"/>
    <s v="music"/>
    <s v="pop"/>
    <s v="music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x v="27"/>
    <n v="174.2304"/>
    <x v="1199"/>
    <x v="4"/>
    <x v="27"/>
    <s v="music"/>
    <s v="pop"/>
    <s v="music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x v="27"/>
    <n v="119.90909090909089"/>
    <x v="1200"/>
    <x v="4"/>
    <x v="27"/>
    <s v="music"/>
    <s v="pop"/>
    <s v="music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x v="27"/>
    <n v="142.86666666666667"/>
    <x v="1201"/>
    <x v="4"/>
    <x v="27"/>
    <s v="music"/>
    <s v="pop"/>
    <s v="music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x v="27"/>
    <n v="100.33493333333334"/>
    <x v="1202"/>
    <x v="4"/>
    <x v="27"/>
    <s v="music"/>
    <s v="pop"/>
    <s v="music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x v="27"/>
    <n v="104.93380000000001"/>
    <x v="1203"/>
    <x v="4"/>
    <x v="27"/>
    <s v="music"/>
    <s v="pop"/>
    <s v="music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x v="27"/>
    <n v="132.23333333333335"/>
    <x v="1204"/>
    <x v="4"/>
    <x v="27"/>
    <s v="music"/>
    <s v="pop"/>
    <s v="music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x v="27"/>
    <n v="112.79999999999998"/>
    <x v="1205"/>
    <x v="4"/>
    <x v="27"/>
    <s v="music"/>
    <s v="pop"/>
    <s v="music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x v="27"/>
    <n v="1253.75"/>
    <x v="1206"/>
    <x v="4"/>
    <x v="27"/>
    <s v="music"/>
    <s v="pop"/>
    <s v="music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x v="27"/>
    <n v="102.50632911392405"/>
    <x v="1207"/>
    <x v="4"/>
    <x v="27"/>
    <s v="music"/>
    <s v="pop"/>
    <s v="music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x v="27"/>
    <n v="102.6375"/>
    <x v="1208"/>
    <x v="4"/>
    <x v="27"/>
    <s v="music"/>
    <s v="pop"/>
    <s v="music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x v="27"/>
    <n v="108"/>
    <x v="1209"/>
    <x v="4"/>
    <x v="27"/>
    <s v="music"/>
    <s v="pop"/>
    <s v="music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x v="27"/>
    <n v="122.40879999999999"/>
    <x v="1210"/>
    <x v="4"/>
    <x v="27"/>
    <s v="music"/>
    <s v="pop"/>
    <s v="music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x v="27"/>
    <n v="119.45714285714286"/>
    <x v="1211"/>
    <x v="4"/>
    <x v="27"/>
    <s v="music"/>
    <s v="pop"/>
    <s v="music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x v="27"/>
    <n v="160.88"/>
    <x v="1212"/>
    <x v="4"/>
    <x v="27"/>
    <s v="music"/>
    <s v="pop"/>
    <s v="music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x v="27"/>
    <n v="126.85294117647059"/>
    <x v="1213"/>
    <x v="4"/>
    <x v="27"/>
    <s v="music"/>
    <s v="pop"/>
    <s v="music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x v="27"/>
    <n v="102.6375"/>
    <x v="1214"/>
    <x v="4"/>
    <x v="27"/>
    <s v="music"/>
    <s v="pop"/>
    <s v="music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x v="27"/>
    <n v="139.75"/>
    <x v="404"/>
    <x v="4"/>
    <x v="27"/>
    <s v="music"/>
    <s v="pop"/>
    <s v="music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x v="27"/>
    <n v="102.60000000000001"/>
    <x v="1215"/>
    <x v="4"/>
    <x v="27"/>
    <s v="music"/>
    <s v="pop"/>
    <s v="music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x v="0"/>
    <x v="27"/>
    <n v="100.67349999999999"/>
    <x v="1216"/>
    <x v="4"/>
    <x v="27"/>
    <s v="music"/>
    <s v="pop"/>
    <s v="music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x v="27"/>
    <n v="112.94117647058823"/>
    <x v="1217"/>
    <x v="4"/>
    <x v="27"/>
    <s v="music"/>
    <s v="pop"/>
    <s v="music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x v="27"/>
    <n v="128.09523809523807"/>
    <x v="1218"/>
    <x v="4"/>
    <x v="27"/>
    <s v="music"/>
    <s v="pop"/>
    <s v="music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x v="27"/>
    <n v="201.7"/>
    <x v="1219"/>
    <x v="4"/>
    <x v="27"/>
    <s v="music"/>
    <s v="pop"/>
    <s v="music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x v="27"/>
    <n v="137.416"/>
    <x v="1220"/>
    <x v="4"/>
    <x v="27"/>
    <s v="music"/>
    <s v="pop"/>
    <s v="music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x v="27"/>
    <n v="115.33333333333333"/>
    <x v="1221"/>
    <x v="4"/>
    <x v="27"/>
    <s v="music"/>
    <s v="pop"/>
    <s v="music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x v="27"/>
    <n v="111.66666666666667"/>
    <x v="1222"/>
    <x v="4"/>
    <x v="27"/>
    <s v="music"/>
    <s v="pop"/>
    <s v="music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x v="27"/>
    <n v="118.39999999999999"/>
    <x v="1223"/>
    <x v="4"/>
    <x v="27"/>
    <s v="music"/>
    <s v="pop"/>
    <s v="music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x v="27"/>
    <n v="175"/>
    <x v="372"/>
    <x v="4"/>
    <x v="27"/>
    <s v="music"/>
    <s v="pop"/>
    <s v="music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x v="0"/>
    <x v="27"/>
    <n v="117.5"/>
    <x v="1224"/>
    <x v="4"/>
    <x v="27"/>
    <s v="music"/>
    <s v="pop"/>
    <s v="music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x v="28"/>
    <n v="101.42212307692309"/>
    <x v="1225"/>
    <x v="4"/>
    <x v="28"/>
    <s v="music"/>
    <s v="faith"/>
    <s v="music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x v="28"/>
    <n v="0"/>
    <x v="121"/>
    <x v="4"/>
    <x v="28"/>
    <s v="music"/>
    <s v="faith"/>
    <s v="music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x v="28"/>
    <n v="21.714285714285715"/>
    <x v="1226"/>
    <x v="4"/>
    <x v="28"/>
    <s v="music"/>
    <s v="faith"/>
    <s v="music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x v="1"/>
    <x v="28"/>
    <n v="109.125"/>
    <x v="1227"/>
    <x v="4"/>
    <x v="28"/>
    <s v="music"/>
    <s v="faith"/>
    <s v="music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x v="28"/>
    <n v="102.85714285714285"/>
    <x v="1228"/>
    <x v="4"/>
    <x v="28"/>
    <s v="music"/>
    <s v="faith"/>
    <s v="music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x v="28"/>
    <n v="0.36"/>
    <x v="666"/>
    <x v="4"/>
    <x v="28"/>
    <s v="music"/>
    <s v="faith"/>
    <s v="music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x v="28"/>
    <n v="31.25"/>
    <x v="1229"/>
    <x v="4"/>
    <x v="28"/>
    <s v="music"/>
    <s v="faith"/>
    <s v="music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x v="28"/>
    <n v="44.3"/>
    <x v="1230"/>
    <x v="4"/>
    <x v="28"/>
    <s v="music"/>
    <s v="faith"/>
    <s v="music"/>
    <s v="faith"/>
  </r>
  <r>
    <s v="Praising the Living God in the second half of life."/>
    <n v="2400"/>
    <n v="2400"/>
    <x v="3"/>
    <x v="0"/>
    <s v="USD"/>
    <n v="1489700230"/>
    <n v="1487111830"/>
    <b v="0"/>
    <n v="14"/>
    <x v="1"/>
    <x v="28"/>
    <n v="100"/>
    <x v="1231"/>
    <x v="4"/>
    <x v="28"/>
    <s v="music"/>
    <s v="faith"/>
    <s v="music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x v="28"/>
    <n v="25.4"/>
    <x v="1232"/>
    <x v="4"/>
    <x v="28"/>
    <s v="music"/>
    <s v="faith"/>
    <s v="music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x v="28"/>
    <n v="33.473333333333329"/>
    <x v="1233"/>
    <x v="4"/>
    <x v="28"/>
    <s v="music"/>
    <s v="faith"/>
    <s v="music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x v="28"/>
    <n v="47.8"/>
    <x v="1234"/>
    <x v="4"/>
    <x v="28"/>
    <s v="music"/>
    <s v="faith"/>
    <s v="music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x v="28"/>
    <n v="9.3333333333333339"/>
    <x v="436"/>
    <x v="4"/>
    <x v="28"/>
    <s v="music"/>
    <s v="faith"/>
    <s v="music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x v="28"/>
    <n v="0.05"/>
    <x v="144"/>
    <x v="4"/>
    <x v="28"/>
    <s v="music"/>
    <s v="faith"/>
    <s v="music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x v="28"/>
    <n v="11.708333333333334"/>
    <x v="1235"/>
    <x v="4"/>
    <x v="28"/>
    <s v="music"/>
    <s v="faith"/>
    <s v="music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x v="28"/>
    <n v="0"/>
    <x v="121"/>
    <x v="4"/>
    <x v="28"/>
    <s v="music"/>
    <s v="faith"/>
    <s v="music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x v="28"/>
    <n v="20.208000000000002"/>
    <x v="1236"/>
    <x v="4"/>
    <x v="28"/>
    <s v="music"/>
    <s v="faith"/>
    <s v="music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x v="28"/>
    <n v="0"/>
    <x v="121"/>
    <x v="4"/>
    <x v="28"/>
    <s v="music"/>
    <s v="faith"/>
    <s v="music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x v="28"/>
    <n v="4.2311459353574925"/>
    <x v="1237"/>
    <x v="4"/>
    <x v="28"/>
    <s v="music"/>
    <s v="faith"/>
    <s v="music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x v="28"/>
    <n v="26.06"/>
    <x v="1238"/>
    <x v="4"/>
    <x v="28"/>
    <s v="music"/>
    <s v="faith"/>
    <s v="music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x v="28"/>
    <n v="0.19801980198019803"/>
    <x v="144"/>
    <x v="4"/>
    <x v="28"/>
    <s v="music"/>
    <s v="faith"/>
    <s v="music"/>
    <s v="faith"/>
  </r>
  <r>
    <s v="I can do all things through christ jesus"/>
    <n v="16500"/>
    <n v="1"/>
    <x v="2"/>
    <x v="0"/>
    <s v="USD"/>
    <n v="1427745150"/>
    <n v="1425156750"/>
    <b v="0"/>
    <n v="1"/>
    <x v="1"/>
    <x v="28"/>
    <n v="6.0606060606060606E-3"/>
    <x v="120"/>
    <x v="4"/>
    <x v="28"/>
    <s v="music"/>
    <s v="faith"/>
    <s v="music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x v="28"/>
    <n v="1.02"/>
    <x v="157"/>
    <x v="4"/>
    <x v="28"/>
    <s v="music"/>
    <s v="faith"/>
    <s v="music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x v="28"/>
    <n v="65.100000000000009"/>
    <x v="1239"/>
    <x v="4"/>
    <x v="28"/>
    <s v="music"/>
    <s v="faith"/>
    <s v="music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x v="28"/>
    <n v="0"/>
    <x v="121"/>
    <x v="4"/>
    <x v="28"/>
    <s v="music"/>
    <s v="faith"/>
    <s v="music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x v="28"/>
    <n v="0"/>
    <x v="121"/>
    <x v="4"/>
    <x v="28"/>
    <s v="music"/>
    <s v="faith"/>
    <s v="music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x v="28"/>
    <n v="9.74"/>
    <x v="1240"/>
    <x v="4"/>
    <x v="28"/>
    <s v="music"/>
    <s v="faith"/>
    <s v="music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x v="28"/>
    <n v="0"/>
    <x v="121"/>
    <x v="4"/>
    <x v="28"/>
    <s v="music"/>
    <s v="faith"/>
    <s v="music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x v="28"/>
    <n v="4.8571428571428568"/>
    <x v="1241"/>
    <x v="4"/>
    <x v="28"/>
    <s v="music"/>
    <s v="faith"/>
    <s v="music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x v="1"/>
    <x v="28"/>
    <n v="0.67999999999999994"/>
    <x v="447"/>
    <x v="4"/>
    <x v="28"/>
    <s v="music"/>
    <s v="faith"/>
    <s v="music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x v="28"/>
    <n v="10.5"/>
    <x v="1242"/>
    <x v="4"/>
    <x v="28"/>
    <s v="music"/>
    <s v="faith"/>
    <s v="music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x v="28"/>
    <n v="0"/>
    <x v="121"/>
    <x v="4"/>
    <x v="28"/>
    <s v="music"/>
    <s v="faith"/>
    <s v="music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x v="28"/>
    <n v="1.6666666666666667"/>
    <x v="73"/>
    <x v="4"/>
    <x v="28"/>
    <s v="music"/>
    <s v="faith"/>
    <s v="music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x v="28"/>
    <n v="7.8680000000000003"/>
    <x v="1243"/>
    <x v="4"/>
    <x v="28"/>
    <s v="music"/>
    <s v="faith"/>
    <s v="music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x v="28"/>
    <n v="0.22"/>
    <x v="148"/>
    <x v="4"/>
    <x v="28"/>
    <s v="music"/>
    <s v="faith"/>
    <s v="music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x v="28"/>
    <n v="7.5"/>
    <x v="73"/>
    <x v="4"/>
    <x v="28"/>
    <s v="music"/>
    <s v="faith"/>
    <s v="music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x v="28"/>
    <n v="42.725880551301685"/>
    <x v="1244"/>
    <x v="4"/>
    <x v="28"/>
    <s v="music"/>
    <s v="faith"/>
    <s v="music"/>
    <s v="faith"/>
  </r>
  <r>
    <s v="A melody for the galaxy."/>
    <n v="35000"/>
    <n v="75"/>
    <x v="2"/>
    <x v="0"/>
    <s v="USD"/>
    <n v="1463201940"/>
    <n v="1459435149"/>
    <b v="0"/>
    <n v="2"/>
    <x v="1"/>
    <x v="28"/>
    <n v="0.2142857142857143"/>
    <x v="839"/>
    <x v="4"/>
    <x v="28"/>
    <s v="music"/>
    <s v="faith"/>
    <s v="music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x v="28"/>
    <n v="0.87500000000000011"/>
    <x v="123"/>
    <x v="4"/>
    <x v="28"/>
    <s v="music"/>
    <s v="faith"/>
    <s v="music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x v="28"/>
    <n v="5.625"/>
    <x v="1245"/>
    <x v="4"/>
    <x v="28"/>
    <s v="music"/>
    <s v="faith"/>
    <s v="music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x v="28"/>
    <n v="0"/>
    <x v="121"/>
    <x v="4"/>
    <x v="28"/>
    <s v="music"/>
    <s v="faith"/>
    <s v="music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x v="28"/>
    <n v="3.4722222222222224E-2"/>
    <x v="120"/>
    <x v="4"/>
    <x v="28"/>
    <s v="music"/>
    <s v="faith"/>
    <s v="music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x v="28"/>
    <n v="6.5"/>
    <x v="1246"/>
    <x v="4"/>
    <x v="28"/>
    <s v="music"/>
    <s v="faith"/>
    <s v="music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x v="28"/>
    <n v="0.58333333333333337"/>
    <x v="440"/>
    <x v="4"/>
    <x v="28"/>
    <s v="music"/>
    <s v="faith"/>
    <s v="music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x v="28"/>
    <n v="10.181818181818182"/>
    <x v="1247"/>
    <x v="4"/>
    <x v="28"/>
    <s v="music"/>
    <s v="faith"/>
    <s v="music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x v="28"/>
    <n v="33.784615384615385"/>
    <x v="1248"/>
    <x v="4"/>
    <x v="28"/>
    <s v="music"/>
    <s v="faith"/>
    <s v="music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x v="28"/>
    <n v="3.3333333333333333E-2"/>
    <x v="120"/>
    <x v="4"/>
    <x v="28"/>
    <s v="music"/>
    <s v="faith"/>
    <s v="music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x v="28"/>
    <n v="68.400000000000006"/>
    <x v="1249"/>
    <x v="4"/>
    <x v="28"/>
    <s v="music"/>
    <s v="faith"/>
    <s v="music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x v="28"/>
    <n v="0"/>
    <x v="121"/>
    <x v="4"/>
    <x v="28"/>
    <s v="music"/>
    <s v="faith"/>
    <s v="music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x v="28"/>
    <n v="0"/>
    <x v="121"/>
    <x v="4"/>
    <x v="28"/>
    <s v="music"/>
    <s v="faith"/>
    <s v="music"/>
    <s v="faith"/>
  </r>
  <r>
    <s v="We are a Christin Worship band looking to midwest tour. God Bless!"/>
    <n v="1000"/>
    <n v="0"/>
    <x v="2"/>
    <x v="0"/>
    <s v="USD"/>
    <n v="1434034800"/>
    <n v="1432849552"/>
    <b v="0"/>
    <n v="0"/>
    <x v="1"/>
    <x v="28"/>
    <n v="0"/>
    <x v="121"/>
    <x v="4"/>
    <x v="28"/>
    <s v="music"/>
    <s v="faith"/>
    <s v="music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x v="28"/>
    <n v="0"/>
    <x v="121"/>
    <x v="4"/>
    <x v="28"/>
    <s v="music"/>
    <s v="faith"/>
    <s v="music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x v="28"/>
    <n v="0"/>
    <x v="121"/>
    <x v="4"/>
    <x v="28"/>
    <s v="music"/>
    <s v="faith"/>
    <s v="music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x v="28"/>
    <n v="2.2222222222222223E-2"/>
    <x v="120"/>
    <x v="4"/>
    <x v="28"/>
    <s v="music"/>
    <s v="faith"/>
    <s v="music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x v="28"/>
    <n v="11"/>
    <x v="698"/>
    <x v="4"/>
    <x v="28"/>
    <s v="music"/>
    <s v="faith"/>
    <s v="music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x v="28"/>
    <n v="0.73333333333333328"/>
    <x v="1250"/>
    <x v="4"/>
    <x v="28"/>
    <s v="music"/>
    <s v="faith"/>
    <s v="music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x v="28"/>
    <n v="21.25"/>
    <x v="98"/>
    <x v="4"/>
    <x v="28"/>
    <s v="music"/>
    <s v="faith"/>
    <s v="music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x v="1"/>
    <x v="28"/>
    <n v="0.4"/>
    <x v="135"/>
    <x v="4"/>
    <x v="28"/>
    <s v="music"/>
    <s v="faith"/>
    <s v="music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x v="28"/>
    <n v="0.1"/>
    <x v="120"/>
    <x v="4"/>
    <x v="28"/>
    <s v="music"/>
    <s v="faith"/>
    <s v="music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x v="28"/>
    <n v="0"/>
    <x v="121"/>
    <x v="4"/>
    <x v="28"/>
    <s v="music"/>
    <s v="faith"/>
    <s v="music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x v="0"/>
    <x v="20"/>
    <n v="110.83333333333334"/>
    <x v="1251"/>
    <x v="8"/>
    <x v="20"/>
    <s v="photography"/>
    <s v="photobooks"/>
    <s v="photography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x v="20"/>
    <n v="108.74999999999999"/>
    <x v="1252"/>
    <x v="8"/>
    <x v="20"/>
    <s v="photography"/>
    <s v="photobooks"/>
    <s v="photography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x v="20"/>
    <n v="100.41666666666667"/>
    <x v="1253"/>
    <x v="8"/>
    <x v="20"/>
    <s v="photography"/>
    <s v="photobooks"/>
    <s v="photography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x v="20"/>
    <n v="118.45454545454545"/>
    <x v="1254"/>
    <x v="8"/>
    <x v="20"/>
    <s v="photography"/>
    <s v="photobooks"/>
    <s v="photography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x v="20"/>
    <n v="114.01428571428571"/>
    <x v="1255"/>
    <x v="8"/>
    <x v="20"/>
    <s v="photography"/>
    <s v="photobooks"/>
    <s v="photography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x v="20"/>
    <n v="148.10000000000002"/>
    <x v="1256"/>
    <x v="8"/>
    <x v="20"/>
    <s v="photography"/>
    <s v="photobooks"/>
    <s v="photography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x v="20"/>
    <n v="104.95555555555556"/>
    <x v="1257"/>
    <x v="8"/>
    <x v="20"/>
    <s v="photography"/>
    <s v="photobooks"/>
    <s v="photography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x v="20"/>
    <n v="129.94800000000001"/>
    <x v="1258"/>
    <x v="8"/>
    <x v="20"/>
    <s v="photography"/>
    <s v="photobooks"/>
    <s v="photography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x v="20"/>
    <n v="123.48756218905473"/>
    <x v="1259"/>
    <x v="8"/>
    <x v="20"/>
    <s v="photography"/>
    <s v="photobooks"/>
    <s v="photography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x v="20"/>
    <n v="201.62"/>
    <x v="1260"/>
    <x v="8"/>
    <x v="20"/>
    <s v="photography"/>
    <s v="photobooks"/>
    <s v="photography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x v="0"/>
    <x v="20"/>
    <n v="102.89999999999999"/>
    <x v="1261"/>
    <x v="8"/>
    <x v="20"/>
    <s v="photography"/>
    <s v="photobooks"/>
    <s v="photography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x v="20"/>
    <n v="260.16666666666663"/>
    <x v="1262"/>
    <x v="8"/>
    <x v="20"/>
    <s v="photography"/>
    <s v="photobooks"/>
    <s v="photography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x v="20"/>
    <n v="108"/>
    <x v="1263"/>
    <x v="8"/>
    <x v="20"/>
    <s v="photography"/>
    <s v="photobooks"/>
    <s v="photography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x v="20"/>
    <n v="110.52941176470587"/>
    <x v="1264"/>
    <x v="8"/>
    <x v="20"/>
    <s v="photography"/>
    <s v="photobooks"/>
    <s v="photography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x v="20"/>
    <n v="120"/>
    <x v="507"/>
    <x v="8"/>
    <x v="20"/>
    <s v="photography"/>
    <s v="photobooks"/>
    <s v="photography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x v="20"/>
    <n v="102.82909090909091"/>
    <x v="1265"/>
    <x v="8"/>
    <x v="20"/>
    <s v="photography"/>
    <s v="photobooks"/>
    <s v="photography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x v="20"/>
    <n v="115.99999999999999"/>
    <x v="1266"/>
    <x v="8"/>
    <x v="20"/>
    <s v="photography"/>
    <s v="photobooks"/>
    <s v="photography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x v="20"/>
    <n v="114.7"/>
    <x v="1267"/>
    <x v="8"/>
    <x v="20"/>
    <s v="photography"/>
    <s v="photobooks"/>
    <s v="photography"/>
    <s v="photobooks"/>
  </r>
  <r>
    <s v="Death Valley will be the first photo book of Andi State"/>
    <n v="5000"/>
    <n v="5330"/>
    <x v="0"/>
    <x v="0"/>
    <s v="USD"/>
    <n v="1427309629"/>
    <n v="1425585229"/>
    <b v="0"/>
    <n v="49"/>
    <x v="0"/>
    <x v="20"/>
    <n v="106.60000000000001"/>
    <x v="1268"/>
    <x v="8"/>
    <x v="20"/>
    <s v="photography"/>
    <s v="photobooks"/>
    <s v="photography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x v="20"/>
    <n v="165.44"/>
    <x v="1269"/>
    <x v="8"/>
    <x v="20"/>
    <s v="photography"/>
    <s v="photobooks"/>
    <s v="photography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x v="0"/>
    <x v="20"/>
    <n v="155"/>
    <x v="1270"/>
    <x v="8"/>
    <x v="20"/>
    <s v="photography"/>
    <s v="photobooks"/>
    <s v="photography"/>
    <s v="photobooks"/>
  </r>
  <r>
    <s v="Project rewards $25 gets you 190+ digital images"/>
    <n v="100"/>
    <n v="885"/>
    <x v="0"/>
    <x v="0"/>
    <s v="USD"/>
    <n v="1457739245"/>
    <n v="1455147245"/>
    <b v="0"/>
    <n v="25"/>
    <x v="0"/>
    <x v="20"/>
    <n v="885"/>
    <x v="1271"/>
    <x v="8"/>
    <x v="20"/>
    <s v="photography"/>
    <s v="photobooks"/>
    <s v="photography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x v="20"/>
    <n v="101.90833333333333"/>
    <x v="1272"/>
    <x v="8"/>
    <x v="20"/>
    <s v="photography"/>
    <s v="photobooks"/>
    <s v="photography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x v="20"/>
    <n v="19.600000000000001"/>
    <x v="1273"/>
    <x v="8"/>
    <x v="20"/>
    <s v="photography"/>
    <s v="photobooks"/>
    <s v="photography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x v="20"/>
    <n v="59.467839999999995"/>
    <x v="1274"/>
    <x v="8"/>
    <x v="20"/>
    <s v="photography"/>
    <s v="photobooks"/>
    <s v="photography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x v="1"/>
    <x v="20"/>
    <n v="0"/>
    <x v="121"/>
    <x v="8"/>
    <x v="20"/>
    <s v="photography"/>
    <s v="photobooks"/>
    <s v="photography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x v="20"/>
    <n v="45.72"/>
    <x v="1275"/>
    <x v="8"/>
    <x v="20"/>
    <s v="photography"/>
    <s v="photobooks"/>
    <s v="photography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x v="20"/>
    <n v="3.74"/>
    <x v="1276"/>
    <x v="8"/>
    <x v="20"/>
    <s v="photography"/>
    <s v="photobooks"/>
    <s v="photography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x v="20"/>
    <n v="2.7025000000000001"/>
    <x v="1277"/>
    <x v="8"/>
    <x v="20"/>
    <s v="photography"/>
    <s v="photobooks"/>
    <s v="photography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x v="20"/>
    <n v="56.51428571428572"/>
    <x v="456"/>
    <x v="8"/>
    <x v="20"/>
    <s v="photography"/>
    <s v="photobooks"/>
    <s v="photography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x v="20"/>
    <n v="21.30952380952381"/>
    <x v="1278"/>
    <x v="8"/>
    <x v="20"/>
    <s v="photography"/>
    <s v="photobooks"/>
    <s v="photography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x v="20"/>
    <n v="15.6"/>
    <x v="1279"/>
    <x v="8"/>
    <x v="20"/>
    <s v="photography"/>
    <s v="photobooks"/>
    <s v="photography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x v="20"/>
    <n v="6.2566666666666677"/>
    <x v="1280"/>
    <x v="8"/>
    <x v="20"/>
    <s v="photography"/>
    <s v="photobooks"/>
    <s v="photography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x v="20"/>
    <n v="45.92"/>
    <x v="1281"/>
    <x v="8"/>
    <x v="20"/>
    <s v="photography"/>
    <s v="photobooks"/>
    <s v="photography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x v="20"/>
    <n v="65.101538461538468"/>
    <x v="1282"/>
    <x v="8"/>
    <x v="20"/>
    <s v="photography"/>
    <s v="photobooks"/>
    <s v="photography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x v="20"/>
    <n v="6.7"/>
    <x v="33"/>
    <x v="8"/>
    <x v="20"/>
    <s v="photography"/>
    <s v="photobooks"/>
    <s v="photography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x v="20"/>
    <n v="13.5625"/>
    <x v="1283"/>
    <x v="8"/>
    <x v="20"/>
    <s v="photography"/>
    <s v="photobooks"/>
    <s v="photography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x v="20"/>
    <n v="1.9900000000000002"/>
    <x v="1284"/>
    <x v="8"/>
    <x v="20"/>
    <s v="photography"/>
    <s v="photobooks"/>
    <s v="photography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x v="20"/>
    <n v="36.236363636363642"/>
    <x v="1285"/>
    <x v="8"/>
    <x v="20"/>
    <s v="photography"/>
    <s v="photobooks"/>
    <s v="photography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x v="20"/>
    <n v="39.743333333333339"/>
    <x v="1286"/>
    <x v="8"/>
    <x v="20"/>
    <s v="photography"/>
    <s v="photobooks"/>
    <s v="photography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x v="20"/>
    <n v="25.763636363636365"/>
    <x v="1287"/>
    <x v="8"/>
    <x v="20"/>
    <s v="photography"/>
    <s v="photobooks"/>
    <s v="photography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x v="20"/>
    <n v="15.491428571428573"/>
    <x v="1288"/>
    <x v="8"/>
    <x v="20"/>
    <s v="photography"/>
    <s v="photobooks"/>
    <s v="photography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x v="20"/>
    <n v="23.692499999999999"/>
    <x v="1289"/>
    <x v="8"/>
    <x v="20"/>
    <s v="photography"/>
    <s v="photobooks"/>
    <s v="photography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x v="20"/>
    <n v="39.76"/>
    <x v="1290"/>
    <x v="8"/>
    <x v="20"/>
    <s v="photography"/>
    <s v="photobooks"/>
    <s v="photography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x v="20"/>
    <n v="20.220833333333331"/>
    <x v="1291"/>
    <x v="8"/>
    <x v="20"/>
    <s v="photography"/>
    <s v="photobooks"/>
    <s v="photography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x v="20"/>
    <n v="47.631578947368418"/>
    <x v="1292"/>
    <x v="8"/>
    <x v="20"/>
    <s v="photography"/>
    <s v="photobooks"/>
    <s v="photography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x v="20"/>
    <n v="15.329999999999998"/>
    <x v="1293"/>
    <x v="8"/>
    <x v="20"/>
    <s v="photography"/>
    <s v="photobooks"/>
    <s v="photography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x v="20"/>
    <n v="1.3818181818181818"/>
    <x v="1090"/>
    <x v="8"/>
    <x v="20"/>
    <s v="photography"/>
    <s v="photobooks"/>
    <s v="photography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x v="20"/>
    <n v="0.5"/>
    <x v="119"/>
    <x v="8"/>
    <x v="20"/>
    <s v="photography"/>
    <s v="photobooks"/>
    <s v="photography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x v="20"/>
    <n v="4.957575757575758"/>
    <x v="1294"/>
    <x v="8"/>
    <x v="20"/>
    <s v="photography"/>
    <s v="photobooks"/>
    <s v="photography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x v="20"/>
    <n v="3.5666666666666664"/>
    <x v="1295"/>
    <x v="8"/>
    <x v="20"/>
    <s v="photography"/>
    <s v="photobooks"/>
    <s v="photography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x v="20"/>
    <n v="61.124000000000002"/>
    <x v="1296"/>
    <x v="8"/>
    <x v="20"/>
    <s v="photography"/>
    <s v="photobooks"/>
    <s v="photography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x v="20"/>
    <n v="1.3333333333333335"/>
    <x v="135"/>
    <x v="8"/>
    <x v="20"/>
    <s v="photography"/>
    <s v="photobooks"/>
    <s v="photography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x v="20"/>
    <n v="11.077777777777778"/>
    <x v="1297"/>
    <x v="8"/>
    <x v="20"/>
    <s v="photography"/>
    <s v="photobooks"/>
    <s v="photography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x v="20"/>
    <n v="38.735714285714288"/>
    <x v="1298"/>
    <x v="8"/>
    <x v="20"/>
    <s v="photography"/>
    <s v="photobooks"/>
    <s v="photography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x v="20"/>
    <n v="22.05263157894737"/>
    <x v="1299"/>
    <x v="8"/>
    <x v="20"/>
    <s v="photography"/>
    <s v="photobooks"/>
    <s v="photography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x v="20"/>
    <n v="67.55"/>
    <x v="1300"/>
    <x v="8"/>
    <x v="20"/>
    <s v="photography"/>
    <s v="photobooks"/>
    <s v="photography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x v="20"/>
    <n v="13.637499999999999"/>
    <x v="1301"/>
    <x v="8"/>
    <x v="20"/>
    <s v="photography"/>
    <s v="photobooks"/>
    <s v="photography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x v="1"/>
    <x v="20"/>
    <n v="1.7457500000000001"/>
    <x v="1302"/>
    <x v="8"/>
    <x v="20"/>
    <s v="photography"/>
    <s v="photobooks"/>
    <s v="photography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x v="20"/>
    <n v="20.44963251188932"/>
    <x v="1303"/>
    <x v="8"/>
    <x v="20"/>
    <s v="photography"/>
    <s v="photobooks"/>
    <s v="photography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x v="20"/>
    <n v="13.852941176470587"/>
    <x v="1304"/>
    <x v="8"/>
    <x v="20"/>
    <s v="photography"/>
    <s v="photobooks"/>
    <s v="photography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x v="20"/>
    <n v="48.485714285714288"/>
    <x v="1305"/>
    <x v="8"/>
    <x v="20"/>
    <s v="photography"/>
    <s v="photobooks"/>
    <s v="photography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x v="20"/>
    <n v="30.8"/>
    <x v="1306"/>
    <x v="8"/>
    <x v="20"/>
    <s v="photography"/>
    <s v="photobooks"/>
    <s v="photography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x v="20"/>
    <n v="35.174193548387095"/>
    <x v="1307"/>
    <x v="8"/>
    <x v="20"/>
    <s v="photography"/>
    <s v="photobooks"/>
    <s v="photography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x v="20"/>
    <n v="36.404444444444444"/>
    <x v="1308"/>
    <x v="8"/>
    <x v="20"/>
    <s v="photography"/>
    <s v="photobooks"/>
    <s v="photography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x v="20"/>
    <n v="2.9550000000000001"/>
    <x v="1309"/>
    <x v="8"/>
    <x v="20"/>
    <s v="photography"/>
    <s v="photobooks"/>
    <s v="photography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x v="1"/>
    <x v="20"/>
    <n v="11.06"/>
    <x v="1310"/>
    <x v="8"/>
    <x v="20"/>
    <s v="photography"/>
    <s v="photobooks"/>
    <s v="photography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x v="20"/>
    <n v="41.407142857142858"/>
    <x v="1311"/>
    <x v="8"/>
    <x v="20"/>
    <s v="photography"/>
    <s v="photobooks"/>
    <s v="photography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x v="20"/>
    <n v="10.857142857142858"/>
    <x v="1312"/>
    <x v="8"/>
    <x v="20"/>
    <s v="photography"/>
    <s v="photobooks"/>
    <s v="photography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x v="20"/>
    <n v="3.3333333333333335"/>
    <x v="507"/>
    <x v="8"/>
    <x v="20"/>
    <s v="photography"/>
    <s v="photobooks"/>
    <s v="photography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x v="20"/>
    <n v="7.407407407407407E-2"/>
    <x v="1313"/>
    <x v="8"/>
    <x v="20"/>
    <s v="photography"/>
    <s v="photobooks"/>
    <s v="photography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x v="20"/>
    <n v="13.307692307692307"/>
    <x v="1314"/>
    <x v="8"/>
    <x v="20"/>
    <s v="photography"/>
    <s v="photobooks"/>
    <s v="photography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x v="20"/>
    <n v="0"/>
    <x v="121"/>
    <x v="8"/>
    <x v="20"/>
    <s v="photography"/>
    <s v="photobooks"/>
    <s v="photography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x v="20"/>
    <n v="49.183333333333337"/>
    <x v="1315"/>
    <x v="8"/>
    <x v="20"/>
    <s v="photography"/>
    <s v="photobooks"/>
    <s v="photography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x v="20"/>
    <n v="0"/>
    <x v="121"/>
    <x v="8"/>
    <x v="20"/>
    <s v="photography"/>
    <s v="photobooks"/>
    <s v="photography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x v="20"/>
    <n v="2.036"/>
    <x v="1316"/>
    <x v="8"/>
    <x v="20"/>
    <s v="photography"/>
    <s v="photobooks"/>
    <s v="photography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x v="20"/>
    <n v="52.327777777777776"/>
    <x v="1317"/>
    <x v="8"/>
    <x v="20"/>
    <s v="photography"/>
    <s v="photobooks"/>
    <s v="photography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x v="20"/>
    <n v="0"/>
    <x v="121"/>
    <x v="8"/>
    <x v="20"/>
    <s v="photography"/>
    <s v="photobooks"/>
    <s v="photography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x v="20"/>
    <n v="2.083333333333333"/>
    <x v="1318"/>
    <x v="8"/>
    <x v="20"/>
    <s v="photography"/>
    <s v="photobooks"/>
    <s v="photography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x v="20"/>
    <n v="6.565384615384616"/>
    <x v="1319"/>
    <x v="8"/>
    <x v="20"/>
    <s v="photography"/>
    <s v="photobooks"/>
    <s v="photography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x v="11"/>
    <n v="134.88999999999999"/>
    <x v="1320"/>
    <x v="4"/>
    <x v="11"/>
    <s v="music"/>
    <s v="rock"/>
    <s v="music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x v="0"/>
    <x v="11"/>
    <n v="100"/>
    <x v="50"/>
    <x v="4"/>
    <x v="11"/>
    <s v="music"/>
    <s v="rock"/>
    <s v="music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x v="11"/>
    <n v="115.85714285714286"/>
    <x v="1321"/>
    <x v="4"/>
    <x v="11"/>
    <s v="music"/>
    <s v="rock"/>
    <s v="music"/>
    <s v="rock"/>
  </r>
  <r>
    <s v="cd fund raiser"/>
    <n v="3000"/>
    <n v="3002"/>
    <x v="0"/>
    <x v="0"/>
    <s v="USD"/>
    <n v="1389146880"/>
    <n v="1387403967"/>
    <b v="0"/>
    <n v="40"/>
    <x v="0"/>
    <x v="11"/>
    <n v="100.06666666666666"/>
    <x v="1322"/>
    <x v="4"/>
    <x v="11"/>
    <s v="music"/>
    <s v="rock"/>
    <s v="music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x v="11"/>
    <n v="105.05"/>
    <x v="1323"/>
    <x v="4"/>
    <x v="11"/>
    <s v="music"/>
    <s v="rock"/>
    <s v="music"/>
    <s v="rock"/>
  </r>
  <r>
    <s v="Hear your favorite Bear Ghost in eargasmic quality!"/>
    <n v="2000"/>
    <n v="2020"/>
    <x v="0"/>
    <x v="0"/>
    <s v="USD"/>
    <n v="1392675017"/>
    <n v="1390083017"/>
    <b v="0"/>
    <n v="38"/>
    <x v="0"/>
    <x v="11"/>
    <n v="101"/>
    <x v="1324"/>
    <x v="4"/>
    <x v="11"/>
    <s v="music"/>
    <s v="rock"/>
    <s v="music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x v="11"/>
    <n v="100.66250000000001"/>
    <x v="1325"/>
    <x v="4"/>
    <x v="11"/>
    <s v="music"/>
    <s v="rock"/>
    <s v="music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x v="11"/>
    <n v="100.16000000000001"/>
    <x v="1326"/>
    <x v="4"/>
    <x v="11"/>
    <s v="music"/>
    <s v="rock"/>
    <s v="music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x v="11"/>
    <n v="166.68333333333334"/>
    <x v="1327"/>
    <x v="4"/>
    <x v="11"/>
    <s v="music"/>
    <s v="rock"/>
    <s v="music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x v="11"/>
    <n v="101.53333333333335"/>
    <x v="1328"/>
    <x v="4"/>
    <x v="11"/>
    <s v="music"/>
    <s v="rock"/>
    <s v="music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x v="11"/>
    <n v="103"/>
    <x v="1329"/>
    <x v="4"/>
    <x v="11"/>
    <s v="music"/>
    <s v="rock"/>
    <s v="music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x v="11"/>
    <n v="142.85714285714286"/>
    <x v="384"/>
    <x v="4"/>
    <x v="11"/>
    <s v="music"/>
    <s v="rock"/>
    <s v="music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x v="11"/>
    <n v="262.5"/>
    <x v="840"/>
    <x v="4"/>
    <x v="11"/>
    <s v="music"/>
    <s v="rock"/>
    <s v="music"/>
    <s v="rock"/>
  </r>
  <r>
    <s v="Help us fund our first tour and promote our new EP!"/>
    <n v="10000"/>
    <n v="11805"/>
    <x v="0"/>
    <x v="0"/>
    <s v="USD"/>
    <n v="1422140895"/>
    <n v="1418684895"/>
    <b v="0"/>
    <n v="90"/>
    <x v="0"/>
    <x v="11"/>
    <n v="118.05000000000001"/>
    <x v="1330"/>
    <x v="4"/>
    <x v="11"/>
    <s v="music"/>
    <s v="rock"/>
    <s v="music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x v="11"/>
    <n v="104"/>
    <x v="1331"/>
    <x v="4"/>
    <x v="11"/>
    <s v="music"/>
    <s v="rock"/>
    <s v="music"/>
    <s v="rock"/>
  </r>
  <r>
    <s v="Help fund our 2013 Sound &amp; Lighting Touring rig!"/>
    <n v="5000"/>
    <n v="10017"/>
    <x v="0"/>
    <x v="0"/>
    <s v="USD"/>
    <n v="1361129129"/>
    <n v="1359660329"/>
    <b v="0"/>
    <n v="55"/>
    <x v="0"/>
    <x v="11"/>
    <n v="200.34"/>
    <x v="1332"/>
    <x v="4"/>
    <x v="11"/>
    <s v="music"/>
    <s v="rock"/>
    <s v="music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x v="11"/>
    <n v="306.83333333333331"/>
    <x v="1333"/>
    <x v="4"/>
    <x v="11"/>
    <s v="music"/>
    <s v="rock"/>
    <s v="music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x v="11"/>
    <n v="100.149"/>
    <x v="1334"/>
    <x v="4"/>
    <x v="11"/>
    <s v="music"/>
    <s v="rock"/>
    <s v="music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x v="11"/>
    <n v="205.29999999999998"/>
    <x v="1335"/>
    <x v="4"/>
    <x v="11"/>
    <s v="music"/>
    <s v="rock"/>
    <s v="music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x v="11"/>
    <n v="108.88888888888889"/>
    <x v="1336"/>
    <x v="4"/>
    <x v="11"/>
    <s v="music"/>
    <s v="rock"/>
    <s v="music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x v="11"/>
    <n v="101.75"/>
    <x v="1337"/>
    <x v="4"/>
    <x v="11"/>
    <s v="music"/>
    <s v="rock"/>
    <s v="music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x v="11"/>
    <n v="125.25"/>
    <x v="1338"/>
    <x v="4"/>
    <x v="11"/>
    <s v="music"/>
    <s v="rock"/>
    <s v="music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x v="11"/>
    <n v="124.0061"/>
    <x v="1339"/>
    <x v="4"/>
    <x v="11"/>
    <s v="music"/>
    <s v="rock"/>
    <s v="music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x v="11"/>
    <n v="101.4"/>
    <x v="1340"/>
    <x v="4"/>
    <x v="11"/>
    <s v="music"/>
    <s v="rock"/>
    <s v="music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x v="11"/>
    <n v="100"/>
    <x v="1341"/>
    <x v="4"/>
    <x v="11"/>
    <s v="music"/>
    <s v="rock"/>
    <s v="music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x v="11"/>
    <n v="137.92666666666668"/>
    <x v="1342"/>
    <x v="4"/>
    <x v="11"/>
    <s v="music"/>
    <s v="rock"/>
    <s v="music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x v="11"/>
    <n v="120.88000000000001"/>
    <x v="1343"/>
    <x v="4"/>
    <x v="11"/>
    <s v="music"/>
    <s v="rock"/>
    <s v="music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x v="11"/>
    <n v="107.36666666666667"/>
    <x v="1344"/>
    <x v="4"/>
    <x v="11"/>
    <s v="music"/>
    <s v="rock"/>
    <s v="music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x v="11"/>
    <n v="100.33333333333334"/>
    <x v="1345"/>
    <x v="4"/>
    <x v="11"/>
    <s v="music"/>
    <s v="rock"/>
    <s v="music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x v="11"/>
    <n v="101.52222222222223"/>
    <x v="1346"/>
    <x v="4"/>
    <x v="11"/>
    <s v="music"/>
    <s v="rock"/>
    <s v="music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x v="11"/>
    <n v="100.07692307692308"/>
    <x v="1347"/>
    <x v="4"/>
    <x v="11"/>
    <s v="music"/>
    <s v="rock"/>
    <s v="music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x v="11"/>
    <n v="116.96666666666667"/>
    <x v="1348"/>
    <x v="4"/>
    <x v="11"/>
    <s v="music"/>
    <s v="rock"/>
    <s v="music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x v="11"/>
    <n v="101.875"/>
    <x v="1349"/>
    <x v="4"/>
    <x v="11"/>
    <s v="music"/>
    <s v="rock"/>
    <s v="music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x v="11"/>
    <n v="102.12366666666665"/>
    <x v="1350"/>
    <x v="4"/>
    <x v="11"/>
    <s v="music"/>
    <s v="rock"/>
    <s v="music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x v="11"/>
    <n v="154.05897142857143"/>
    <x v="1351"/>
    <x v="4"/>
    <x v="11"/>
    <s v="music"/>
    <s v="rock"/>
    <s v="music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x v="11"/>
    <n v="101.25"/>
    <x v="1352"/>
    <x v="4"/>
    <x v="11"/>
    <s v="music"/>
    <s v="rock"/>
    <s v="music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x v="11"/>
    <n v="100"/>
    <x v="1353"/>
    <x v="4"/>
    <x v="11"/>
    <s v="music"/>
    <s v="rock"/>
    <s v="music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x v="11"/>
    <n v="108.74800874800874"/>
    <x v="1354"/>
    <x v="4"/>
    <x v="11"/>
    <s v="music"/>
    <s v="rock"/>
    <s v="music"/>
    <s v="rock"/>
  </r>
  <r>
    <s v="Queen Kwong is going ON TOUR to London and Paris!"/>
    <n v="3000"/>
    <n v="3955"/>
    <x v="0"/>
    <x v="0"/>
    <s v="USD"/>
    <n v="1316716129"/>
    <n v="1314124129"/>
    <b v="0"/>
    <n v="56"/>
    <x v="0"/>
    <x v="11"/>
    <n v="131.83333333333334"/>
    <x v="1355"/>
    <x v="4"/>
    <x v="11"/>
    <s v="music"/>
    <s v="rock"/>
    <s v="music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x v="11"/>
    <n v="133.46666666666667"/>
    <x v="1356"/>
    <x v="4"/>
    <x v="11"/>
    <s v="music"/>
    <s v="rock"/>
    <s v="music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x v="18"/>
    <n v="0"/>
    <x v="121"/>
    <x v="6"/>
    <x v="18"/>
    <s v="games"/>
    <s v="mobile games"/>
    <s v="games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x v="18"/>
    <n v="8.0833333333333321"/>
    <x v="1357"/>
    <x v="6"/>
    <x v="18"/>
    <s v="games"/>
    <s v="mobile games"/>
    <s v="games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x v="18"/>
    <n v="0.4"/>
    <x v="144"/>
    <x v="6"/>
    <x v="18"/>
    <s v="games"/>
    <s v="mobile games"/>
    <s v="games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x v="18"/>
    <n v="42.892307692307689"/>
    <x v="1358"/>
    <x v="6"/>
    <x v="18"/>
    <s v="games"/>
    <s v="mobile games"/>
    <s v="games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x v="18"/>
    <n v="3.6363636363636364E-3"/>
    <x v="453"/>
    <x v="6"/>
    <x v="18"/>
    <s v="games"/>
    <s v="mobile games"/>
    <s v="games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x v="18"/>
    <n v="0.5"/>
    <x v="372"/>
    <x v="6"/>
    <x v="18"/>
    <s v="games"/>
    <s v="mobile games"/>
    <s v="games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x v="18"/>
    <n v="0.05"/>
    <x v="119"/>
    <x v="6"/>
    <x v="18"/>
    <s v="games"/>
    <s v="mobile games"/>
    <s v="games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x v="18"/>
    <n v="4.8680000000000003"/>
    <x v="1359"/>
    <x v="6"/>
    <x v="18"/>
    <s v="games"/>
    <s v="mobile games"/>
    <s v="games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x v="18"/>
    <n v="0"/>
    <x v="121"/>
    <x v="6"/>
    <x v="18"/>
    <s v="games"/>
    <s v="mobile games"/>
    <s v="games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x v="18"/>
    <n v="10.314285714285715"/>
    <x v="1360"/>
    <x v="6"/>
    <x v="18"/>
    <s v="games"/>
    <s v="mobile games"/>
    <s v="games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x v="18"/>
    <n v="71.784615384615378"/>
    <x v="1361"/>
    <x v="6"/>
    <x v="18"/>
    <s v="games"/>
    <s v="mobile games"/>
    <s v="games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x v="18"/>
    <n v="1.06"/>
    <x v="1362"/>
    <x v="6"/>
    <x v="18"/>
    <s v="games"/>
    <s v="mobile games"/>
    <s v="games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x v="18"/>
    <n v="0.44999999999999996"/>
    <x v="666"/>
    <x v="6"/>
    <x v="18"/>
    <s v="games"/>
    <s v="mobile games"/>
    <s v="games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x v="18"/>
    <n v="1.6250000000000001E-2"/>
    <x v="31"/>
    <x v="6"/>
    <x v="18"/>
    <s v="games"/>
    <s v="mobile games"/>
    <s v="games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x v="18"/>
    <n v="0.51"/>
    <x v="1363"/>
    <x v="6"/>
    <x v="18"/>
    <s v="games"/>
    <s v="mobile games"/>
    <s v="games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x v="18"/>
    <n v="0"/>
    <x v="121"/>
    <x v="6"/>
    <x v="18"/>
    <s v="games"/>
    <s v="mobile games"/>
    <s v="games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x v="18"/>
    <n v="0"/>
    <x v="121"/>
    <x v="6"/>
    <x v="18"/>
    <s v="games"/>
    <s v="mobile games"/>
    <s v="games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x v="18"/>
    <n v="0"/>
    <x v="121"/>
    <x v="6"/>
    <x v="18"/>
    <s v="games"/>
    <s v="mobile games"/>
    <s v="games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x v="18"/>
    <n v="0.12"/>
    <x v="366"/>
    <x v="6"/>
    <x v="18"/>
    <s v="games"/>
    <s v="mobile games"/>
    <s v="games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x v="1"/>
    <x v="18"/>
    <n v="20.080000000000002"/>
    <x v="1364"/>
    <x v="6"/>
    <x v="18"/>
    <s v="games"/>
    <s v="mobile games"/>
    <s v="games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x v="14"/>
    <n v="172.68449999999999"/>
    <x v="1365"/>
    <x v="4"/>
    <x v="14"/>
    <s v="music"/>
    <s v="indie rock"/>
    <s v="music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x v="14"/>
    <n v="100.8955223880597"/>
    <x v="1366"/>
    <x v="4"/>
    <x v="14"/>
    <s v="music"/>
    <s v="indie rock"/>
    <s v="music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x v="14"/>
    <n v="104.8048048048048"/>
    <x v="1367"/>
    <x v="4"/>
    <x v="14"/>
    <s v="music"/>
    <s v="indie rock"/>
    <s v="music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x v="14"/>
    <n v="135.1"/>
    <x v="1368"/>
    <x v="4"/>
    <x v="14"/>
    <s v="music"/>
    <s v="indie rock"/>
    <s v="music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x v="14"/>
    <n v="116.32786885245903"/>
    <x v="1369"/>
    <x v="4"/>
    <x v="14"/>
    <s v="music"/>
    <s v="indie rock"/>
    <s v="music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x v="14"/>
    <n v="102.08333333333333"/>
    <x v="1370"/>
    <x v="4"/>
    <x v="14"/>
    <s v="music"/>
    <s v="indie rock"/>
    <s v="music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x v="14"/>
    <n v="111.16666666666666"/>
    <x v="1371"/>
    <x v="4"/>
    <x v="14"/>
    <s v="music"/>
    <s v="indie rock"/>
    <s v="music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x v="14"/>
    <n v="166.08"/>
    <x v="1372"/>
    <x v="4"/>
    <x v="14"/>
    <s v="music"/>
    <s v="indie rock"/>
    <s v="music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x v="14"/>
    <n v="106.60000000000001"/>
    <x v="1373"/>
    <x v="4"/>
    <x v="14"/>
    <s v="music"/>
    <s v="indie rock"/>
    <s v="music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x v="14"/>
    <n v="144.58441666666667"/>
    <x v="1374"/>
    <x v="4"/>
    <x v="14"/>
    <s v="music"/>
    <s v="indie rock"/>
    <s v="music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x v="14"/>
    <n v="105.55000000000001"/>
    <x v="1375"/>
    <x v="4"/>
    <x v="14"/>
    <s v="music"/>
    <s v="indie rock"/>
    <s v="music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x v="14"/>
    <n v="136.60000000000002"/>
    <x v="1376"/>
    <x v="4"/>
    <x v="14"/>
    <s v="music"/>
    <s v="indie rock"/>
    <s v="music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x v="14"/>
    <n v="104"/>
    <x v="1377"/>
    <x v="4"/>
    <x v="14"/>
    <s v="music"/>
    <s v="indie rock"/>
    <s v="music"/>
    <s v="indie rock"/>
  </r>
  <r>
    <s v="Im trying to raise $1000 for a 3 song EP in a studio!"/>
    <n v="1000"/>
    <n v="1145"/>
    <x v="0"/>
    <x v="0"/>
    <s v="USD"/>
    <n v="1329082983"/>
    <n v="1326404583"/>
    <b v="0"/>
    <n v="20"/>
    <x v="0"/>
    <x v="14"/>
    <n v="114.5"/>
    <x v="1378"/>
    <x v="4"/>
    <x v="14"/>
    <s v="music"/>
    <s v="indie rock"/>
    <s v="music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x v="14"/>
    <n v="101.71957671957672"/>
    <x v="1379"/>
    <x v="4"/>
    <x v="14"/>
    <s v="music"/>
    <s v="indie rock"/>
    <s v="music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x v="14"/>
    <n v="123.94678492239468"/>
    <x v="1380"/>
    <x v="4"/>
    <x v="14"/>
    <s v="music"/>
    <s v="indie rock"/>
    <s v="music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x v="14"/>
    <n v="102.45669291338582"/>
    <x v="1381"/>
    <x v="4"/>
    <x v="14"/>
    <s v="music"/>
    <s v="indie rock"/>
    <s v="music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x v="14"/>
    <n v="144.5"/>
    <x v="1382"/>
    <x v="4"/>
    <x v="14"/>
    <s v="music"/>
    <s v="indie rock"/>
    <s v="music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x v="14"/>
    <n v="133.33333333333331"/>
    <x v="1383"/>
    <x v="4"/>
    <x v="14"/>
    <s v="music"/>
    <s v="indie rock"/>
    <s v="music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x v="14"/>
    <n v="109.3644"/>
    <x v="1384"/>
    <x v="4"/>
    <x v="14"/>
    <s v="music"/>
    <s v="indie rock"/>
    <s v="music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x v="29"/>
    <n v="2.6969696969696968"/>
    <x v="1385"/>
    <x v="2"/>
    <x v="29"/>
    <s v="technology"/>
    <s v="gadgets"/>
    <s v="technology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x v="29"/>
    <n v="1.2"/>
    <x v="143"/>
    <x v="2"/>
    <x v="29"/>
    <s v="technology"/>
    <s v="gadgets"/>
    <s v="technology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x v="29"/>
    <n v="46.6"/>
    <x v="1386"/>
    <x v="2"/>
    <x v="29"/>
    <s v="technology"/>
    <s v="gadgets"/>
    <s v="technology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x v="29"/>
    <n v="0.1"/>
    <x v="384"/>
    <x v="2"/>
    <x v="29"/>
    <s v="technology"/>
    <s v="gadgets"/>
    <s v="technology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x v="29"/>
    <n v="0.16800000000000001"/>
    <x v="689"/>
    <x v="2"/>
    <x v="29"/>
    <s v="technology"/>
    <s v="gadgets"/>
    <s v="technology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x v="29"/>
    <n v="42.76"/>
    <x v="1387"/>
    <x v="2"/>
    <x v="29"/>
    <s v="technology"/>
    <s v="gadgets"/>
    <s v="technology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x v="29"/>
    <n v="0.28333333333333333"/>
    <x v="1241"/>
    <x v="2"/>
    <x v="29"/>
    <s v="technology"/>
    <s v="gadgets"/>
    <s v="technology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x v="29"/>
    <n v="1.7319999999999998"/>
    <x v="1388"/>
    <x v="2"/>
    <x v="29"/>
    <s v="technology"/>
    <s v="gadgets"/>
    <s v="technology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x v="29"/>
    <n v="14.111428571428572"/>
    <x v="1389"/>
    <x v="2"/>
    <x v="29"/>
    <s v="technology"/>
    <s v="gadgets"/>
    <s v="technology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x v="29"/>
    <n v="39.395294117647055"/>
    <x v="1390"/>
    <x v="2"/>
    <x v="29"/>
    <s v="technology"/>
    <s v="gadgets"/>
    <s v="technology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x v="29"/>
    <n v="2.3529411764705882E-2"/>
    <x v="119"/>
    <x v="2"/>
    <x v="29"/>
    <s v="technology"/>
    <s v="gadgets"/>
    <s v="technology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x v="29"/>
    <n v="59.3"/>
    <x v="1391"/>
    <x v="2"/>
    <x v="29"/>
    <s v="technology"/>
    <s v="gadgets"/>
    <s v="technology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x v="1"/>
    <x v="29"/>
    <n v="1.3270833333333334"/>
    <x v="1392"/>
    <x v="2"/>
    <x v="29"/>
    <s v="technology"/>
    <s v="gadgets"/>
    <s v="technology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x v="29"/>
    <n v="9.0090090090090094"/>
    <x v="180"/>
    <x v="2"/>
    <x v="29"/>
    <s v="technology"/>
    <s v="gadgets"/>
    <s v="technology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x v="29"/>
    <n v="1.6"/>
    <x v="453"/>
    <x v="2"/>
    <x v="29"/>
    <s v="technology"/>
    <s v="gadgets"/>
    <s v="technology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x v="1"/>
    <x v="29"/>
    <n v="0.51"/>
    <x v="1363"/>
    <x v="2"/>
    <x v="29"/>
    <s v="technology"/>
    <s v="gadgets"/>
    <s v="technology"/>
    <s v="gadgets"/>
  </r>
  <r>
    <s v="Let's build a legendary brand altogether"/>
    <n v="390000"/>
    <n v="205025"/>
    <x v="2"/>
    <x v="7"/>
    <s v="HKD"/>
    <n v="1486708133"/>
    <n v="1484116133"/>
    <b v="0"/>
    <n v="70"/>
    <x v="1"/>
    <x v="29"/>
    <n v="52.570512820512818"/>
    <x v="1393"/>
    <x v="2"/>
    <x v="29"/>
    <s v="technology"/>
    <s v="gadgets"/>
    <s v="technology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x v="29"/>
    <n v="1.04"/>
    <x v="684"/>
    <x v="2"/>
    <x v="29"/>
    <s v="technology"/>
    <s v="gadgets"/>
    <s v="technology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x v="29"/>
    <n v="47.4"/>
    <x v="1394"/>
    <x v="2"/>
    <x v="29"/>
    <s v="technology"/>
    <s v="gadgets"/>
    <s v="technology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x v="29"/>
    <n v="43.03"/>
    <x v="1395"/>
    <x v="2"/>
    <x v="29"/>
    <s v="technology"/>
    <s v="gadgets"/>
    <s v="technology"/>
    <s v="gadgets"/>
  </r>
  <r>
    <s v="The Fine Spirits are making an album, but we need your help!"/>
    <n v="1500"/>
    <n v="2052"/>
    <x v="0"/>
    <x v="0"/>
    <s v="USD"/>
    <n v="1342243143"/>
    <n v="1339651143"/>
    <b v="0"/>
    <n v="38"/>
    <x v="0"/>
    <x v="14"/>
    <n v="136.80000000000001"/>
    <x v="1237"/>
    <x v="4"/>
    <x v="14"/>
    <s v="music"/>
    <s v="indie rock"/>
    <s v="music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x v="14"/>
    <n v="115.55"/>
    <x v="1396"/>
    <x v="4"/>
    <x v="14"/>
    <s v="music"/>
    <s v="indie rock"/>
    <s v="music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x v="14"/>
    <n v="240.79999999999998"/>
    <x v="1397"/>
    <x v="4"/>
    <x v="14"/>
    <s v="music"/>
    <s v="indie rock"/>
    <s v="music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x v="14"/>
    <n v="114.39999999999999"/>
    <x v="1398"/>
    <x v="4"/>
    <x v="14"/>
    <s v="music"/>
    <s v="indie rock"/>
    <s v="music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x v="14"/>
    <n v="110.33333333333333"/>
    <x v="1399"/>
    <x v="4"/>
    <x v="14"/>
    <s v="music"/>
    <s v="indie rock"/>
    <s v="music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x v="14"/>
    <n v="195.37933333333334"/>
    <x v="1400"/>
    <x v="4"/>
    <x v="14"/>
    <s v="music"/>
    <s v="indie rock"/>
    <s v="music"/>
    <s v="indie rock"/>
  </r>
  <r>
    <s v="Hampshire is headed to GBS Detroit."/>
    <n v="600"/>
    <n v="620"/>
    <x v="0"/>
    <x v="0"/>
    <s v="USD"/>
    <n v="1331182740"/>
    <n v="1329856839"/>
    <b v="0"/>
    <n v="11"/>
    <x v="0"/>
    <x v="14"/>
    <n v="103.33333333333334"/>
    <x v="1401"/>
    <x v="4"/>
    <x v="14"/>
    <s v="music"/>
    <s v="indie rock"/>
    <s v="music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x v="0"/>
    <x v="14"/>
    <n v="103.1372549019608"/>
    <x v="1402"/>
    <x v="4"/>
    <x v="14"/>
    <s v="music"/>
    <s v="indie rock"/>
    <s v="music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x v="14"/>
    <n v="100.3125"/>
    <x v="1403"/>
    <x v="4"/>
    <x v="14"/>
    <s v="music"/>
    <s v="indie rock"/>
    <s v="music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x v="14"/>
    <n v="127"/>
    <x v="1404"/>
    <x v="4"/>
    <x v="14"/>
    <s v="music"/>
    <s v="indie rock"/>
    <s v="music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x v="14"/>
    <n v="120.601"/>
    <x v="1405"/>
    <x v="4"/>
    <x v="14"/>
    <s v="music"/>
    <s v="indie rock"/>
    <s v="music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x v="14"/>
    <n v="106.99047619047619"/>
    <x v="1406"/>
    <x v="4"/>
    <x v="14"/>
    <s v="music"/>
    <s v="indie rock"/>
    <s v="music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x v="14"/>
    <n v="172.43333333333334"/>
    <x v="1407"/>
    <x v="4"/>
    <x v="14"/>
    <s v="music"/>
    <s v="indie rock"/>
    <s v="music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x v="14"/>
    <n v="123.61999999999999"/>
    <x v="1408"/>
    <x v="4"/>
    <x v="14"/>
    <s v="music"/>
    <s v="indie rock"/>
    <s v="music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x v="14"/>
    <n v="108.4"/>
    <x v="1409"/>
    <x v="4"/>
    <x v="14"/>
    <s v="music"/>
    <s v="indie rock"/>
    <s v="music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x v="14"/>
    <n v="116.52013333333333"/>
    <x v="1410"/>
    <x v="4"/>
    <x v="14"/>
    <s v="music"/>
    <s v="indie rock"/>
    <s v="music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x v="14"/>
    <n v="187.245"/>
    <x v="1411"/>
    <x v="4"/>
    <x v="14"/>
    <s v="music"/>
    <s v="indie rock"/>
    <s v="music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x v="14"/>
    <n v="115.93333333333334"/>
    <x v="1412"/>
    <x v="4"/>
    <x v="14"/>
    <s v="music"/>
    <s v="indie rock"/>
    <s v="music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x v="14"/>
    <n v="110.7"/>
    <x v="1413"/>
    <x v="4"/>
    <x v="14"/>
    <s v="music"/>
    <s v="indie rock"/>
    <s v="music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x v="14"/>
    <n v="170.92307692307693"/>
    <x v="1414"/>
    <x v="4"/>
    <x v="14"/>
    <s v="music"/>
    <s v="indie rock"/>
    <s v="music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x v="30"/>
    <n v="126.11835600000001"/>
    <x v="1415"/>
    <x v="2"/>
    <x v="30"/>
    <s v="technology"/>
    <s v="hardware"/>
    <s v="technology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x v="30"/>
    <n v="138.44033333333334"/>
    <x v="1416"/>
    <x v="2"/>
    <x v="30"/>
    <s v="technology"/>
    <s v="hardware"/>
    <s v="technology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x v="30"/>
    <n v="1705.2499999999998"/>
    <x v="1417"/>
    <x v="2"/>
    <x v="30"/>
    <s v="technology"/>
    <s v="hardware"/>
    <s v="technology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x v="30"/>
    <n v="788.05550000000005"/>
    <x v="1418"/>
    <x v="2"/>
    <x v="30"/>
    <s v="technology"/>
    <s v="hardware"/>
    <s v="technology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x v="30"/>
    <n v="348.01799999999997"/>
    <x v="1419"/>
    <x v="2"/>
    <x v="30"/>
    <s v="technology"/>
    <s v="hardware"/>
    <s v="technology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x v="30"/>
    <n v="149.74666666666667"/>
    <x v="1420"/>
    <x v="2"/>
    <x v="30"/>
    <s v="technology"/>
    <s v="hardware"/>
    <s v="technology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x v="30"/>
    <n v="100.63375000000001"/>
    <x v="1421"/>
    <x v="2"/>
    <x v="30"/>
    <s v="technology"/>
    <s v="hardware"/>
    <s v="technology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x v="0"/>
    <x v="30"/>
    <n v="800.21100000000001"/>
    <x v="1422"/>
    <x v="2"/>
    <x v="30"/>
    <s v="technology"/>
    <s v="hardware"/>
    <s v="technology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x v="30"/>
    <n v="106.00260000000002"/>
    <x v="1423"/>
    <x v="2"/>
    <x v="30"/>
    <s v="technology"/>
    <s v="hardware"/>
    <s v="technology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x v="30"/>
    <n v="200.51866666666669"/>
    <x v="1424"/>
    <x v="2"/>
    <x v="30"/>
    <s v="technology"/>
    <s v="hardware"/>
    <s v="technology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x v="30"/>
    <n v="212.44399999999999"/>
    <x v="1425"/>
    <x v="2"/>
    <x v="30"/>
    <s v="technology"/>
    <s v="hardware"/>
    <s v="technology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x v="30"/>
    <n v="198.47237142857145"/>
    <x v="1426"/>
    <x v="2"/>
    <x v="30"/>
    <s v="technology"/>
    <s v="hardware"/>
    <s v="technology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x v="30"/>
    <n v="225.94666666666666"/>
    <x v="1427"/>
    <x v="2"/>
    <x v="30"/>
    <s v="technology"/>
    <s v="hardware"/>
    <s v="technology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x v="0"/>
    <x v="30"/>
    <n v="698.94800000000009"/>
    <x v="1428"/>
    <x v="2"/>
    <x v="30"/>
    <s v="technology"/>
    <s v="hardware"/>
    <s v="technology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x v="30"/>
    <n v="398.59528571428569"/>
    <x v="1429"/>
    <x v="2"/>
    <x v="30"/>
    <s v="technology"/>
    <s v="hardware"/>
    <s v="technology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x v="30"/>
    <n v="294.0333333333333"/>
    <x v="1430"/>
    <x v="2"/>
    <x v="30"/>
    <s v="technology"/>
    <s v="hardware"/>
    <s v="technology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x v="0"/>
    <x v="30"/>
    <n v="167.50470000000001"/>
    <x v="1431"/>
    <x v="2"/>
    <x v="30"/>
    <s v="technology"/>
    <s v="hardware"/>
    <s v="technology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x v="30"/>
    <n v="1435.5717142857143"/>
    <x v="1432"/>
    <x v="2"/>
    <x v="30"/>
    <s v="technology"/>
    <s v="hardware"/>
    <s v="technology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x v="30"/>
    <n v="156.73439999999999"/>
    <x v="1433"/>
    <x v="2"/>
    <x v="30"/>
    <s v="technology"/>
    <s v="hardware"/>
    <s v="technology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x v="30"/>
    <n v="117.90285714285716"/>
    <x v="1434"/>
    <x v="2"/>
    <x v="30"/>
    <s v="technology"/>
    <s v="hardware"/>
    <s v="technology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x v="30"/>
    <n v="1105.3811999999998"/>
    <x v="1435"/>
    <x v="2"/>
    <x v="30"/>
    <s v="technology"/>
    <s v="hardware"/>
    <s v="technology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x v="30"/>
    <n v="192.92499999999998"/>
    <x v="1436"/>
    <x v="2"/>
    <x v="30"/>
    <s v="technology"/>
    <s v="hardware"/>
    <s v="technology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x v="30"/>
    <n v="126.8842105263158"/>
    <x v="1437"/>
    <x v="2"/>
    <x v="30"/>
    <s v="technology"/>
    <s v="hardware"/>
    <s v="technology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x v="30"/>
    <n v="259.57748878923763"/>
    <x v="1438"/>
    <x v="2"/>
    <x v="30"/>
    <s v="technology"/>
    <s v="hardware"/>
    <s v="technology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x v="30"/>
    <n v="262.27999999999997"/>
    <x v="1439"/>
    <x v="2"/>
    <x v="30"/>
    <s v="technology"/>
    <s v="hardware"/>
    <s v="technology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x v="30"/>
    <n v="206.74309000000002"/>
    <x v="1440"/>
    <x v="2"/>
    <x v="30"/>
    <s v="technology"/>
    <s v="hardware"/>
    <s v="technology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x v="30"/>
    <n v="370.13"/>
    <x v="1441"/>
    <x v="2"/>
    <x v="30"/>
    <s v="technology"/>
    <s v="hardware"/>
    <s v="technology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x v="30"/>
    <n v="284.96600000000001"/>
    <x v="1442"/>
    <x v="2"/>
    <x v="30"/>
    <s v="technology"/>
    <s v="hardware"/>
    <s v="technology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x v="30"/>
    <n v="579.08000000000004"/>
    <x v="1443"/>
    <x v="2"/>
    <x v="30"/>
    <s v="technology"/>
    <s v="hardware"/>
    <s v="technology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x v="30"/>
    <n v="1131.8"/>
    <x v="1444"/>
    <x v="2"/>
    <x v="30"/>
    <s v="technology"/>
    <s v="hardware"/>
    <s v="technology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x v="30"/>
    <n v="263.02771750000005"/>
    <x v="1445"/>
    <x v="2"/>
    <x v="30"/>
    <s v="technology"/>
    <s v="hardware"/>
    <s v="technology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x v="30"/>
    <n v="674.48"/>
    <x v="1446"/>
    <x v="2"/>
    <x v="30"/>
    <s v="technology"/>
    <s v="hardware"/>
    <s v="technology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x v="30"/>
    <n v="256.83081313131316"/>
    <x v="1447"/>
    <x v="2"/>
    <x v="30"/>
    <s v="technology"/>
    <s v="hardware"/>
    <s v="technology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x v="30"/>
    <n v="375.49599999999998"/>
    <x v="1448"/>
    <x v="2"/>
    <x v="30"/>
    <s v="technology"/>
    <s v="hardware"/>
    <s v="technology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x v="30"/>
    <n v="208.70837499999996"/>
    <x v="1449"/>
    <x v="2"/>
    <x v="30"/>
    <s v="technology"/>
    <s v="hardware"/>
    <s v="technology"/>
    <s v="hardware"/>
  </r>
  <r>
    <s v="Can you help us make an ultra bright white one a reality?"/>
    <n v="4000"/>
    <n v="13864"/>
    <x v="0"/>
    <x v="1"/>
    <s v="GBP"/>
    <n v="1373751325"/>
    <n v="1371159325"/>
    <b v="1"/>
    <n v="473"/>
    <x v="0"/>
    <x v="30"/>
    <n v="346.6"/>
    <x v="1450"/>
    <x v="2"/>
    <x v="30"/>
    <s v="technology"/>
    <s v="hardware"/>
    <s v="technology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x v="30"/>
    <n v="402.33"/>
    <x v="1451"/>
    <x v="2"/>
    <x v="30"/>
    <s v="technology"/>
    <s v="hardware"/>
    <s v="technology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x v="30"/>
    <n v="1026.8451399999999"/>
    <x v="1452"/>
    <x v="2"/>
    <x v="30"/>
    <s v="technology"/>
    <s v="hardware"/>
    <s v="technology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x v="30"/>
    <n v="114.901155"/>
    <x v="1453"/>
    <x v="2"/>
    <x v="30"/>
    <s v="technology"/>
    <s v="hardware"/>
    <s v="technology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x v="0"/>
    <x v="30"/>
    <n v="354.82402000000002"/>
    <x v="1454"/>
    <x v="2"/>
    <x v="30"/>
    <s v="technology"/>
    <s v="hardware"/>
    <s v="technology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x v="31"/>
    <n v="5.08"/>
    <x v="1455"/>
    <x v="8"/>
    <x v="31"/>
    <s v="photography"/>
    <s v="people"/>
    <s v="photography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x v="31"/>
    <n v="0"/>
    <x v="121"/>
    <x v="8"/>
    <x v="31"/>
    <s v="photography"/>
    <s v="people"/>
    <s v="photography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x v="31"/>
    <n v="4.3"/>
    <x v="1456"/>
    <x v="8"/>
    <x v="31"/>
    <s v="photography"/>
    <s v="people"/>
    <s v="photography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x v="31"/>
    <n v="21.146666666666665"/>
    <x v="1457"/>
    <x v="8"/>
    <x v="31"/>
    <s v="photography"/>
    <s v="people"/>
    <s v="photography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x v="31"/>
    <n v="3.1875"/>
    <x v="800"/>
    <x v="8"/>
    <x v="31"/>
    <s v="photography"/>
    <s v="people"/>
    <s v="photography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x v="31"/>
    <n v="0.05"/>
    <x v="120"/>
    <x v="8"/>
    <x v="31"/>
    <s v="photography"/>
    <s v="people"/>
    <s v="photography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x v="1"/>
    <x v="31"/>
    <n v="42.472727272727276"/>
    <x v="1458"/>
    <x v="8"/>
    <x v="31"/>
    <s v="photography"/>
    <s v="people"/>
    <s v="photography"/>
    <s v="people"/>
  </r>
  <r>
    <s v="Expressing art in an image!"/>
    <n v="6000"/>
    <n v="25"/>
    <x v="2"/>
    <x v="0"/>
    <s v="USD"/>
    <n v="1440094742"/>
    <n v="1437502742"/>
    <b v="0"/>
    <n v="1"/>
    <x v="1"/>
    <x v="31"/>
    <n v="0.41666666666666669"/>
    <x v="384"/>
    <x v="8"/>
    <x v="31"/>
    <s v="photography"/>
    <s v="people"/>
    <s v="photography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x v="31"/>
    <n v="1"/>
    <x v="73"/>
    <x v="8"/>
    <x v="31"/>
    <s v="photography"/>
    <s v="people"/>
    <s v="photography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x v="31"/>
    <n v="16.966666666666665"/>
    <x v="1459"/>
    <x v="8"/>
    <x v="31"/>
    <s v="photography"/>
    <s v="people"/>
    <s v="photography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x v="31"/>
    <n v="7.0000000000000009"/>
    <x v="1460"/>
    <x v="8"/>
    <x v="31"/>
    <s v="photography"/>
    <s v="people"/>
    <s v="photography"/>
    <s v="people"/>
  </r>
  <r>
    <s v="A complete revamp of all the Disney Princes &amp; Princesses!"/>
    <n v="1500"/>
    <n v="2"/>
    <x v="2"/>
    <x v="0"/>
    <s v="USD"/>
    <n v="1424229991"/>
    <n v="1421637991"/>
    <b v="0"/>
    <n v="2"/>
    <x v="1"/>
    <x v="31"/>
    <n v="0.13333333333333333"/>
    <x v="120"/>
    <x v="8"/>
    <x v="31"/>
    <s v="photography"/>
    <s v="people"/>
    <s v="photography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x v="31"/>
    <n v="0"/>
    <x v="121"/>
    <x v="8"/>
    <x v="31"/>
    <s v="photography"/>
    <s v="people"/>
    <s v="photography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x v="31"/>
    <n v="0"/>
    <x v="121"/>
    <x v="8"/>
    <x v="31"/>
    <s v="photography"/>
    <s v="people"/>
    <s v="photography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x v="31"/>
    <n v="7.8"/>
    <x v="438"/>
    <x v="8"/>
    <x v="31"/>
    <s v="photography"/>
    <s v="people"/>
    <s v="photography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x v="31"/>
    <n v="0"/>
    <x v="121"/>
    <x v="8"/>
    <x v="31"/>
    <s v="photography"/>
    <s v="people"/>
    <s v="photography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x v="31"/>
    <n v="0"/>
    <x v="121"/>
    <x v="8"/>
    <x v="31"/>
    <s v="photography"/>
    <s v="people"/>
    <s v="photography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x v="31"/>
    <n v="26.200000000000003"/>
    <x v="1461"/>
    <x v="8"/>
    <x v="31"/>
    <s v="photography"/>
    <s v="people"/>
    <s v="photography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x v="31"/>
    <n v="0.76129032258064511"/>
    <x v="1462"/>
    <x v="8"/>
    <x v="31"/>
    <s v="photography"/>
    <s v="people"/>
    <s v="photography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x v="31"/>
    <n v="12.5"/>
    <x v="384"/>
    <x v="8"/>
    <x v="31"/>
    <s v="photography"/>
    <s v="people"/>
    <s v="photography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x v="30"/>
    <n v="382.12909090909091"/>
    <x v="1463"/>
    <x v="2"/>
    <x v="30"/>
    <s v="technology"/>
    <s v="hardware"/>
    <s v="technology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x v="30"/>
    <n v="216.79422000000002"/>
    <x v="1464"/>
    <x v="2"/>
    <x v="30"/>
    <s v="technology"/>
    <s v="hardware"/>
    <s v="technology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x v="30"/>
    <n v="312"/>
    <x v="1465"/>
    <x v="2"/>
    <x v="30"/>
    <s v="technology"/>
    <s v="hardware"/>
    <s v="technology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x v="30"/>
    <n v="234.42048"/>
    <x v="1466"/>
    <x v="2"/>
    <x v="30"/>
    <s v="technology"/>
    <s v="hardware"/>
    <s v="technology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x v="30"/>
    <n v="123.68010000000001"/>
    <x v="1467"/>
    <x v="2"/>
    <x v="30"/>
    <s v="technology"/>
    <s v="hardware"/>
    <s v="technology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x v="30"/>
    <n v="247.84"/>
    <x v="1468"/>
    <x v="2"/>
    <x v="30"/>
    <s v="technology"/>
    <s v="hardware"/>
    <s v="technology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x v="30"/>
    <n v="115.7092"/>
    <x v="1469"/>
    <x v="2"/>
    <x v="30"/>
    <s v="technology"/>
    <s v="hardware"/>
    <s v="technology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x v="30"/>
    <n v="117.07484768810599"/>
    <x v="1470"/>
    <x v="2"/>
    <x v="30"/>
    <s v="technology"/>
    <s v="hardware"/>
    <s v="technology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x v="30"/>
    <n v="305.15800000000002"/>
    <x v="1471"/>
    <x v="2"/>
    <x v="30"/>
    <s v="technology"/>
    <s v="hardware"/>
    <s v="technology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x v="0"/>
    <x v="30"/>
    <n v="320.05299999999994"/>
    <x v="1472"/>
    <x v="2"/>
    <x v="30"/>
    <s v="technology"/>
    <s v="hardware"/>
    <s v="technology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x v="30"/>
    <n v="819.56399999999996"/>
    <x v="1473"/>
    <x v="2"/>
    <x v="30"/>
    <s v="technology"/>
    <s v="hardware"/>
    <s v="technology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x v="30"/>
    <n v="234.90000000000003"/>
    <x v="1474"/>
    <x v="2"/>
    <x v="30"/>
    <s v="technology"/>
    <s v="hardware"/>
    <s v="technology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x v="30"/>
    <n v="494.91374999999999"/>
    <x v="1475"/>
    <x v="2"/>
    <x v="30"/>
    <s v="technology"/>
    <s v="hardware"/>
    <s v="technology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x v="30"/>
    <n v="7813.7822333333334"/>
    <x v="1476"/>
    <x v="2"/>
    <x v="30"/>
    <s v="technology"/>
    <s v="hardware"/>
    <s v="technology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x v="30"/>
    <n v="113.00013888888888"/>
    <x v="1477"/>
    <x v="2"/>
    <x v="30"/>
    <s v="technology"/>
    <s v="hardware"/>
    <s v="technology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x v="0"/>
    <x v="30"/>
    <n v="921.54219999999998"/>
    <x v="1478"/>
    <x v="2"/>
    <x v="30"/>
    <s v="technology"/>
    <s v="hardware"/>
    <s v="technology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x v="30"/>
    <n v="125.10239999999999"/>
    <x v="1479"/>
    <x v="2"/>
    <x v="30"/>
    <s v="technology"/>
    <s v="hardware"/>
    <s v="technology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x v="30"/>
    <n v="102.24343076923077"/>
    <x v="1480"/>
    <x v="2"/>
    <x v="30"/>
    <s v="technology"/>
    <s v="hardware"/>
    <s v="technology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x v="30"/>
    <n v="484.90975000000003"/>
    <x v="1481"/>
    <x v="2"/>
    <x v="30"/>
    <s v="technology"/>
    <s v="hardware"/>
    <s v="technology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x v="30"/>
    <n v="192.33333333333334"/>
    <x v="1482"/>
    <x v="2"/>
    <x v="30"/>
    <s v="technology"/>
    <s v="hardware"/>
    <s v="technology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x v="30"/>
    <n v="281.10000000000002"/>
    <x v="1483"/>
    <x v="2"/>
    <x v="30"/>
    <s v="technology"/>
    <s v="hardware"/>
    <s v="technology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x v="30"/>
    <n v="125.13700000000001"/>
    <x v="1484"/>
    <x v="2"/>
    <x v="30"/>
    <s v="technology"/>
    <s v="hardware"/>
    <s v="technology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x v="30"/>
    <n v="161.459"/>
    <x v="1485"/>
    <x v="2"/>
    <x v="30"/>
    <s v="technology"/>
    <s v="hardware"/>
    <s v="technology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x v="30"/>
    <n v="585.35"/>
    <x v="1486"/>
    <x v="2"/>
    <x v="30"/>
    <s v="technology"/>
    <s v="hardware"/>
    <s v="technology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x v="30"/>
    <n v="201.14999999999998"/>
    <x v="1487"/>
    <x v="2"/>
    <x v="30"/>
    <s v="technology"/>
    <s v="hardware"/>
    <s v="technology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x v="0"/>
    <x v="30"/>
    <n v="133.48307999999997"/>
    <x v="1488"/>
    <x v="2"/>
    <x v="30"/>
    <s v="technology"/>
    <s v="hardware"/>
    <s v="technology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x v="30"/>
    <n v="120.24900000000001"/>
    <x v="1489"/>
    <x v="2"/>
    <x v="30"/>
    <s v="technology"/>
    <s v="hardware"/>
    <s v="technology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x v="0"/>
    <x v="30"/>
    <n v="126.16666666666667"/>
    <x v="1490"/>
    <x v="2"/>
    <x v="30"/>
    <s v="technology"/>
    <s v="hardware"/>
    <s v="technology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x v="30"/>
    <n v="361.2"/>
    <x v="1491"/>
    <x v="2"/>
    <x v="30"/>
    <s v="technology"/>
    <s v="hardware"/>
    <s v="technology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x v="30"/>
    <n v="226.239013671875"/>
    <x v="1492"/>
    <x v="2"/>
    <x v="30"/>
    <s v="technology"/>
    <s v="hardware"/>
    <s v="technology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x v="30"/>
    <n v="120.35"/>
    <x v="1493"/>
    <x v="2"/>
    <x v="30"/>
    <s v="technology"/>
    <s v="hardware"/>
    <s v="technology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x v="30"/>
    <n v="304.18799999999999"/>
    <x v="1494"/>
    <x v="2"/>
    <x v="30"/>
    <s v="technology"/>
    <s v="hardware"/>
    <s v="technology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x v="30"/>
    <n v="178.67599999999999"/>
    <x v="1495"/>
    <x v="2"/>
    <x v="30"/>
    <s v="technology"/>
    <s v="hardware"/>
    <s v="technology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x v="30"/>
    <n v="386.81998717948721"/>
    <x v="1496"/>
    <x v="2"/>
    <x v="30"/>
    <s v="technology"/>
    <s v="hardware"/>
    <s v="technology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x v="30"/>
    <n v="211.03642500000004"/>
    <x v="1497"/>
    <x v="2"/>
    <x v="30"/>
    <s v="technology"/>
    <s v="hardware"/>
    <s v="technology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x v="30"/>
    <n v="131.66833333333335"/>
    <x v="1498"/>
    <x v="2"/>
    <x v="30"/>
    <s v="technology"/>
    <s v="hardware"/>
    <s v="technology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x v="30"/>
    <n v="300.47639999999996"/>
    <x v="1499"/>
    <x v="2"/>
    <x v="30"/>
    <s v="technology"/>
    <s v="hardware"/>
    <s v="technology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x v="30"/>
    <n v="420.51249999999999"/>
    <x v="1500"/>
    <x v="2"/>
    <x v="30"/>
    <s v="technology"/>
    <s v="hardware"/>
    <s v="technology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x v="30"/>
    <n v="136.21680000000001"/>
    <x v="1501"/>
    <x v="2"/>
    <x v="30"/>
    <s v="technology"/>
    <s v="hardware"/>
    <s v="technology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x v="0"/>
    <x v="30"/>
    <n v="248.17133333333334"/>
    <x v="1502"/>
    <x v="2"/>
    <x v="30"/>
    <s v="technology"/>
    <s v="hardware"/>
    <s v="technology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x v="30"/>
    <n v="181.86315789473684"/>
    <x v="1503"/>
    <x v="2"/>
    <x v="30"/>
    <s v="technology"/>
    <s v="hardware"/>
    <s v="technology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x v="30"/>
    <n v="123.53"/>
    <x v="1504"/>
    <x v="2"/>
    <x v="30"/>
    <s v="technology"/>
    <s v="hardware"/>
    <s v="technology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x v="30"/>
    <n v="506.20938628158842"/>
    <x v="1505"/>
    <x v="2"/>
    <x v="30"/>
    <s v="technology"/>
    <s v="hardware"/>
    <s v="technology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x v="30"/>
    <n v="108.21333333333334"/>
    <x v="1506"/>
    <x v="2"/>
    <x v="30"/>
    <s v="technology"/>
    <s v="hardware"/>
    <s v="technology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x v="30"/>
    <n v="819.18387755102037"/>
    <x v="1507"/>
    <x v="2"/>
    <x v="30"/>
    <s v="technology"/>
    <s v="hardware"/>
    <s v="technology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x v="30"/>
    <n v="121.10000000000001"/>
    <x v="1508"/>
    <x v="2"/>
    <x v="30"/>
    <s v="technology"/>
    <s v="hardware"/>
    <s v="technology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x v="30"/>
    <n v="102.99897959183673"/>
    <x v="1509"/>
    <x v="2"/>
    <x v="30"/>
    <s v="technology"/>
    <s v="hardware"/>
    <s v="technology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x v="30"/>
    <n v="148.33229411764705"/>
    <x v="1510"/>
    <x v="2"/>
    <x v="30"/>
    <s v="technology"/>
    <s v="hardware"/>
    <s v="technology"/>
    <s v="hardware"/>
  </r>
  <r>
    <s v="Keyless. Alarm secured. GPS tracking."/>
    <n v="50000"/>
    <n v="60095.35"/>
    <x v="0"/>
    <x v="1"/>
    <s v="GBP"/>
    <n v="1386025140"/>
    <n v="1382963963"/>
    <b v="0"/>
    <n v="742"/>
    <x v="0"/>
    <x v="30"/>
    <n v="120.19070000000001"/>
    <x v="1511"/>
    <x v="2"/>
    <x v="30"/>
    <s v="technology"/>
    <s v="hardware"/>
    <s v="technology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x v="30"/>
    <n v="473.27000000000004"/>
    <x v="1512"/>
    <x v="2"/>
    <x v="30"/>
    <s v="technology"/>
    <s v="hardware"/>
    <s v="technology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x v="30"/>
    <n v="130.36250000000001"/>
    <x v="1513"/>
    <x v="2"/>
    <x v="30"/>
    <s v="technology"/>
    <s v="hardware"/>
    <s v="technology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x v="30"/>
    <n v="353.048"/>
    <x v="1514"/>
    <x v="2"/>
    <x v="30"/>
    <s v="technology"/>
    <s v="hardware"/>
    <s v="technology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x v="30"/>
    <n v="101.02"/>
    <x v="1515"/>
    <x v="2"/>
    <x v="30"/>
    <s v="technology"/>
    <s v="hardware"/>
    <s v="technology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x v="30"/>
    <n v="113.59142857142857"/>
    <x v="1516"/>
    <x v="2"/>
    <x v="30"/>
    <s v="technology"/>
    <s v="hardware"/>
    <s v="technology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x v="30"/>
    <n v="167.41666666666666"/>
    <x v="1517"/>
    <x v="2"/>
    <x v="30"/>
    <s v="technology"/>
    <s v="hardware"/>
    <s v="technology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x v="30"/>
    <n v="153.452"/>
    <x v="1518"/>
    <x v="2"/>
    <x v="30"/>
    <s v="technology"/>
    <s v="hardware"/>
    <s v="technology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x v="30"/>
    <n v="202.23220000000001"/>
    <x v="1519"/>
    <x v="2"/>
    <x v="30"/>
    <s v="technology"/>
    <s v="hardware"/>
    <s v="technology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x v="0"/>
    <x v="30"/>
    <n v="168.28125"/>
    <x v="1520"/>
    <x v="2"/>
    <x v="30"/>
    <s v="technology"/>
    <s v="hardware"/>
    <s v="technology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x v="30"/>
    <n v="143.45666666666668"/>
    <x v="1521"/>
    <x v="2"/>
    <x v="30"/>
    <s v="technology"/>
    <s v="hardware"/>
    <s v="technology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x v="30"/>
    <n v="196.4"/>
    <x v="1522"/>
    <x v="2"/>
    <x v="30"/>
    <s v="technology"/>
    <s v="hardware"/>
    <s v="technology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x v="30"/>
    <n v="107.91999999999999"/>
    <x v="1523"/>
    <x v="2"/>
    <x v="30"/>
    <s v="technology"/>
    <s v="hardware"/>
    <s v="technology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x v="30"/>
    <n v="114.97699999999999"/>
    <x v="1524"/>
    <x v="2"/>
    <x v="30"/>
    <s v="technology"/>
    <s v="hardware"/>
    <s v="technology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x v="30"/>
    <n v="148.04999999999998"/>
    <x v="1525"/>
    <x v="2"/>
    <x v="30"/>
    <s v="technology"/>
    <s v="hardware"/>
    <s v="technology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x v="30"/>
    <n v="191.16676082790633"/>
    <x v="1526"/>
    <x v="2"/>
    <x v="30"/>
    <s v="technology"/>
    <s v="hardware"/>
    <s v="technology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x v="30"/>
    <n v="199.215125"/>
    <x v="1527"/>
    <x v="2"/>
    <x v="30"/>
    <s v="technology"/>
    <s v="hardware"/>
    <s v="technology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x v="30"/>
    <n v="218.6"/>
    <x v="1528"/>
    <x v="2"/>
    <x v="30"/>
    <s v="technology"/>
    <s v="hardware"/>
    <s v="technology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x v="30"/>
    <n v="126.86868686868686"/>
    <x v="1529"/>
    <x v="2"/>
    <x v="30"/>
    <s v="technology"/>
    <s v="hardware"/>
    <s v="technology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x v="30"/>
    <n v="105.22388000000001"/>
    <x v="1530"/>
    <x v="2"/>
    <x v="30"/>
    <s v="technology"/>
    <s v="hardware"/>
    <s v="technology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x v="30"/>
    <n v="128.40666000000002"/>
    <x v="1531"/>
    <x v="2"/>
    <x v="30"/>
    <s v="technology"/>
    <s v="hardware"/>
    <s v="technology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x v="30"/>
    <n v="317.3272"/>
    <x v="1532"/>
    <x v="2"/>
    <x v="30"/>
    <s v="technology"/>
    <s v="hardware"/>
    <s v="technology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x v="30"/>
    <n v="280.73"/>
    <x v="1533"/>
    <x v="2"/>
    <x v="30"/>
    <s v="technology"/>
    <s v="hardware"/>
    <s v="technology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x v="30"/>
    <n v="110.73146853146854"/>
    <x v="1534"/>
    <x v="2"/>
    <x v="30"/>
    <s v="technology"/>
    <s v="hardware"/>
    <s v="technology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x v="30"/>
    <n v="152.60429999999999"/>
    <x v="1535"/>
    <x v="2"/>
    <x v="30"/>
    <s v="technology"/>
    <s v="hardware"/>
    <s v="technology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x v="0"/>
    <x v="30"/>
    <n v="102.49999999999999"/>
    <x v="1536"/>
    <x v="2"/>
    <x v="30"/>
    <s v="technology"/>
    <s v="hardware"/>
    <s v="technology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x v="30"/>
    <n v="1678.3738373837384"/>
    <x v="1537"/>
    <x v="2"/>
    <x v="30"/>
    <s v="technology"/>
    <s v="hardware"/>
    <s v="technology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x v="30"/>
    <n v="543.349156424581"/>
    <x v="1538"/>
    <x v="2"/>
    <x v="30"/>
    <s v="technology"/>
    <s v="hardware"/>
    <s v="technology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x v="30"/>
    <n v="115.50800000000001"/>
    <x v="1539"/>
    <x v="2"/>
    <x v="30"/>
    <s v="technology"/>
    <s v="hardware"/>
    <s v="technology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x v="30"/>
    <n v="131.20499999999998"/>
    <x v="1540"/>
    <x v="2"/>
    <x v="30"/>
    <s v="technology"/>
    <s v="hardware"/>
    <s v="technology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x v="30"/>
    <n v="288.17"/>
    <x v="1541"/>
    <x v="2"/>
    <x v="30"/>
    <s v="technology"/>
    <s v="hardware"/>
    <s v="technology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x v="30"/>
    <n v="507.8"/>
    <x v="1542"/>
    <x v="2"/>
    <x v="30"/>
    <s v="technology"/>
    <s v="hardware"/>
    <s v="technology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x v="14"/>
    <n v="114.57142857142857"/>
    <x v="1543"/>
    <x v="4"/>
    <x v="14"/>
    <s v="music"/>
    <s v="indie rock"/>
    <s v="music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x v="14"/>
    <n v="110.73333333333333"/>
    <x v="1544"/>
    <x v="4"/>
    <x v="14"/>
    <s v="music"/>
    <s v="indie rock"/>
    <s v="music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x v="14"/>
    <n v="113.33333333333333"/>
    <x v="447"/>
    <x v="4"/>
    <x v="14"/>
    <s v="music"/>
    <s v="indie rock"/>
    <s v="music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x v="14"/>
    <n v="108.33333333333333"/>
    <x v="1545"/>
    <x v="4"/>
    <x v="14"/>
    <s v="music"/>
    <s v="indie rock"/>
    <s v="music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x v="14"/>
    <n v="123.53333333333335"/>
    <x v="1546"/>
    <x v="4"/>
    <x v="14"/>
    <s v="music"/>
    <s v="indie rock"/>
    <s v="music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x v="14"/>
    <n v="100.69999999999999"/>
    <x v="1547"/>
    <x v="4"/>
    <x v="14"/>
    <s v="music"/>
    <s v="indie rock"/>
    <s v="music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x v="14"/>
    <n v="103.53333333333335"/>
    <x v="1548"/>
    <x v="4"/>
    <x v="14"/>
    <s v="music"/>
    <s v="indie rock"/>
    <s v="music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x v="14"/>
    <n v="115.51066666666668"/>
    <x v="1549"/>
    <x v="4"/>
    <x v="14"/>
    <s v="music"/>
    <s v="indie rock"/>
    <s v="music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x v="14"/>
    <n v="120.4004"/>
    <x v="1550"/>
    <x v="4"/>
    <x v="14"/>
    <s v="music"/>
    <s v="indie rock"/>
    <s v="music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x v="14"/>
    <n v="115.040375"/>
    <x v="1551"/>
    <x v="4"/>
    <x v="14"/>
    <s v="music"/>
    <s v="indie rock"/>
    <s v="music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x v="14"/>
    <n v="120.46777777777777"/>
    <x v="1552"/>
    <x v="4"/>
    <x v="14"/>
    <s v="music"/>
    <s v="indie rock"/>
    <s v="music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x v="14"/>
    <n v="101.28333333333333"/>
    <x v="1553"/>
    <x v="4"/>
    <x v="14"/>
    <s v="music"/>
    <s v="indie rock"/>
    <s v="music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x v="14"/>
    <n v="102.46666666666667"/>
    <x v="1554"/>
    <x v="4"/>
    <x v="14"/>
    <s v="music"/>
    <s v="indie rock"/>
    <s v="music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x v="14"/>
    <n v="120.54285714285714"/>
    <x v="1555"/>
    <x v="4"/>
    <x v="14"/>
    <s v="music"/>
    <s v="indie rock"/>
    <s v="music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x v="14"/>
    <n v="100"/>
    <x v="386"/>
    <x v="4"/>
    <x v="14"/>
    <s v="music"/>
    <s v="indie rock"/>
    <s v="music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x v="14"/>
    <n v="101.66666666666666"/>
    <x v="1556"/>
    <x v="4"/>
    <x v="14"/>
    <s v="music"/>
    <s v="indie rock"/>
    <s v="music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x v="14"/>
    <n v="100"/>
    <x v="1557"/>
    <x v="4"/>
    <x v="14"/>
    <s v="music"/>
    <s v="indie rock"/>
    <s v="music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x v="14"/>
    <n v="100.33333333333334"/>
    <x v="1558"/>
    <x v="4"/>
    <x v="14"/>
    <s v="music"/>
    <s v="indie rock"/>
    <s v="music"/>
    <s v="indie rock"/>
  </r>
  <r>
    <s v="Our tour van died, we need help!"/>
    <n v="3000"/>
    <n v="3971"/>
    <x v="0"/>
    <x v="0"/>
    <s v="USD"/>
    <n v="1435808400"/>
    <n v="1434650084"/>
    <b v="0"/>
    <n v="63"/>
    <x v="0"/>
    <x v="14"/>
    <n v="132.36666666666667"/>
    <x v="1559"/>
    <x v="4"/>
    <x v="14"/>
    <s v="music"/>
    <s v="indie rock"/>
    <s v="music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x v="14"/>
    <n v="136.66666666666666"/>
    <x v="1560"/>
    <x v="4"/>
    <x v="14"/>
    <s v="music"/>
    <s v="indie rock"/>
    <s v="music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x v="14"/>
    <n v="113.25"/>
    <x v="1561"/>
    <x v="4"/>
    <x v="14"/>
    <s v="music"/>
    <s v="indie rock"/>
    <s v="music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x v="14"/>
    <n v="136"/>
    <x v="1562"/>
    <x v="4"/>
    <x v="14"/>
    <s v="music"/>
    <s v="indie rock"/>
    <s v="music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x v="0"/>
    <x v="14"/>
    <n v="146.12318374694613"/>
    <x v="1563"/>
    <x v="4"/>
    <x v="14"/>
    <s v="music"/>
    <s v="indie rock"/>
    <s v="music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x v="14"/>
    <n v="129.5"/>
    <x v="138"/>
    <x v="4"/>
    <x v="14"/>
    <s v="music"/>
    <s v="indie rock"/>
    <s v="music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x v="14"/>
    <n v="254"/>
    <x v="1564"/>
    <x v="4"/>
    <x v="14"/>
    <s v="music"/>
    <s v="indie rock"/>
    <s v="music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x v="14"/>
    <n v="107.04545454545456"/>
    <x v="1565"/>
    <x v="4"/>
    <x v="14"/>
    <s v="music"/>
    <s v="indie rock"/>
    <s v="music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x v="14"/>
    <n v="107.73299999999999"/>
    <x v="1566"/>
    <x v="4"/>
    <x v="14"/>
    <s v="music"/>
    <s v="indie rock"/>
    <s v="music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x v="14"/>
    <n v="107.31250000000001"/>
    <x v="1567"/>
    <x v="4"/>
    <x v="14"/>
    <s v="music"/>
    <s v="indie rock"/>
    <s v="music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x v="14"/>
    <n v="106.52500000000001"/>
    <x v="1568"/>
    <x v="4"/>
    <x v="14"/>
    <s v="music"/>
    <s v="indie rock"/>
    <s v="music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x v="0"/>
    <x v="14"/>
    <n v="100.35000000000001"/>
    <x v="1569"/>
    <x v="4"/>
    <x v="14"/>
    <s v="music"/>
    <s v="indie rock"/>
    <s v="music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x v="14"/>
    <n v="106.5"/>
    <x v="1570"/>
    <x v="4"/>
    <x v="14"/>
    <s v="music"/>
    <s v="indie rock"/>
    <s v="music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x v="14"/>
    <n v="100"/>
    <x v="50"/>
    <x v="4"/>
    <x v="14"/>
    <s v="music"/>
    <s v="indie rock"/>
    <s v="music"/>
    <s v="indie rock"/>
  </r>
  <r>
    <s v="Help us fund our second full-length album Honeycomb!"/>
    <n v="7000"/>
    <n v="7340"/>
    <x v="0"/>
    <x v="0"/>
    <s v="USD"/>
    <n v="1411505176"/>
    <n v="1408481176"/>
    <b v="0"/>
    <n v="107"/>
    <x v="0"/>
    <x v="14"/>
    <n v="104.85714285714285"/>
    <x v="1571"/>
    <x v="4"/>
    <x v="14"/>
    <s v="music"/>
    <s v="indie rock"/>
    <s v="music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x v="14"/>
    <n v="104.69999999999999"/>
    <x v="1572"/>
    <x v="4"/>
    <x v="14"/>
    <s v="music"/>
    <s v="indie rock"/>
    <s v="music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x v="14"/>
    <n v="225.66666666666669"/>
    <x v="1573"/>
    <x v="4"/>
    <x v="14"/>
    <s v="music"/>
    <s v="indie rock"/>
    <s v="music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x v="14"/>
    <n v="100.90416666666667"/>
    <x v="1574"/>
    <x v="4"/>
    <x v="14"/>
    <s v="music"/>
    <s v="indie rock"/>
    <s v="music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x v="14"/>
    <n v="147.75"/>
    <x v="1575"/>
    <x v="4"/>
    <x v="14"/>
    <s v="music"/>
    <s v="indie rock"/>
    <s v="music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x v="0"/>
    <x v="14"/>
    <n v="134.61099999999999"/>
    <x v="1576"/>
    <x v="4"/>
    <x v="14"/>
    <s v="music"/>
    <s v="indie rock"/>
    <s v="music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x v="14"/>
    <n v="100.75"/>
    <x v="1577"/>
    <x v="4"/>
    <x v="14"/>
    <s v="music"/>
    <s v="indie rock"/>
    <s v="music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x v="14"/>
    <n v="100.880375"/>
    <x v="1578"/>
    <x v="4"/>
    <x v="14"/>
    <s v="music"/>
    <s v="indie rock"/>
    <s v="music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x v="17"/>
    <n v="0.56800000000000006"/>
    <x v="1579"/>
    <x v="6"/>
    <x v="17"/>
    <s v="games"/>
    <s v="video games"/>
    <s v="games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x v="17"/>
    <n v="0.38750000000000001"/>
    <x v="1580"/>
    <x v="6"/>
    <x v="17"/>
    <s v="games"/>
    <s v="video games"/>
    <s v="games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x v="17"/>
    <n v="10"/>
    <x v="119"/>
    <x v="6"/>
    <x v="17"/>
    <s v="games"/>
    <s v="video games"/>
    <s v="games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x v="17"/>
    <n v="10.454545454545453"/>
    <x v="1581"/>
    <x v="6"/>
    <x v="17"/>
    <s v="games"/>
    <s v="video games"/>
    <s v="games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x v="17"/>
    <n v="1.4200000000000002"/>
    <x v="1582"/>
    <x v="6"/>
    <x v="17"/>
    <s v="games"/>
    <s v="video games"/>
    <s v="games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x v="17"/>
    <n v="0.05"/>
    <x v="144"/>
    <x v="6"/>
    <x v="17"/>
    <s v="games"/>
    <s v="video games"/>
    <s v="games"/>
    <s v="video games"/>
  </r>
  <r>
    <s v="Three Monkeys is an audio adventure game for PC."/>
    <n v="28000"/>
    <n v="8076"/>
    <x v="2"/>
    <x v="1"/>
    <s v="GBP"/>
    <n v="1426158463"/>
    <n v="1423570063"/>
    <b v="0"/>
    <n v="236"/>
    <x v="1"/>
    <x v="17"/>
    <n v="28.842857142857142"/>
    <x v="1583"/>
    <x v="6"/>
    <x v="17"/>
    <s v="games"/>
    <s v="video games"/>
    <s v="games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x v="17"/>
    <n v="0.16666666666666669"/>
    <x v="384"/>
    <x v="6"/>
    <x v="17"/>
    <s v="games"/>
    <s v="video games"/>
    <s v="games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x v="17"/>
    <n v="11.799999999999999"/>
    <x v="1584"/>
    <x v="6"/>
    <x v="17"/>
    <s v="games"/>
    <s v="video games"/>
    <s v="games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x v="1"/>
    <x v="17"/>
    <n v="0.20238095238095236"/>
    <x v="1241"/>
    <x v="6"/>
    <x v="17"/>
    <s v="games"/>
    <s v="video games"/>
    <s v="games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x v="17"/>
    <n v="5"/>
    <x v="1585"/>
    <x v="6"/>
    <x v="17"/>
    <s v="games"/>
    <s v="video games"/>
    <s v="games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x v="17"/>
    <n v="2.1129899999999995"/>
    <x v="1586"/>
    <x v="6"/>
    <x v="17"/>
    <s v="games"/>
    <s v="video games"/>
    <s v="games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x v="17"/>
    <n v="1.6"/>
    <x v="1587"/>
    <x v="6"/>
    <x v="17"/>
    <s v="games"/>
    <s v="video games"/>
    <s v="games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x v="17"/>
    <n v="1.7333333333333332"/>
    <x v="1588"/>
    <x v="6"/>
    <x v="17"/>
    <s v="games"/>
    <s v="video games"/>
    <s v="games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x v="17"/>
    <n v="9.56"/>
    <x v="1589"/>
    <x v="6"/>
    <x v="17"/>
    <s v="games"/>
    <s v="video games"/>
    <s v="games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x v="17"/>
    <n v="5.9612499999999999E-2"/>
    <x v="1590"/>
    <x v="6"/>
    <x v="17"/>
    <s v="games"/>
    <s v="video games"/>
    <s v="games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x v="17"/>
    <n v="28.405999999999999"/>
    <x v="1591"/>
    <x v="6"/>
    <x v="17"/>
    <s v="games"/>
    <s v="video games"/>
    <s v="games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x v="17"/>
    <n v="12.8"/>
    <x v="1592"/>
    <x v="6"/>
    <x v="17"/>
    <s v="games"/>
    <s v="video games"/>
    <s v="games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x v="17"/>
    <n v="5.42"/>
    <x v="1593"/>
    <x v="6"/>
    <x v="17"/>
    <s v="games"/>
    <s v="video games"/>
    <s v="games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x v="17"/>
    <n v="0.11199999999999999"/>
    <x v="1594"/>
    <x v="6"/>
    <x v="17"/>
    <s v="games"/>
    <s v="video games"/>
    <s v="games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x v="17"/>
    <n v="0"/>
    <x v="121"/>
    <x v="6"/>
    <x v="17"/>
    <s v="games"/>
    <s v="video games"/>
    <s v="games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x v="17"/>
    <n v="5.7238095238095239"/>
    <x v="1595"/>
    <x v="6"/>
    <x v="17"/>
    <s v="games"/>
    <s v="video games"/>
    <s v="games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x v="17"/>
    <n v="11.25"/>
    <x v="834"/>
    <x v="6"/>
    <x v="17"/>
    <s v="games"/>
    <s v="video games"/>
    <s v="games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x v="17"/>
    <n v="1.7098591549295776"/>
    <x v="1596"/>
    <x v="6"/>
    <x v="17"/>
    <s v="games"/>
    <s v="video games"/>
    <s v="games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x v="17"/>
    <n v="30.433333333333334"/>
    <x v="1597"/>
    <x v="6"/>
    <x v="17"/>
    <s v="games"/>
    <s v="video games"/>
    <s v="games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x v="17"/>
    <n v="0.02"/>
    <x v="120"/>
    <x v="6"/>
    <x v="17"/>
    <s v="games"/>
    <s v="video games"/>
    <s v="games"/>
    <s v="video games"/>
  </r>
  <r>
    <s v="A Point and Click Adventure on Steroids."/>
    <n v="390000"/>
    <n v="2716"/>
    <x v="2"/>
    <x v="0"/>
    <s v="USD"/>
    <n v="1416125148"/>
    <n v="1413356748"/>
    <b v="0"/>
    <n v="55"/>
    <x v="1"/>
    <x v="17"/>
    <n v="0.69641025641025645"/>
    <x v="1598"/>
    <x v="6"/>
    <x v="17"/>
    <s v="games"/>
    <s v="video games"/>
    <s v="games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x v="17"/>
    <n v="2"/>
    <x v="120"/>
    <x v="6"/>
    <x v="17"/>
    <s v="games"/>
    <s v="video games"/>
    <s v="games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x v="17"/>
    <n v="0"/>
    <x v="121"/>
    <x v="6"/>
    <x v="17"/>
    <s v="games"/>
    <s v="video games"/>
    <s v="games"/>
    <s v="video games"/>
  </r>
  <r>
    <s v="A pixel styled open world detective game."/>
    <n v="50000"/>
    <n v="405"/>
    <x v="2"/>
    <x v="10"/>
    <s v="NOK"/>
    <n v="1468392599"/>
    <n v="1465800599"/>
    <b v="0"/>
    <n v="4"/>
    <x v="1"/>
    <x v="17"/>
    <n v="0.80999999999999994"/>
    <x v="1599"/>
    <x v="6"/>
    <x v="17"/>
    <s v="games"/>
    <s v="video games"/>
    <s v="games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x v="17"/>
    <n v="0.26222222222222225"/>
    <x v="1584"/>
    <x v="6"/>
    <x v="17"/>
    <s v="games"/>
    <s v="video games"/>
    <s v="games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x v="17"/>
    <n v="0.16666666666666669"/>
    <x v="385"/>
    <x v="6"/>
    <x v="17"/>
    <s v="games"/>
    <s v="video games"/>
    <s v="games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x v="17"/>
    <n v="9.124454880912446E-3"/>
    <x v="439"/>
    <x v="6"/>
    <x v="17"/>
    <s v="games"/>
    <s v="video games"/>
    <s v="games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x v="1"/>
    <x v="17"/>
    <n v="0.8"/>
    <x v="120"/>
    <x v="6"/>
    <x v="17"/>
    <s v="games"/>
    <s v="video games"/>
    <s v="games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x v="17"/>
    <n v="2.2999999999999998"/>
    <x v="1581"/>
    <x v="6"/>
    <x v="17"/>
    <s v="games"/>
    <s v="video games"/>
    <s v="games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x v="17"/>
    <n v="2.6660714285714282"/>
    <x v="1600"/>
    <x v="6"/>
    <x v="17"/>
    <s v="games"/>
    <s v="video games"/>
    <s v="games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x v="1"/>
    <x v="17"/>
    <n v="28.192"/>
    <x v="1601"/>
    <x v="6"/>
    <x v="17"/>
    <s v="games"/>
    <s v="video games"/>
    <s v="games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x v="17"/>
    <n v="6.5900366666666672"/>
    <x v="1602"/>
    <x v="6"/>
    <x v="17"/>
    <s v="games"/>
    <s v="video games"/>
    <s v="games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x v="17"/>
    <n v="0.72222222222222221"/>
    <x v="31"/>
    <x v="6"/>
    <x v="17"/>
    <s v="games"/>
    <s v="video games"/>
    <s v="games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x v="17"/>
    <n v="0.85000000000000009"/>
    <x v="1603"/>
    <x v="6"/>
    <x v="17"/>
    <s v="games"/>
    <s v="video games"/>
    <s v="games"/>
    <s v="video games"/>
  </r>
  <r>
    <s v="We're trying to fund hard copies of our debut album!"/>
    <n v="400"/>
    <n v="463"/>
    <x v="0"/>
    <x v="0"/>
    <s v="USD"/>
    <n v="1443040059"/>
    <n v="1440448059"/>
    <b v="0"/>
    <n v="13"/>
    <x v="0"/>
    <x v="11"/>
    <n v="115.75"/>
    <x v="1604"/>
    <x v="4"/>
    <x v="11"/>
    <s v="music"/>
    <s v="rock"/>
    <s v="music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x v="11"/>
    <n v="112.26666666666667"/>
    <x v="1605"/>
    <x v="4"/>
    <x v="11"/>
    <s v="music"/>
    <s v="rock"/>
    <s v="music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x v="11"/>
    <n v="132.20000000000002"/>
    <x v="1606"/>
    <x v="4"/>
    <x v="11"/>
    <s v="music"/>
    <s v="rock"/>
    <s v="music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x v="0"/>
    <x v="11"/>
    <n v="102.63636363636364"/>
    <x v="1607"/>
    <x v="4"/>
    <x v="11"/>
    <s v="music"/>
    <s v="rock"/>
    <s v="music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x v="11"/>
    <n v="138.64000000000001"/>
    <x v="1608"/>
    <x v="4"/>
    <x v="11"/>
    <s v="music"/>
    <s v="rock"/>
    <s v="music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x v="11"/>
    <n v="146.6"/>
    <x v="1609"/>
    <x v="4"/>
    <x v="11"/>
    <s v="music"/>
    <s v="rock"/>
    <s v="music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x v="0"/>
    <x v="11"/>
    <n v="120"/>
    <x v="381"/>
    <x v="4"/>
    <x v="11"/>
    <s v="music"/>
    <s v="rock"/>
    <s v="music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x v="11"/>
    <n v="121.5816111111111"/>
    <x v="1610"/>
    <x v="4"/>
    <x v="11"/>
    <s v="music"/>
    <s v="rock"/>
    <s v="music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x v="11"/>
    <n v="100"/>
    <x v="1611"/>
    <x v="4"/>
    <x v="11"/>
    <s v="music"/>
    <s v="rock"/>
    <s v="music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x v="11"/>
    <n v="180.85714285714286"/>
    <x v="1612"/>
    <x v="4"/>
    <x v="11"/>
    <s v="music"/>
    <s v="rock"/>
    <s v="music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x v="11"/>
    <n v="106.075"/>
    <x v="1613"/>
    <x v="4"/>
    <x v="11"/>
    <s v="music"/>
    <s v="rock"/>
    <s v="music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x v="11"/>
    <n v="100"/>
    <x v="926"/>
    <x v="4"/>
    <x v="11"/>
    <s v="music"/>
    <s v="rock"/>
    <s v="music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x v="11"/>
    <n v="126.92857142857143"/>
    <x v="1614"/>
    <x v="4"/>
    <x v="11"/>
    <s v="music"/>
    <s v="rock"/>
    <s v="music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x v="11"/>
    <n v="102.97499999999999"/>
    <x v="1615"/>
    <x v="4"/>
    <x v="11"/>
    <s v="music"/>
    <s v="rock"/>
    <s v="music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x v="11"/>
    <n v="250"/>
    <x v="1616"/>
    <x v="4"/>
    <x v="11"/>
    <s v="music"/>
    <s v="rock"/>
    <s v="music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x v="11"/>
    <n v="126.02"/>
    <x v="1617"/>
    <x v="4"/>
    <x v="11"/>
    <s v="music"/>
    <s v="rock"/>
    <s v="music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x v="11"/>
    <n v="100.12"/>
    <x v="1618"/>
    <x v="4"/>
    <x v="11"/>
    <s v="music"/>
    <s v="rock"/>
    <s v="music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x v="11"/>
    <n v="138.64000000000001"/>
    <x v="1619"/>
    <x v="4"/>
    <x v="11"/>
    <s v="music"/>
    <s v="rock"/>
    <s v="music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x v="11"/>
    <n v="161.4"/>
    <x v="1620"/>
    <x v="4"/>
    <x v="11"/>
    <s v="music"/>
    <s v="rock"/>
    <s v="music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x v="11"/>
    <n v="107.18419999999999"/>
    <x v="1621"/>
    <x v="4"/>
    <x v="11"/>
    <s v="music"/>
    <s v="rock"/>
    <s v="music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x v="32"/>
    <n v="153.1"/>
    <x v="1622"/>
    <x v="6"/>
    <x v="32"/>
    <s v="games"/>
    <s v="tabletop games"/>
    <s v="games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x v="32"/>
    <n v="524.16666666666663"/>
    <x v="1623"/>
    <x v="6"/>
    <x v="32"/>
    <s v="games"/>
    <s v="tabletop games"/>
    <s v="games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x v="32"/>
    <n v="489.27777777777777"/>
    <x v="1624"/>
    <x v="6"/>
    <x v="32"/>
    <s v="games"/>
    <s v="tabletop games"/>
    <s v="games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x v="32"/>
    <n v="284.74"/>
    <x v="1625"/>
    <x v="6"/>
    <x v="32"/>
    <s v="games"/>
    <s v="tabletop games"/>
    <s v="games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x v="32"/>
    <n v="1856.97"/>
    <x v="1626"/>
    <x v="6"/>
    <x v="32"/>
    <s v="games"/>
    <s v="tabletop games"/>
    <s v="games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x v="32"/>
    <n v="109.67499999999998"/>
    <x v="1627"/>
    <x v="6"/>
    <x v="32"/>
    <s v="games"/>
    <s v="tabletop games"/>
    <s v="games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x v="32"/>
    <n v="1014.6425"/>
    <x v="1628"/>
    <x v="6"/>
    <x v="32"/>
    <s v="games"/>
    <s v="tabletop games"/>
    <s v="games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x v="32"/>
    <n v="412.17692027666544"/>
    <x v="1629"/>
    <x v="6"/>
    <x v="32"/>
    <s v="games"/>
    <s v="tabletop games"/>
    <s v="games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x v="32"/>
    <n v="503.25"/>
    <x v="1630"/>
    <x v="6"/>
    <x v="32"/>
    <s v="games"/>
    <s v="tabletop games"/>
    <s v="games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x v="32"/>
    <n v="184.61052631578946"/>
    <x v="1631"/>
    <x v="6"/>
    <x v="32"/>
    <s v="games"/>
    <s v="tabletop games"/>
    <s v="games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x v="32"/>
    <n v="119.73333333333333"/>
    <x v="1632"/>
    <x v="6"/>
    <x v="32"/>
    <s v="games"/>
    <s v="tabletop games"/>
    <s v="games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x v="32"/>
    <n v="1081.2401666666667"/>
    <x v="1633"/>
    <x v="6"/>
    <x v="32"/>
    <s v="games"/>
    <s v="tabletop games"/>
    <s v="games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x v="32"/>
    <n v="452.37333333333333"/>
    <x v="1634"/>
    <x v="6"/>
    <x v="32"/>
    <s v="games"/>
    <s v="tabletop games"/>
    <s v="games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x v="32"/>
    <n v="537.37"/>
    <x v="1635"/>
    <x v="6"/>
    <x v="32"/>
    <s v="games"/>
    <s v="tabletop games"/>
    <s v="games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x v="0"/>
    <x v="32"/>
    <n v="120.32608695652173"/>
    <x v="1636"/>
    <x v="6"/>
    <x v="32"/>
    <s v="games"/>
    <s v="tabletop games"/>
    <s v="games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x v="0"/>
    <x v="32"/>
    <n v="113.83571428571429"/>
    <x v="1637"/>
    <x v="6"/>
    <x v="32"/>
    <s v="games"/>
    <s v="tabletop games"/>
    <s v="games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x v="32"/>
    <n v="951.03109999999992"/>
    <x v="1638"/>
    <x v="6"/>
    <x v="32"/>
    <s v="games"/>
    <s v="tabletop games"/>
    <s v="games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x v="32"/>
    <n v="132.89249999999998"/>
    <x v="1639"/>
    <x v="6"/>
    <x v="32"/>
    <s v="games"/>
    <s v="tabletop games"/>
    <s v="games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x v="0"/>
    <x v="32"/>
    <n v="146.97777777777779"/>
    <x v="1640"/>
    <x v="6"/>
    <x v="32"/>
    <s v="games"/>
    <s v="tabletop games"/>
    <s v="games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x v="32"/>
    <n v="542.15"/>
    <x v="1641"/>
    <x v="6"/>
    <x v="32"/>
    <s v="games"/>
    <s v="tabletop games"/>
    <s v="games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x v="15"/>
    <n v="382.71818181818185"/>
    <x v="1642"/>
    <x v="4"/>
    <x v="15"/>
    <s v="music"/>
    <s v="electronic music"/>
    <s v="music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x v="15"/>
    <n v="704.18124999999998"/>
    <x v="1643"/>
    <x v="4"/>
    <x v="15"/>
    <s v="music"/>
    <s v="electronic music"/>
    <s v="music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x v="15"/>
    <n v="109.55"/>
    <x v="1644"/>
    <x v="4"/>
    <x v="15"/>
    <s v="music"/>
    <s v="electronic music"/>
    <s v="music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x v="15"/>
    <n v="132.86666666666667"/>
    <x v="1645"/>
    <x v="4"/>
    <x v="15"/>
    <s v="music"/>
    <s v="electronic music"/>
    <s v="music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x v="15"/>
    <n v="152"/>
    <x v="1312"/>
    <x v="4"/>
    <x v="15"/>
    <s v="music"/>
    <s v="electronic music"/>
    <s v="music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x v="15"/>
    <n v="102.72727272727273"/>
    <x v="1646"/>
    <x v="4"/>
    <x v="15"/>
    <s v="music"/>
    <s v="electronic music"/>
    <s v="music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x v="15"/>
    <n v="100"/>
    <x v="1647"/>
    <x v="4"/>
    <x v="15"/>
    <s v="music"/>
    <s v="electronic music"/>
    <s v="music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x v="15"/>
    <n v="101.6"/>
    <x v="1648"/>
    <x v="4"/>
    <x v="15"/>
    <s v="music"/>
    <s v="electronic music"/>
    <s v="music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x v="15"/>
    <n v="150.80000000000001"/>
    <x v="1649"/>
    <x v="4"/>
    <x v="15"/>
    <s v="music"/>
    <s v="electronic music"/>
    <s v="music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x v="15"/>
    <n v="111.425"/>
    <x v="1650"/>
    <x v="4"/>
    <x v="15"/>
    <s v="music"/>
    <s v="electronic music"/>
    <s v="music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x v="15"/>
    <n v="195.6"/>
    <x v="610"/>
    <x v="4"/>
    <x v="15"/>
    <s v="music"/>
    <s v="electronic music"/>
    <s v="music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x v="15"/>
    <n v="114.38333333333333"/>
    <x v="1651"/>
    <x v="4"/>
    <x v="15"/>
    <s v="music"/>
    <s v="electronic music"/>
    <s v="music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x v="15"/>
    <n v="200"/>
    <x v="119"/>
    <x v="4"/>
    <x v="15"/>
    <s v="music"/>
    <s v="electronic music"/>
    <s v="music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x v="15"/>
    <n v="292.50166666666667"/>
    <x v="1652"/>
    <x v="4"/>
    <x v="15"/>
    <s v="music"/>
    <s v="electronic music"/>
    <s v="music"/>
    <s v="electronic music"/>
  </r>
  <r>
    <s v="Ambient Electro Grind-fest!"/>
    <n v="550"/>
    <n v="860"/>
    <x v="0"/>
    <x v="0"/>
    <s v="USD"/>
    <n v="1331621940"/>
    <n v="1329671572"/>
    <b v="0"/>
    <n v="33"/>
    <x v="0"/>
    <x v="15"/>
    <n v="156.36363636363637"/>
    <x v="1653"/>
    <x v="4"/>
    <x v="15"/>
    <s v="music"/>
    <s v="electronic music"/>
    <s v="music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x v="15"/>
    <n v="105.66666666666666"/>
    <x v="1654"/>
    <x v="4"/>
    <x v="15"/>
    <s v="music"/>
    <s v="electronic music"/>
    <s v="music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x v="15"/>
    <n v="101.19047619047619"/>
    <x v="1655"/>
    <x v="4"/>
    <x v="15"/>
    <s v="music"/>
    <s v="electronic music"/>
    <s v="music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x v="15"/>
    <n v="122.833"/>
    <x v="1656"/>
    <x v="4"/>
    <x v="15"/>
    <s v="music"/>
    <s v="electronic music"/>
    <s v="music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x v="15"/>
    <n v="101.49999999999999"/>
    <x v="1657"/>
    <x v="4"/>
    <x v="15"/>
    <s v="music"/>
    <s v="electronic music"/>
    <s v="music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x v="15"/>
    <n v="101.14285714285714"/>
    <x v="1658"/>
    <x v="4"/>
    <x v="15"/>
    <s v="music"/>
    <s v="electronic music"/>
    <s v="music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x v="32"/>
    <n v="108.11999999999999"/>
    <x v="1659"/>
    <x v="6"/>
    <x v="32"/>
    <s v="games"/>
    <s v="tabletop games"/>
    <s v="games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x v="32"/>
    <n v="162.6"/>
    <x v="1660"/>
    <x v="6"/>
    <x v="32"/>
    <s v="games"/>
    <s v="tabletop games"/>
    <s v="games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x v="32"/>
    <n v="105.80000000000001"/>
    <x v="1661"/>
    <x v="6"/>
    <x v="32"/>
    <s v="games"/>
    <s v="tabletop games"/>
    <s v="games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x v="32"/>
    <n v="243.15000000000003"/>
    <x v="1662"/>
    <x v="6"/>
    <x v="32"/>
    <s v="games"/>
    <s v="tabletop games"/>
    <s v="games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x v="32"/>
    <n v="944.83338095238094"/>
    <x v="1663"/>
    <x v="6"/>
    <x v="32"/>
    <s v="games"/>
    <s v="tabletop games"/>
    <s v="games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x v="32"/>
    <n v="108.46283333333334"/>
    <x v="1664"/>
    <x v="6"/>
    <x v="32"/>
    <s v="games"/>
    <s v="tabletop games"/>
    <s v="games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x v="32"/>
    <n v="157.37692307692308"/>
    <x v="1665"/>
    <x v="6"/>
    <x v="32"/>
    <s v="games"/>
    <s v="tabletop games"/>
    <s v="games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x v="32"/>
    <n v="1174.49"/>
    <x v="1666"/>
    <x v="6"/>
    <x v="32"/>
    <s v="games"/>
    <s v="tabletop games"/>
    <s v="games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x v="32"/>
    <n v="171.04755366949576"/>
    <x v="1667"/>
    <x v="6"/>
    <x v="32"/>
    <s v="games"/>
    <s v="tabletop games"/>
    <s v="games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x v="32"/>
    <n v="125.95294117647057"/>
    <x v="1668"/>
    <x v="6"/>
    <x v="32"/>
    <s v="games"/>
    <s v="tabletop games"/>
    <s v="games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x v="32"/>
    <n v="1212.1296000000002"/>
    <x v="1669"/>
    <x v="6"/>
    <x v="32"/>
    <s v="games"/>
    <s v="tabletop games"/>
    <s v="games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x v="32"/>
    <n v="495.8"/>
    <x v="1670"/>
    <x v="6"/>
    <x v="32"/>
    <s v="games"/>
    <s v="tabletop games"/>
    <s v="games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x v="32"/>
    <n v="332.03999999999996"/>
    <x v="1671"/>
    <x v="6"/>
    <x v="32"/>
    <s v="games"/>
    <s v="tabletop games"/>
    <s v="games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x v="32"/>
    <n v="1165"/>
    <x v="1672"/>
    <x v="6"/>
    <x v="32"/>
    <s v="games"/>
    <s v="tabletop games"/>
    <s v="games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x v="32"/>
    <n v="153.3153846153846"/>
    <x v="1673"/>
    <x v="6"/>
    <x v="32"/>
    <s v="games"/>
    <s v="tabletop games"/>
    <s v="games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x v="32"/>
    <n v="537.10714285714289"/>
    <x v="1674"/>
    <x v="6"/>
    <x v="32"/>
    <s v="games"/>
    <s v="tabletop games"/>
    <s v="games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x v="32"/>
    <n v="352.92777777777775"/>
    <x v="1675"/>
    <x v="6"/>
    <x v="32"/>
    <s v="games"/>
    <s v="tabletop games"/>
    <s v="games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x v="0"/>
    <x v="32"/>
    <n v="137.4"/>
    <x v="1676"/>
    <x v="6"/>
    <x v="32"/>
    <s v="games"/>
    <s v="tabletop games"/>
    <s v="games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x v="32"/>
    <n v="128.02668"/>
    <x v="1677"/>
    <x v="6"/>
    <x v="32"/>
    <s v="games"/>
    <s v="tabletop games"/>
    <s v="games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x v="32"/>
    <n v="270.68"/>
    <x v="1678"/>
    <x v="6"/>
    <x v="32"/>
    <s v="games"/>
    <s v="tabletop games"/>
    <s v="games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x v="32"/>
    <n v="806.4"/>
    <x v="1679"/>
    <x v="6"/>
    <x v="32"/>
    <s v="games"/>
    <s v="tabletop games"/>
    <s v="games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x v="32"/>
    <n v="1360.0976000000001"/>
    <x v="1680"/>
    <x v="6"/>
    <x v="32"/>
    <s v="games"/>
    <s v="tabletop games"/>
    <s v="games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x v="32"/>
    <n v="930250"/>
    <x v="1681"/>
    <x v="6"/>
    <x v="32"/>
    <s v="games"/>
    <s v="tabletop games"/>
    <s v="games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x v="32"/>
    <n v="377.02"/>
    <x v="1682"/>
    <x v="6"/>
    <x v="32"/>
    <s v="games"/>
    <s v="tabletop games"/>
    <s v="games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x v="32"/>
    <n v="2647.0250000000001"/>
    <x v="1683"/>
    <x v="6"/>
    <x v="32"/>
    <s v="games"/>
    <s v="tabletop games"/>
    <s v="games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x v="32"/>
    <n v="100.12"/>
    <x v="1684"/>
    <x v="6"/>
    <x v="32"/>
    <s v="games"/>
    <s v="tabletop games"/>
    <s v="games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x v="32"/>
    <n v="104.45405405405405"/>
    <x v="1685"/>
    <x v="6"/>
    <x v="32"/>
    <s v="games"/>
    <s v="tabletop games"/>
    <s v="games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x v="32"/>
    <n v="107.21428571428571"/>
    <x v="1686"/>
    <x v="6"/>
    <x v="32"/>
    <s v="games"/>
    <s v="tabletop games"/>
    <s v="games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x v="32"/>
    <n v="168.77142857142857"/>
    <x v="1687"/>
    <x v="6"/>
    <x v="32"/>
    <s v="games"/>
    <s v="tabletop games"/>
    <s v="games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x v="32"/>
    <n v="975.11200000000008"/>
    <x v="1688"/>
    <x v="6"/>
    <x v="32"/>
    <s v="games"/>
    <s v="tabletop games"/>
    <s v="games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x v="32"/>
    <n v="134.44929411764704"/>
    <x v="1689"/>
    <x v="6"/>
    <x v="32"/>
    <s v="games"/>
    <s v="tabletop games"/>
    <s v="games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x v="32"/>
    <n v="272.27777777777777"/>
    <x v="1690"/>
    <x v="6"/>
    <x v="32"/>
    <s v="games"/>
    <s v="tabletop games"/>
    <s v="games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x v="32"/>
    <n v="112.6875"/>
    <x v="1691"/>
    <x v="6"/>
    <x v="32"/>
    <s v="games"/>
    <s v="tabletop games"/>
    <s v="games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x v="32"/>
    <n v="459.8"/>
    <x v="1692"/>
    <x v="6"/>
    <x v="32"/>
    <s v="games"/>
    <s v="tabletop games"/>
    <s v="games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x v="0"/>
    <x v="32"/>
    <n v="286.65822784810126"/>
    <x v="1693"/>
    <x v="6"/>
    <x v="32"/>
    <s v="games"/>
    <s v="tabletop games"/>
    <s v="games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x v="32"/>
    <n v="222.70833333333334"/>
    <x v="1694"/>
    <x v="6"/>
    <x v="32"/>
    <s v="games"/>
    <s v="tabletop games"/>
    <s v="games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x v="32"/>
    <n v="636.14"/>
    <x v="1695"/>
    <x v="6"/>
    <x v="32"/>
    <s v="games"/>
    <s v="tabletop games"/>
    <s v="games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x v="0"/>
    <x v="32"/>
    <n v="146.5"/>
    <x v="1696"/>
    <x v="6"/>
    <x v="32"/>
    <s v="games"/>
    <s v="tabletop games"/>
    <s v="games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x v="32"/>
    <n v="1867.1"/>
    <x v="1697"/>
    <x v="6"/>
    <x v="32"/>
    <s v="games"/>
    <s v="tabletop games"/>
    <s v="games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x v="32"/>
    <n v="326.92"/>
    <x v="1698"/>
    <x v="6"/>
    <x v="32"/>
    <s v="games"/>
    <s v="tabletop games"/>
    <s v="games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x v="32"/>
    <n v="779.5"/>
    <x v="1699"/>
    <x v="6"/>
    <x v="32"/>
    <s v="games"/>
    <s v="tabletop games"/>
    <s v="games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x v="32"/>
    <n v="154.15151515151516"/>
    <x v="1700"/>
    <x v="6"/>
    <x v="32"/>
    <s v="games"/>
    <s v="tabletop games"/>
    <s v="games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x v="32"/>
    <n v="115.54666666666667"/>
    <x v="1701"/>
    <x v="6"/>
    <x v="32"/>
    <s v="games"/>
    <s v="tabletop games"/>
    <s v="games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x v="32"/>
    <n v="180.03333333333333"/>
    <x v="1702"/>
    <x v="6"/>
    <x v="32"/>
    <s v="games"/>
    <s v="tabletop games"/>
    <s v="games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x v="32"/>
    <n v="298.5"/>
    <x v="1703"/>
    <x v="6"/>
    <x v="32"/>
    <s v="games"/>
    <s v="tabletop games"/>
    <s v="games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x v="32"/>
    <n v="320.26666666666665"/>
    <x v="1704"/>
    <x v="6"/>
    <x v="32"/>
    <s v="games"/>
    <s v="tabletop games"/>
    <s v="games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x v="32"/>
    <n v="380.52499999999998"/>
    <x v="1705"/>
    <x v="6"/>
    <x v="32"/>
    <s v="games"/>
    <s v="tabletop games"/>
    <s v="games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x v="32"/>
    <n v="102.60000000000001"/>
    <x v="1706"/>
    <x v="6"/>
    <x v="32"/>
    <s v="games"/>
    <s v="tabletop games"/>
    <s v="games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x v="32"/>
    <n v="1801.64"/>
    <x v="1707"/>
    <x v="6"/>
    <x v="32"/>
    <s v="games"/>
    <s v="tabletop games"/>
    <s v="games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x v="32"/>
    <n v="720.24800000000005"/>
    <x v="1708"/>
    <x v="6"/>
    <x v="32"/>
    <s v="games"/>
    <s v="tabletop games"/>
    <s v="games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x v="32"/>
    <n v="283.09000000000003"/>
    <x v="1709"/>
    <x v="6"/>
    <x v="32"/>
    <s v="games"/>
    <s v="tabletop games"/>
    <s v="games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x v="32"/>
    <n v="1356.6000000000001"/>
    <x v="1710"/>
    <x v="6"/>
    <x v="32"/>
    <s v="games"/>
    <s v="tabletop games"/>
    <s v="games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x v="32"/>
    <n v="220.35999999999999"/>
    <x v="1711"/>
    <x v="6"/>
    <x v="32"/>
    <s v="games"/>
    <s v="tabletop games"/>
    <s v="games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x v="32"/>
    <n v="119.6"/>
    <x v="1712"/>
    <x v="6"/>
    <x v="32"/>
    <s v="games"/>
    <s v="tabletop games"/>
    <s v="games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x v="32"/>
    <n v="407.76923076923077"/>
    <x v="1713"/>
    <x v="6"/>
    <x v="32"/>
    <s v="games"/>
    <s v="tabletop games"/>
    <s v="games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x v="32"/>
    <n v="105.81826105905425"/>
    <x v="1714"/>
    <x v="6"/>
    <x v="32"/>
    <s v="games"/>
    <s v="tabletop games"/>
    <s v="games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x v="32"/>
    <n v="141.08235294117648"/>
    <x v="1715"/>
    <x v="6"/>
    <x v="32"/>
    <s v="games"/>
    <s v="tabletop games"/>
    <s v="games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x v="32"/>
    <n v="270.7"/>
    <x v="1716"/>
    <x v="6"/>
    <x v="32"/>
    <s v="games"/>
    <s v="tabletop games"/>
    <s v="games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x v="32"/>
    <n v="153.80000000000001"/>
    <x v="1717"/>
    <x v="6"/>
    <x v="32"/>
    <s v="games"/>
    <s v="tabletop games"/>
    <s v="games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x v="32"/>
    <n v="403.57653061224488"/>
    <x v="1718"/>
    <x v="6"/>
    <x v="32"/>
    <s v="games"/>
    <s v="tabletop games"/>
    <s v="games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x v="11"/>
    <n v="185"/>
    <x v="1719"/>
    <x v="4"/>
    <x v="11"/>
    <s v="music"/>
    <s v="rock"/>
    <s v="music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x v="11"/>
    <n v="185.33333333333331"/>
    <x v="1720"/>
    <x v="4"/>
    <x v="11"/>
    <s v="music"/>
    <s v="rock"/>
    <s v="music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x v="11"/>
    <n v="100.85533333333332"/>
    <x v="1721"/>
    <x v="4"/>
    <x v="11"/>
    <s v="music"/>
    <s v="rock"/>
    <s v="music"/>
    <s v="rock"/>
  </r>
  <r>
    <s v="The Vinyl Skyway reunite to make a third album. "/>
    <n v="6000"/>
    <n v="6373.27"/>
    <x v="0"/>
    <x v="0"/>
    <s v="USD"/>
    <n v="1299902400"/>
    <n v="1297451245"/>
    <b v="0"/>
    <n v="59"/>
    <x v="0"/>
    <x v="11"/>
    <n v="106.22116666666668"/>
    <x v="1722"/>
    <x v="4"/>
    <x v="11"/>
    <s v="music"/>
    <s v="rock"/>
    <s v="music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x v="11"/>
    <n v="121.36666666666667"/>
    <x v="1723"/>
    <x v="4"/>
    <x v="11"/>
    <s v="music"/>
    <s v="rock"/>
    <s v="music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x v="11"/>
    <n v="100.06666666666666"/>
    <x v="1724"/>
    <x v="4"/>
    <x v="11"/>
    <s v="music"/>
    <s v="rock"/>
    <s v="music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x v="11"/>
    <n v="119.97755555555555"/>
    <x v="1725"/>
    <x v="4"/>
    <x v="11"/>
    <s v="music"/>
    <s v="rock"/>
    <s v="music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x v="11"/>
    <n v="100.1"/>
    <x v="1726"/>
    <x v="4"/>
    <x v="11"/>
    <s v="music"/>
    <s v="rock"/>
    <s v="music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x v="11"/>
    <n v="107.4"/>
    <x v="1727"/>
    <x v="4"/>
    <x v="11"/>
    <s v="music"/>
    <s v="rock"/>
    <s v="music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x v="11"/>
    <n v="104.06666666666666"/>
    <x v="1728"/>
    <x v="4"/>
    <x v="11"/>
    <s v="music"/>
    <s v="rock"/>
    <s v="music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x v="11"/>
    <n v="172.8"/>
    <x v="1729"/>
    <x v="4"/>
    <x v="11"/>
    <s v="music"/>
    <s v="rock"/>
    <s v="music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x v="11"/>
    <n v="107.2505"/>
    <x v="1730"/>
    <x v="4"/>
    <x v="11"/>
    <s v="music"/>
    <s v="rock"/>
    <s v="music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x v="0"/>
    <x v="11"/>
    <n v="108.23529411764706"/>
    <x v="1731"/>
    <x v="4"/>
    <x v="11"/>
    <s v="music"/>
    <s v="rock"/>
    <s v="music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x v="11"/>
    <n v="146.08079999999998"/>
    <x v="1732"/>
    <x v="4"/>
    <x v="11"/>
    <s v="music"/>
    <s v="rock"/>
    <s v="music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x v="11"/>
    <n v="125.25"/>
    <x v="1733"/>
    <x v="4"/>
    <x v="11"/>
    <s v="music"/>
    <s v="rock"/>
    <s v="music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x v="11"/>
    <n v="149.07142857142856"/>
    <x v="1734"/>
    <x v="4"/>
    <x v="11"/>
    <s v="music"/>
    <s v="rock"/>
    <s v="music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x v="0"/>
    <x v="11"/>
    <n v="100.6"/>
    <x v="1735"/>
    <x v="4"/>
    <x v="11"/>
    <s v="music"/>
    <s v="rock"/>
    <s v="music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x v="11"/>
    <n v="105.07333333333332"/>
    <x v="1736"/>
    <x v="4"/>
    <x v="11"/>
    <s v="music"/>
    <s v="rock"/>
    <s v="music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x v="11"/>
    <n v="350.16666666666663"/>
    <x v="1737"/>
    <x v="4"/>
    <x v="11"/>
    <s v="music"/>
    <s v="rock"/>
    <s v="music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x v="11"/>
    <n v="101.25"/>
    <x v="1738"/>
    <x v="4"/>
    <x v="11"/>
    <s v="music"/>
    <s v="rock"/>
    <s v="music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x v="14"/>
    <n v="133.6044"/>
    <x v="1739"/>
    <x v="4"/>
    <x v="14"/>
    <s v="music"/>
    <s v="indie rock"/>
    <s v="music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x v="14"/>
    <n v="170.65217391304347"/>
    <x v="1740"/>
    <x v="4"/>
    <x v="14"/>
    <s v="music"/>
    <s v="indie rock"/>
    <s v="music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x v="14"/>
    <n v="109.35829457364341"/>
    <x v="1741"/>
    <x v="4"/>
    <x v="14"/>
    <s v="music"/>
    <s v="indie rock"/>
    <s v="music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x v="14"/>
    <n v="100.70033333333335"/>
    <x v="1742"/>
    <x v="4"/>
    <x v="14"/>
    <s v="music"/>
    <s v="indie rock"/>
    <s v="music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x v="14"/>
    <n v="101.22777777777779"/>
    <x v="1743"/>
    <x v="4"/>
    <x v="14"/>
    <s v="music"/>
    <s v="indie rock"/>
    <s v="music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x v="14"/>
    <n v="106.75857142857143"/>
    <x v="1744"/>
    <x v="4"/>
    <x v="14"/>
    <s v="music"/>
    <s v="indie rock"/>
    <s v="music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x v="14"/>
    <n v="106.65777537961894"/>
    <x v="1745"/>
    <x v="4"/>
    <x v="14"/>
    <s v="music"/>
    <s v="indie rock"/>
    <s v="music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x v="14"/>
    <n v="101.30622"/>
    <x v="1746"/>
    <x v="4"/>
    <x v="14"/>
    <s v="music"/>
    <s v="indie rock"/>
    <s v="music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x v="14"/>
    <n v="106.67450000000001"/>
    <x v="1747"/>
    <x v="4"/>
    <x v="14"/>
    <s v="music"/>
    <s v="indie rock"/>
    <s v="music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x v="14"/>
    <n v="428.83978378378379"/>
    <x v="1748"/>
    <x v="4"/>
    <x v="14"/>
    <s v="music"/>
    <s v="indie rock"/>
    <s v="music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x v="14"/>
    <n v="104.11111111111111"/>
    <x v="1749"/>
    <x v="4"/>
    <x v="14"/>
    <s v="music"/>
    <s v="indie rock"/>
    <s v="music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x v="14"/>
    <n v="107.86666666666666"/>
    <x v="1750"/>
    <x v="4"/>
    <x v="14"/>
    <s v="music"/>
    <s v="indie rock"/>
    <s v="music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x v="0"/>
    <x v="14"/>
    <n v="175.84040000000002"/>
    <x v="1751"/>
    <x v="4"/>
    <x v="14"/>
    <s v="music"/>
    <s v="indie rock"/>
    <s v="music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x v="14"/>
    <n v="156.97"/>
    <x v="1752"/>
    <x v="4"/>
    <x v="14"/>
    <s v="music"/>
    <s v="indie rock"/>
    <s v="music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x v="14"/>
    <n v="102.60000000000001"/>
    <x v="1753"/>
    <x v="4"/>
    <x v="14"/>
    <s v="music"/>
    <s v="indie rock"/>
    <s v="music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x v="14"/>
    <n v="104.04266666666666"/>
    <x v="1754"/>
    <x v="4"/>
    <x v="14"/>
    <s v="music"/>
    <s v="indie rock"/>
    <s v="music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x v="14"/>
    <n v="104"/>
    <x v="1755"/>
    <x v="4"/>
    <x v="14"/>
    <s v="music"/>
    <s v="indie rock"/>
    <s v="music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x v="14"/>
    <n v="121.05999999999999"/>
    <x v="1756"/>
    <x v="4"/>
    <x v="14"/>
    <s v="music"/>
    <s v="indie rock"/>
    <s v="music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x v="14"/>
    <n v="107.69999999999999"/>
    <x v="1757"/>
    <x v="4"/>
    <x v="14"/>
    <s v="music"/>
    <s v="indie rock"/>
    <s v="music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x v="14"/>
    <n v="108.66"/>
    <x v="1758"/>
    <x v="4"/>
    <x v="14"/>
    <s v="music"/>
    <s v="indie rock"/>
    <s v="music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x v="33"/>
    <n v="39.120962394619681"/>
    <x v="1759"/>
    <x v="7"/>
    <x v="33"/>
    <s v="food"/>
    <s v="small batch"/>
    <s v="food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x v="33"/>
    <n v="3.1481481481481479"/>
    <x v="1241"/>
    <x v="7"/>
    <x v="33"/>
    <s v="food"/>
    <s v="small batch"/>
    <s v="food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x v="33"/>
    <n v="48"/>
    <x v="180"/>
    <x v="7"/>
    <x v="33"/>
    <s v="food"/>
    <s v="small batch"/>
    <s v="food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x v="33"/>
    <n v="20.733333333333334"/>
    <x v="1760"/>
    <x v="7"/>
    <x v="33"/>
    <s v="food"/>
    <s v="small batch"/>
    <s v="food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x v="33"/>
    <n v="8"/>
    <x v="1761"/>
    <x v="7"/>
    <x v="33"/>
    <s v="food"/>
    <s v="small batch"/>
    <s v="food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x v="33"/>
    <n v="0.72"/>
    <x v="1762"/>
    <x v="7"/>
    <x v="33"/>
    <s v="food"/>
    <s v="small batch"/>
    <s v="food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x v="33"/>
    <n v="526.09431428571429"/>
    <x v="1763"/>
    <x v="7"/>
    <x v="33"/>
    <s v="food"/>
    <s v="small batch"/>
    <s v="food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x v="33"/>
    <n v="254.45000000000002"/>
    <x v="1764"/>
    <x v="7"/>
    <x v="33"/>
    <s v="food"/>
    <s v="small batch"/>
    <s v="food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x v="33"/>
    <n v="105.91999999999999"/>
    <x v="1765"/>
    <x v="7"/>
    <x v="33"/>
    <s v="food"/>
    <s v="small batch"/>
    <s v="food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x v="33"/>
    <n v="102.42285714285715"/>
    <x v="1766"/>
    <x v="7"/>
    <x v="33"/>
    <s v="food"/>
    <s v="small batch"/>
    <s v="food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x v="33"/>
    <n v="144.31375"/>
    <x v="1767"/>
    <x v="7"/>
    <x v="33"/>
    <s v="food"/>
    <s v="small batch"/>
    <s v="food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x v="33"/>
    <n v="106.30800000000001"/>
    <x v="1768"/>
    <x v="7"/>
    <x v="33"/>
    <s v="food"/>
    <s v="small batch"/>
    <s v="food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x v="33"/>
    <n v="212.16666666666666"/>
    <x v="1769"/>
    <x v="7"/>
    <x v="33"/>
    <s v="food"/>
    <s v="small batch"/>
    <s v="food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x v="33"/>
    <n v="101.95"/>
    <x v="1770"/>
    <x v="7"/>
    <x v="33"/>
    <s v="food"/>
    <s v="small batch"/>
    <s v="food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x v="33"/>
    <n v="102.27200000000001"/>
    <x v="1771"/>
    <x v="7"/>
    <x v="33"/>
    <s v="food"/>
    <s v="small batch"/>
    <s v="food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x v="33"/>
    <n v="520.73254999999995"/>
    <x v="1772"/>
    <x v="7"/>
    <x v="33"/>
    <s v="food"/>
    <s v="small batch"/>
    <s v="food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x v="33"/>
    <n v="110.65833333333333"/>
    <x v="1773"/>
    <x v="7"/>
    <x v="33"/>
    <s v="food"/>
    <s v="small batch"/>
    <s v="food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x v="33"/>
    <n v="101.14333333333335"/>
    <x v="1774"/>
    <x v="7"/>
    <x v="33"/>
    <s v="food"/>
    <s v="small batch"/>
    <s v="food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x v="33"/>
    <n v="294.20799999999997"/>
    <x v="1775"/>
    <x v="7"/>
    <x v="33"/>
    <s v="food"/>
    <s v="small batch"/>
    <s v="food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x v="33"/>
    <n v="105.77749999999999"/>
    <x v="1776"/>
    <x v="7"/>
    <x v="33"/>
    <s v="food"/>
    <s v="small batch"/>
    <s v="food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x v="7"/>
    <n v="0"/>
    <x v="121"/>
    <x v="2"/>
    <x v="7"/>
    <s v="technology"/>
    <s v="web"/>
    <s v="technology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x v="7"/>
    <n v="0"/>
    <x v="121"/>
    <x v="2"/>
    <x v="7"/>
    <s v="technology"/>
    <s v="web"/>
    <s v="technology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x v="7"/>
    <n v="3"/>
    <x v="468"/>
    <x v="2"/>
    <x v="7"/>
    <s v="technology"/>
    <s v="web"/>
    <s v="technology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x v="7"/>
    <n v="0.1"/>
    <x v="120"/>
    <x v="2"/>
    <x v="7"/>
    <s v="technology"/>
    <s v="web"/>
    <s v="technology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x v="7"/>
    <n v="0"/>
    <x v="121"/>
    <x v="2"/>
    <x v="7"/>
    <s v="technology"/>
    <s v="web"/>
    <s v="technology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x v="7"/>
    <n v="6.5000000000000002E-2"/>
    <x v="31"/>
    <x v="2"/>
    <x v="7"/>
    <s v="technology"/>
    <s v="web"/>
    <s v="technology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x v="7"/>
    <n v="1.5"/>
    <x v="2"/>
    <x v="2"/>
    <x v="7"/>
    <s v="technology"/>
    <s v="web"/>
    <s v="technology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x v="7"/>
    <n v="0.38571428571428573"/>
    <x v="1237"/>
    <x v="2"/>
    <x v="7"/>
    <s v="technology"/>
    <s v="web"/>
    <s v="technology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x v="7"/>
    <n v="0"/>
    <x v="121"/>
    <x v="2"/>
    <x v="7"/>
    <s v="technology"/>
    <s v="web"/>
    <s v="technology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x v="7"/>
    <n v="0"/>
    <x v="121"/>
    <x v="2"/>
    <x v="7"/>
    <s v="technology"/>
    <s v="web"/>
    <s v="technology"/>
    <s v="web"/>
  </r>
  <r>
    <s v="Donate $30 or more and receive a free selfie stick."/>
    <n v="18900"/>
    <n v="108"/>
    <x v="1"/>
    <x v="4"/>
    <s v="NZD"/>
    <n v="1430360739"/>
    <n v="1427768739"/>
    <b v="0"/>
    <n v="7"/>
    <x v="1"/>
    <x v="7"/>
    <n v="0.5714285714285714"/>
    <x v="1777"/>
    <x v="2"/>
    <x v="7"/>
    <s v="technology"/>
    <s v="web"/>
    <s v="technology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x v="7"/>
    <n v="0"/>
    <x v="121"/>
    <x v="2"/>
    <x v="7"/>
    <s v="technology"/>
    <s v="web"/>
    <s v="technology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x v="7"/>
    <n v="0"/>
    <x v="121"/>
    <x v="2"/>
    <x v="7"/>
    <s v="technology"/>
    <s v="web"/>
    <s v="technology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x v="7"/>
    <n v="7.1428571428571425E-2"/>
    <x v="384"/>
    <x v="2"/>
    <x v="7"/>
    <s v="technology"/>
    <s v="web"/>
    <s v="technology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x v="7"/>
    <n v="0.6875"/>
    <x v="446"/>
    <x v="2"/>
    <x v="7"/>
    <s v="technology"/>
    <s v="web"/>
    <s v="technology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x v="1"/>
    <x v="7"/>
    <n v="0"/>
    <x v="121"/>
    <x v="2"/>
    <x v="7"/>
    <s v="technology"/>
    <s v="web"/>
    <s v="technology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x v="7"/>
    <n v="0"/>
    <x v="121"/>
    <x v="2"/>
    <x v="7"/>
    <s v="technology"/>
    <s v="web"/>
    <s v="technology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x v="7"/>
    <n v="0"/>
    <x v="121"/>
    <x v="2"/>
    <x v="7"/>
    <s v="technology"/>
    <s v="web"/>
    <s v="technology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x v="7"/>
    <n v="14.680000000000001"/>
    <x v="1778"/>
    <x v="2"/>
    <x v="7"/>
    <s v="technology"/>
    <s v="web"/>
    <s v="technology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x v="7"/>
    <n v="0.04"/>
    <x v="453"/>
    <x v="2"/>
    <x v="7"/>
    <s v="technology"/>
    <s v="web"/>
    <s v="technology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x v="7"/>
    <n v="0"/>
    <x v="121"/>
    <x v="2"/>
    <x v="7"/>
    <s v="technology"/>
    <s v="web"/>
    <s v="technology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x v="7"/>
    <n v="28.571428571428569"/>
    <x v="88"/>
    <x v="2"/>
    <x v="7"/>
    <s v="technology"/>
    <s v="web"/>
    <s v="technology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x v="7"/>
    <n v="0"/>
    <x v="121"/>
    <x v="2"/>
    <x v="7"/>
    <s v="technology"/>
    <s v="web"/>
    <s v="technology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x v="7"/>
    <n v="0"/>
    <x v="121"/>
    <x v="2"/>
    <x v="7"/>
    <s v="technology"/>
    <s v="web"/>
    <s v="technology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x v="7"/>
    <n v="0"/>
    <x v="121"/>
    <x v="2"/>
    <x v="7"/>
    <s v="technology"/>
    <s v="web"/>
    <s v="technology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x v="7"/>
    <n v="10.52"/>
    <x v="1779"/>
    <x v="2"/>
    <x v="7"/>
    <s v="technology"/>
    <s v="web"/>
    <s v="technology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x v="7"/>
    <n v="1.34"/>
    <x v="1780"/>
    <x v="2"/>
    <x v="7"/>
    <s v="technology"/>
    <s v="web"/>
    <s v="technology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x v="7"/>
    <n v="0.25"/>
    <x v="73"/>
    <x v="2"/>
    <x v="7"/>
    <s v="technology"/>
    <s v="web"/>
    <s v="technology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x v="7"/>
    <n v="0"/>
    <x v="121"/>
    <x v="2"/>
    <x v="7"/>
    <s v="technology"/>
    <s v="web"/>
    <s v="technology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x v="7"/>
    <n v="0.32800000000000001"/>
    <x v="442"/>
    <x v="2"/>
    <x v="7"/>
    <s v="technology"/>
    <s v="web"/>
    <s v="technology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x v="7"/>
    <n v="0"/>
    <x v="121"/>
    <x v="2"/>
    <x v="7"/>
    <s v="technology"/>
    <s v="web"/>
    <s v="technology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x v="7"/>
    <n v="3.2727272727272729"/>
    <x v="180"/>
    <x v="2"/>
    <x v="7"/>
    <s v="technology"/>
    <s v="web"/>
    <s v="technology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x v="1"/>
    <x v="7"/>
    <n v="5.8823529411764705E-3"/>
    <x v="73"/>
    <x v="2"/>
    <x v="7"/>
    <s v="technology"/>
    <s v="web"/>
    <s v="technology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x v="7"/>
    <n v="4.5454545454545456E-2"/>
    <x v="119"/>
    <x v="2"/>
    <x v="7"/>
    <s v="technology"/>
    <s v="web"/>
    <s v="technology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x v="7"/>
    <n v="0"/>
    <x v="121"/>
    <x v="2"/>
    <x v="7"/>
    <s v="technology"/>
    <s v="web"/>
    <s v="technology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x v="7"/>
    <n v="10.877666666666666"/>
    <x v="1781"/>
    <x v="2"/>
    <x v="7"/>
    <s v="technology"/>
    <s v="web"/>
    <s v="technology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x v="7"/>
    <n v="0"/>
    <x v="121"/>
    <x v="2"/>
    <x v="7"/>
    <s v="technology"/>
    <s v="web"/>
    <s v="technology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x v="7"/>
    <n v="0"/>
    <x v="121"/>
    <x v="2"/>
    <x v="7"/>
    <s v="technology"/>
    <s v="web"/>
    <s v="technology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x v="1"/>
    <x v="7"/>
    <n v="0"/>
    <x v="121"/>
    <x v="2"/>
    <x v="7"/>
    <s v="technology"/>
    <s v="web"/>
    <s v="technology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x v="7"/>
    <n v="0.36666666666666664"/>
    <x v="1782"/>
    <x v="2"/>
    <x v="7"/>
    <s v="technology"/>
    <s v="web"/>
    <s v="technology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x v="7"/>
    <n v="1.8193398957730169"/>
    <x v="1783"/>
    <x v="2"/>
    <x v="7"/>
    <s v="technology"/>
    <s v="web"/>
    <s v="technology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x v="7"/>
    <n v="2.5"/>
    <x v="839"/>
    <x v="2"/>
    <x v="7"/>
    <s v="technology"/>
    <s v="web"/>
    <s v="technology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x v="7"/>
    <n v="4.3499999999999996"/>
    <x v="1784"/>
    <x v="2"/>
    <x v="7"/>
    <s v="technology"/>
    <s v="web"/>
    <s v="technology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x v="7"/>
    <n v="0.8"/>
    <x v="120"/>
    <x v="2"/>
    <x v="7"/>
    <s v="technology"/>
    <s v="web"/>
    <s v="technology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x v="7"/>
    <n v="1.2123076923076923"/>
    <x v="1785"/>
    <x v="2"/>
    <x v="7"/>
    <s v="technology"/>
    <s v="web"/>
    <s v="technology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x v="7"/>
    <n v="0"/>
    <x v="121"/>
    <x v="2"/>
    <x v="7"/>
    <s v="technology"/>
    <s v="web"/>
    <s v="technology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x v="7"/>
    <n v="0.68399999999999994"/>
    <x v="1786"/>
    <x v="2"/>
    <x v="7"/>
    <s v="technology"/>
    <s v="web"/>
    <s v="technology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x v="7"/>
    <n v="1.2513513513513512"/>
    <x v="1787"/>
    <x v="2"/>
    <x v="7"/>
    <s v="technology"/>
    <s v="web"/>
    <s v="technology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x v="7"/>
    <n v="0.1875"/>
    <x v="180"/>
    <x v="2"/>
    <x v="7"/>
    <s v="technology"/>
    <s v="web"/>
    <s v="technology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x v="7"/>
    <n v="0"/>
    <x v="121"/>
    <x v="2"/>
    <x v="7"/>
    <s v="technology"/>
    <s v="web"/>
    <s v="technology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x v="1"/>
    <x v="7"/>
    <n v="0.125"/>
    <x v="384"/>
    <x v="2"/>
    <x v="7"/>
    <s v="technology"/>
    <s v="web"/>
    <s v="technology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x v="7"/>
    <n v="0"/>
    <x v="121"/>
    <x v="2"/>
    <x v="7"/>
    <s v="technology"/>
    <s v="web"/>
    <s v="technology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x v="7"/>
    <n v="0.05"/>
    <x v="73"/>
    <x v="2"/>
    <x v="7"/>
    <s v="technology"/>
    <s v="web"/>
    <s v="technology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x v="7"/>
    <n v="0.06"/>
    <x v="1788"/>
    <x v="2"/>
    <x v="7"/>
    <s v="technology"/>
    <s v="web"/>
    <s v="technology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x v="7"/>
    <n v="0"/>
    <x v="121"/>
    <x v="2"/>
    <x v="7"/>
    <s v="technology"/>
    <s v="web"/>
    <s v="technology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x v="7"/>
    <n v="0.2"/>
    <x v="119"/>
    <x v="2"/>
    <x v="7"/>
    <s v="technology"/>
    <s v="web"/>
    <s v="technology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x v="7"/>
    <n v="0"/>
    <x v="121"/>
    <x v="2"/>
    <x v="7"/>
    <s v="technology"/>
    <s v="web"/>
    <s v="technology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x v="7"/>
    <n v="0"/>
    <x v="121"/>
    <x v="2"/>
    <x v="7"/>
    <s v="technology"/>
    <s v="web"/>
    <s v="technology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x v="7"/>
    <n v="0"/>
    <x v="121"/>
    <x v="2"/>
    <x v="7"/>
    <s v="technology"/>
    <s v="web"/>
    <s v="technology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x v="7"/>
    <n v="0"/>
    <x v="121"/>
    <x v="2"/>
    <x v="7"/>
    <s v="technology"/>
    <s v="web"/>
    <s v="technology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x v="19"/>
    <n v="0.71785714285714286"/>
    <x v="1789"/>
    <x v="7"/>
    <x v="19"/>
    <s v="food"/>
    <s v="food trucks"/>
    <s v="food"/>
    <s v="food trucks"/>
  </r>
  <r>
    <s v="Small town, delicious treats, and a mobile truck"/>
    <n v="12000"/>
    <n v="52"/>
    <x v="2"/>
    <x v="0"/>
    <s v="USD"/>
    <n v="1431533931"/>
    <n v="1428941931"/>
    <b v="0"/>
    <n v="1"/>
    <x v="1"/>
    <x v="19"/>
    <n v="0.43333333333333329"/>
    <x v="368"/>
    <x v="7"/>
    <x v="19"/>
    <s v="food"/>
    <s v="food trucks"/>
    <s v="food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x v="19"/>
    <n v="16.833333333333332"/>
    <x v="1790"/>
    <x v="7"/>
    <x v="19"/>
    <s v="food"/>
    <s v="food trucks"/>
    <s v="food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x v="19"/>
    <n v="0"/>
    <x v="121"/>
    <x v="7"/>
    <x v="19"/>
    <s v="food"/>
    <s v="food trucks"/>
    <s v="food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x v="19"/>
    <n v="22.52"/>
    <x v="1791"/>
    <x v="7"/>
    <x v="19"/>
    <s v="food"/>
    <s v="food trucks"/>
    <s v="food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x v="19"/>
    <n v="41.384615384615387"/>
    <x v="1792"/>
    <x v="7"/>
    <x v="19"/>
    <s v="food"/>
    <s v="food trucks"/>
    <s v="food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x v="19"/>
    <n v="25.259090909090908"/>
    <x v="1793"/>
    <x v="7"/>
    <x v="19"/>
    <s v="food"/>
    <s v="food trucks"/>
    <s v="food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x v="19"/>
    <n v="0.2"/>
    <x v="2"/>
    <x v="7"/>
    <x v="19"/>
    <s v="food"/>
    <s v="food trucks"/>
    <s v="food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x v="19"/>
    <n v="1.8399999999999999"/>
    <x v="474"/>
    <x v="7"/>
    <x v="19"/>
    <s v="food"/>
    <s v="food trucks"/>
    <s v="food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x v="19"/>
    <n v="0"/>
    <x v="121"/>
    <x v="7"/>
    <x v="19"/>
    <s v="food"/>
    <s v="food trucks"/>
    <s v="food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x v="19"/>
    <n v="0.60399999999999998"/>
    <x v="690"/>
    <x v="7"/>
    <x v="19"/>
    <s v="food"/>
    <s v="food trucks"/>
    <s v="food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x v="19"/>
    <n v="0"/>
    <x v="121"/>
    <x v="7"/>
    <x v="19"/>
    <s v="food"/>
    <s v="food trucks"/>
    <s v="food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x v="19"/>
    <n v="0.83333333333333337"/>
    <x v="1585"/>
    <x v="7"/>
    <x v="19"/>
    <s v="food"/>
    <s v="food trucks"/>
    <s v="food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x v="19"/>
    <n v="3.0666666666666664"/>
    <x v="1794"/>
    <x v="7"/>
    <x v="19"/>
    <s v="food"/>
    <s v="food trucks"/>
    <s v="food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x v="19"/>
    <n v="0.55833333333333335"/>
    <x v="1795"/>
    <x v="7"/>
    <x v="19"/>
    <s v="food"/>
    <s v="food trucks"/>
    <s v="food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x v="19"/>
    <n v="2.5000000000000001E-2"/>
    <x v="144"/>
    <x v="7"/>
    <x v="19"/>
    <s v="food"/>
    <s v="food trucks"/>
    <s v="food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x v="19"/>
    <n v="0"/>
    <x v="121"/>
    <x v="7"/>
    <x v="19"/>
    <s v="food"/>
    <s v="food trucks"/>
    <s v="food"/>
    <s v="food trucks"/>
  </r>
  <r>
    <s v="I want to start my food truck business."/>
    <n v="25000"/>
    <n v="5"/>
    <x v="2"/>
    <x v="0"/>
    <s v="USD"/>
    <n v="1427225644"/>
    <n v="1422045244"/>
    <b v="0"/>
    <n v="5"/>
    <x v="1"/>
    <x v="19"/>
    <n v="0.02"/>
    <x v="120"/>
    <x v="7"/>
    <x v="19"/>
    <s v="food"/>
    <s v="food trucks"/>
    <s v="food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x v="19"/>
    <n v="0"/>
    <x v="121"/>
    <x v="7"/>
    <x v="19"/>
    <s v="food"/>
    <s v="food trucks"/>
    <s v="food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x v="19"/>
    <n v="14.825133372851216"/>
    <x v="1796"/>
    <x v="7"/>
    <x v="19"/>
    <s v="food"/>
    <s v="food trucks"/>
    <s v="food"/>
    <s v="food trucks"/>
  </r>
  <r>
    <s v="help me start Merrill's first hot dog cart in this empty lot"/>
    <n v="6000"/>
    <n v="1"/>
    <x v="2"/>
    <x v="0"/>
    <s v="USD"/>
    <n v="1424536196"/>
    <n v="1421944196"/>
    <b v="0"/>
    <n v="1"/>
    <x v="1"/>
    <x v="19"/>
    <n v="1.6666666666666666E-2"/>
    <x v="120"/>
    <x v="7"/>
    <x v="19"/>
    <s v="food"/>
    <s v="food trucks"/>
    <s v="food"/>
    <s v="food trucks"/>
  </r>
  <r>
    <s v="Family owned business serving BBQ and seafood to the public"/>
    <n v="500"/>
    <n v="1"/>
    <x v="2"/>
    <x v="0"/>
    <s v="USD"/>
    <n v="1426091036"/>
    <n v="1423502636"/>
    <b v="0"/>
    <n v="1"/>
    <x v="1"/>
    <x v="19"/>
    <n v="0.2"/>
    <x v="120"/>
    <x v="7"/>
    <x v="19"/>
    <s v="food"/>
    <s v="food trucks"/>
    <s v="food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x v="19"/>
    <n v="1.3333333333333334E-2"/>
    <x v="1797"/>
    <x v="7"/>
    <x v="19"/>
    <s v="food"/>
    <s v="food trucks"/>
    <s v="food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x v="1"/>
    <x v="19"/>
    <n v="1.24"/>
    <x v="1798"/>
    <x v="7"/>
    <x v="19"/>
    <s v="food"/>
    <s v="food trucks"/>
    <s v="food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x v="19"/>
    <n v="2.8571428571428574E-2"/>
    <x v="120"/>
    <x v="7"/>
    <x v="19"/>
    <s v="food"/>
    <s v="food trucks"/>
    <s v="food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x v="19"/>
    <n v="0"/>
    <x v="121"/>
    <x v="7"/>
    <x v="19"/>
    <s v="food"/>
    <s v="food trucks"/>
    <s v="food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x v="1"/>
    <x v="19"/>
    <n v="2E-3"/>
    <x v="120"/>
    <x v="7"/>
    <x v="19"/>
    <s v="food"/>
    <s v="food trucks"/>
    <s v="food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x v="1"/>
    <x v="19"/>
    <n v="2.8571428571428571E-3"/>
    <x v="120"/>
    <x v="7"/>
    <x v="19"/>
    <s v="food"/>
    <s v="food trucks"/>
    <s v="food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x v="19"/>
    <n v="1.4321428571428572"/>
    <x v="1799"/>
    <x v="7"/>
    <x v="19"/>
    <s v="food"/>
    <s v="food trucks"/>
    <s v="food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x v="19"/>
    <n v="0.70000000000000007"/>
    <x v="689"/>
    <x v="7"/>
    <x v="19"/>
    <s v="food"/>
    <s v="food trucks"/>
    <s v="food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x v="1"/>
    <x v="19"/>
    <n v="2E-3"/>
    <x v="120"/>
    <x v="7"/>
    <x v="19"/>
    <s v="food"/>
    <s v="food trucks"/>
    <s v="food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x v="19"/>
    <n v="1.4285714285714287E-2"/>
    <x v="120"/>
    <x v="7"/>
    <x v="19"/>
    <s v="food"/>
    <s v="food trucks"/>
    <s v="food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x v="19"/>
    <n v="0"/>
    <x v="121"/>
    <x v="7"/>
    <x v="19"/>
    <s v="food"/>
    <s v="food trucks"/>
    <s v="food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x v="19"/>
    <n v="0.13"/>
    <x v="31"/>
    <x v="7"/>
    <x v="19"/>
    <s v="food"/>
    <s v="food trucks"/>
    <s v="food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x v="19"/>
    <n v="0.48960000000000004"/>
    <x v="1800"/>
    <x v="7"/>
    <x v="19"/>
    <s v="food"/>
    <s v="food trucks"/>
    <s v="food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x v="19"/>
    <n v="3.8461538461538464E-2"/>
    <x v="381"/>
    <x v="7"/>
    <x v="19"/>
    <s v="food"/>
    <s v="food trucks"/>
    <s v="food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x v="19"/>
    <n v="0"/>
    <x v="121"/>
    <x v="7"/>
    <x v="19"/>
    <s v="food"/>
    <s v="food trucks"/>
    <s v="food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x v="19"/>
    <n v="0.33333333333333337"/>
    <x v="73"/>
    <x v="7"/>
    <x v="19"/>
    <s v="food"/>
    <s v="food trucks"/>
    <s v="food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x v="19"/>
    <n v="0"/>
    <x v="121"/>
    <x v="7"/>
    <x v="19"/>
    <s v="food"/>
    <s v="food trucks"/>
    <s v="food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x v="1"/>
    <x v="19"/>
    <n v="0.2"/>
    <x v="144"/>
    <x v="7"/>
    <x v="19"/>
    <s v="food"/>
    <s v="food trucks"/>
    <s v="food"/>
    <s v="food trucks"/>
  </r>
  <r>
    <s v="YOU can help Alchemy Pops POP up on a street near you!"/>
    <n v="7500"/>
    <n v="8091"/>
    <x v="0"/>
    <x v="0"/>
    <s v="USD"/>
    <n v="1437627540"/>
    <n v="1435806054"/>
    <b v="0"/>
    <n v="109"/>
    <x v="0"/>
    <x v="33"/>
    <n v="107.88"/>
    <x v="1801"/>
    <x v="7"/>
    <x v="33"/>
    <s v="food"/>
    <s v="small batch"/>
    <s v="food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x v="33"/>
    <n v="125.94166666666666"/>
    <x v="1802"/>
    <x v="7"/>
    <x v="33"/>
    <s v="food"/>
    <s v="small batch"/>
    <s v="food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x v="33"/>
    <n v="202.51495"/>
    <x v="1803"/>
    <x v="7"/>
    <x v="33"/>
    <s v="food"/>
    <s v="small batch"/>
    <s v="food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x v="33"/>
    <n v="108.60000000000001"/>
    <x v="1804"/>
    <x v="7"/>
    <x v="33"/>
    <s v="food"/>
    <s v="small batch"/>
    <s v="food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x v="33"/>
    <n v="172.8"/>
    <x v="1805"/>
    <x v="7"/>
    <x v="33"/>
    <s v="food"/>
    <s v="small batch"/>
    <s v="food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x v="33"/>
    <n v="167.98"/>
    <x v="1806"/>
    <x v="7"/>
    <x v="33"/>
    <s v="food"/>
    <s v="small batch"/>
    <s v="food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x v="33"/>
    <n v="427.20000000000005"/>
    <x v="1807"/>
    <x v="7"/>
    <x v="33"/>
    <s v="food"/>
    <s v="small batch"/>
    <s v="food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x v="33"/>
    <n v="107.5"/>
    <x v="1808"/>
    <x v="7"/>
    <x v="33"/>
    <s v="food"/>
    <s v="small batch"/>
    <s v="food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x v="33"/>
    <n v="108"/>
    <x v="472"/>
    <x v="7"/>
    <x v="33"/>
    <s v="food"/>
    <s v="small batch"/>
    <s v="food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x v="33"/>
    <n v="101.53353333333335"/>
    <x v="1809"/>
    <x v="7"/>
    <x v="33"/>
    <s v="food"/>
    <s v="small batch"/>
    <s v="food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x v="33"/>
    <n v="115.45"/>
    <x v="1810"/>
    <x v="7"/>
    <x v="33"/>
    <s v="food"/>
    <s v="small batch"/>
    <s v="food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x v="33"/>
    <n v="133.5"/>
    <x v="1811"/>
    <x v="7"/>
    <x v="33"/>
    <s v="food"/>
    <s v="small batch"/>
    <s v="food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x v="33"/>
    <n v="154.69999999999999"/>
    <x v="1812"/>
    <x v="7"/>
    <x v="33"/>
    <s v="food"/>
    <s v="small batch"/>
    <s v="food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x v="33"/>
    <n v="100.84571428571429"/>
    <x v="1813"/>
    <x v="7"/>
    <x v="33"/>
    <s v="food"/>
    <s v="small batch"/>
    <s v="food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x v="33"/>
    <n v="182"/>
    <x v="1814"/>
    <x v="7"/>
    <x v="33"/>
    <s v="food"/>
    <s v="small batch"/>
    <s v="food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x v="33"/>
    <n v="180.86666666666667"/>
    <x v="1815"/>
    <x v="7"/>
    <x v="33"/>
    <s v="food"/>
    <s v="small batch"/>
    <s v="food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x v="33"/>
    <n v="102.30434782608695"/>
    <x v="1816"/>
    <x v="7"/>
    <x v="33"/>
    <s v="food"/>
    <s v="small batch"/>
    <s v="food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x v="33"/>
    <n v="110.17999999999999"/>
    <x v="1817"/>
    <x v="7"/>
    <x v="33"/>
    <s v="food"/>
    <s v="small batch"/>
    <s v="food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x v="33"/>
    <n v="102.25"/>
    <x v="1818"/>
    <x v="7"/>
    <x v="33"/>
    <s v="food"/>
    <s v="small batch"/>
    <s v="food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x v="33"/>
    <n v="100.78823529411764"/>
    <x v="1819"/>
    <x v="7"/>
    <x v="33"/>
    <s v="food"/>
    <s v="small batch"/>
    <s v="food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x v="14"/>
    <n v="103.8"/>
    <x v="1820"/>
    <x v="4"/>
    <x v="14"/>
    <s v="music"/>
    <s v="indie rock"/>
    <s v="music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x v="14"/>
    <n v="110.70833333333334"/>
    <x v="1821"/>
    <x v="4"/>
    <x v="14"/>
    <s v="music"/>
    <s v="indie rock"/>
    <s v="music"/>
    <s v="indie rock"/>
  </r>
  <r>
    <s v="Emma Ate The Lion's debut full length album"/>
    <n v="2000"/>
    <n v="2325"/>
    <x v="0"/>
    <x v="0"/>
    <s v="USD"/>
    <n v="1366138800"/>
    <n v="1362710425"/>
    <b v="0"/>
    <n v="75"/>
    <x v="0"/>
    <x v="14"/>
    <n v="116.25000000000001"/>
    <x v="1144"/>
    <x v="4"/>
    <x v="14"/>
    <s v="music"/>
    <s v="indie rock"/>
    <s v="music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x v="14"/>
    <n v="111.1"/>
    <x v="1822"/>
    <x v="4"/>
    <x v="14"/>
    <s v="music"/>
    <s v="indie rock"/>
    <s v="music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x v="14"/>
    <n v="180.14285714285714"/>
    <x v="1823"/>
    <x v="4"/>
    <x v="14"/>
    <s v="music"/>
    <s v="indie rock"/>
    <s v="music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x v="14"/>
    <n v="100"/>
    <x v="1824"/>
    <x v="4"/>
    <x v="14"/>
    <s v="music"/>
    <s v="indie rock"/>
    <s v="music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x v="14"/>
    <n v="118.5"/>
    <x v="1825"/>
    <x v="4"/>
    <x v="14"/>
    <s v="music"/>
    <s v="indie rock"/>
    <s v="music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x v="14"/>
    <n v="107.21700000000001"/>
    <x v="1826"/>
    <x v="4"/>
    <x v="14"/>
    <s v="music"/>
    <s v="indie rock"/>
    <s v="music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x v="14"/>
    <n v="113.66666666666667"/>
    <x v="1827"/>
    <x v="4"/>
    <x v="14"/>
    <s v="music"/>
    <s v="indie rock"/>
    <s v="music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x v="14"/>
    <n v="103.16400000000002"/>
    <x v="1828"/>
    <x v="4"/>
    <x v="14"/>
    <s v="music"/>
    <s v="indie rock"/>
    <s v="music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x v="14"/>
    <n v="128"/>
    <x v="1829"/>
    <x v="4"/>
    <x v="14"/>
    <s v="music"/>
    <s v="indie rock"/>
    <s v="music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x v="14"/>
    <n v="135.76026666666667"/>
    <x v="1830"/>
    <x v="4"/>
    <x v="14"/>
    <s v="music"/>
    <s v="indie rock"/>
    <s v="music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x v="14"/>
    <n v="100"/>
    <x v="1831"/>
    <x v="4"/>
    <x v="14"/>
    <s v="music"/>
    <s v="indie rock"/>
    <s v="music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x v="14"/>
    <n v="100.00360000000002"/>
    <x v="1832"/>
    <x v="4"/>
    <x v="14"/>
    <s v="music"/>
    <s v="indie rock"/>
    <s v="music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x v="14"/>
    <n v="104.71999999999998"/>
    <x v="1833"/>
    <x v="4"/>
    <x v="14"/>
    <s v="music"/>
    <s v="indie rock"/>
    <s v="music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x v="14"/>
    <n v="105.02249999999999"/>
    <x v="1834"/>
    <x v="4"/>
    <x v="14"/>
    <s v="music"/>
    <s v="indie rock"/>
    <s v="music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x v="0"/>
    <x v="14"/>
    <n v="171.33333333333334"/>
    <x v="1835"/>
    <x v="4"/>
    <x v="14"/>
    <s v="music"/>
    <s v="indie rock"/>
    <s v="music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x v="14"/>
    <n v="127.49999999999999"/>
    <x v="1836"/>
    <x v="4"/>
    <x v="14"/>
    <s v="music"/>
    <s v="indie rock"/>
    <s v="music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x v="14"/>
    <n v="133.44333333333333"/>
    <x v="1837"/>
    <x v="4"/>
    <x v="14"/>
    <s v="music"/>
    <s v="indie rock"/>
    <s v="music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x v="14"/>
    <n v="100"/>
    <x v="409"/>
    <x v="4"/>
    <x v="14"/>
    <s v="music"/>
    <s v="indie rock"/>
    <s v="music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x v="14"/>
    <n v="112.91099999999999"/>
    <x v="1838"/>
    <x v="4"/>
    <x v="14"/>
    <s v="music"/>
    <s v="indie rock"/>
    <s v="music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x v="14"/>
    <n v="100.1"/>
    <x v="1726"/>
    <x v="4"/>
    <x v="14"/>
    <s v="music"/>
    <s v="indie rock"/>
    <s v="music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x v="14"/>
    <n v="113.72727272727272"/>
    <x v="1839"/>
    <x v="4"/>
    <x v="14"/>
    <s v="music"/>
    <s v="indie rock"/>
    <s v="music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x v="14"/>
    <n v="119.31742857142855"/>
    <x v="1840"/>
    <x v="4"/>
    <x v="14"/>
    <s v="music"/>
    <s v="indie rock"/>
    <s v="music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x v="14"/>
    <n v="103.25"/>
    <x v="1841"/>
    <x v="4"/>
    <x v="14"/>
    <s v="music"/>
    <s v="indie rock"/>
    <s v="music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x v="14"/>
    <n v="265.66666666666669"/>
    <x v="1842"/>
    <x v="4"/>
    <x v="14"/>
    <s v="music"/>
    <s v="indie rock"/>
    <s v="music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x v="14"/>
    <n v="100.05066666666667"/>
    <x v="1843"/>
    <x v="4"/>
    <x v="14"/>
    <s v="music"/>
    <s v="indie rock"/>
    <s v="music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x v="14"/>
    <n v="106.69999999999999"/>
    <x v="1844"/>
    <x v="4"/>
    <x v="14"/>
    <s v="music"/>
    <s v="indie rock"/>
    <s v="music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x v="14"/>
    <n v="133.67142857142858"/>
    <x v="1845"/>
    <x v="4"/>
    <x v="14"/>
    <s v="music"/>
    <s v="indie rock"/>
    <s v="music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x v="14"/>
    <n v="121.39999999999999"/>
    <x v="1846"/>
    <x v="4"/>
    <x v="14"/>
    <s v="music"/>
    <s v="indie rock"/>
    <s v="music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x v="14"/>
    <n v="103.2"/>
    <x v="1847"/>
    <x v="4"/>
    <x v="14"/>
    <s v="music"/>
    <s v="indie rock"/>
    <s v="music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x v="0"/>
    <x v="14"/>
    <n v="125"/>
    <x v="1848"/>
    <x v="4"/>
    <x v="14"/>
    <s v="music"/>
    <s v="indie rock"/>
    <s v="music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x v="14"/>
    <n v="128.69999999999999"/>
    <x v="1849"/>
    <x v="4"/>
    <x v="14"/>
    <s v="music"/>
    <s v="indie rock"/>
    <s v="music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x v="14"/>
    <n v="101.00533333333333"/>
    <x v="1850"/>
    <x v="4"/>
    <x v="14"/>
    <s v="music"/>
    <s v="indie rock"/>
    <s v="music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x v="14"/>
    <n v="127.53666666666665"/>
    <x v="1851"/>
    <x v="4"/>
    <x v="14"/>
    <s v="music"/>
    <s v="indie rock"/>
    <s v="music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x v="0"/>
    <x v="14"/>
    <n v="100"/>
    <x v="1852"/>
    <x v="4"/>
    <x v="14"/>
    <s v="music"/>
    <s v="indie rock"/>
    <s v="music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x v="14"/>
    <n v="112.7715"/>
    <x v="1853"/>
    <x v="4"/>
    <x v="14"/>
    <s v="music"/>
    <s v="indie rock"/>
    <s v="music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x v="14"/>
    <n v="105.60000000000001"/>
    <x v="1854"/>
    <x v="4"/>
    <x v="14"/>
    <s v="music"/>
    <s v="indie rock"/>
    <s v="music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x v="14"/>
    <n v="202.625"/>
    <x v="1855"/>
    <x v="4"/>
    <x v="14"/>
    <s v="music"/>
    <s v="indie rock"/>
    <s v="music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x v="14"/>
    <n v="113.33333333333333"/>
    <x v="1856"/>
    <x v="4"/>
    <x v="14"/>
    <s v="music"/>
    <s v="indie rock"/>
    <s v="music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x v="34"/>
    <n v="2.5545454545454547"/>
    <x v="1857"/>
    <x v="7"/>
    <x v="34"/>
    <s v="food"/>
    <s v="restaurants"/>
    <s v="food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x v="34"/>
    <n v="7.8181818181818186E-2"/>
    <x v="1858"/>
    <x v="7"/>
    <x v="34"/>
    <s v="food"/>
    <s v="restaurants"/>
    <s v="food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x v="34"/>
    <n v="0"/>
    <x v="121"/>
    <x v="7"/>
    <x v="34"/>
    <s v="food"/>
    <s v="restaurants"/>
    <s v="food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x v="34"/>
    <n v="0"/>
    <x v="121"/>
    <x v="7"/>
    <x v="34"/>
    <s v="food"/>
    <s v="restaurants"/>
    <s v="food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x v="34"/>
    <n v="0"/>
    <x v="121"/>
    <x v="7"/>
    <x v="34"/>
    <s v="food"/>
    <s v="restaurants"/>
    <s v="food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x v="34"/>
    <n v="0.6"/>
    <x v="2"/>
    <x v="7"/>
    <x v="34"/>
    <s v="food"/>
    <s v="restaurants"/>
    <s v="food"/>
    <s v="restaurants"/>
  </r>
  <r>
    <s v="Unique dishes for a unique city!."/>
    <n v="42850"/>
    <n v="0"/>
    <x v="2"/>
    <x v="0"/>
    <s v="USD"/>
    <n v="1431308704"/>
    <n v="1428716704"/>
    <b v="0"/>
    <n v="0"/>
    <x v="1"/>
    <x v="34"/>
    <n v="0"/>
    <x v="121"/>
    <x v="7"/>
    <x v="34"/>
    <s v="food"/>
    <s v="restaurants"/>
    <s v="food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x v="34"/>
    <n v="0"/>
    <x v="121"/>
    <x v="7"/>
    <x v="34"/>
    <s v="food"/>
    <s v="restaurants"/>
    <s v="food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x v="34"/>
    <n v="1.0526315789473684"/>
    <x v="680"/>
    <x v="7"/>
    <x v="34"/>
    <s v="food"/>
    <s v="restaurants"/>
    <s v="food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x v="34"/>
    <n v="0.15"/>
    <x v="839"/>
    <x v="7"/>
    <x v="34"/>
    <s v="food"/>
    <s v="restaurants"/>
    <s v="food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x v="34"/>
    <n v="0"/>
    <x v="121"/>
    <x v="7"/>
    <x v="34"/>
    <s v="food"/>
    <s v="restaurants"/>
    <s v="food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x v="34"/>
    <n v="0"/>
    <x v="121"/>
    <x v="7"/>
    <x v="34"/>
    <s v="food"/>
    <s v="restaurants"/>
    <s v="food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x v="34"/>
    <n v="0"/>
    <x v="121"/>
    <x v="7"/>
    <x v="34"/>
    <s v="food"/>
    <s v="restaurants"/>
    <s v="food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x v="34"/>
    <n v="1.7500000000000002"/>
    <x v="1859"/>
    <x v="7"/>
    <x v="34"/>
    <s v="food"/>
    <s v="restaurants"/>
    <s v="food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x v="34"/>
    <n v="18.600000000000001"/>
    <x v="1860"/>
    <x v="7"/>
    <x v="34"/>
    <s v="food"/>
    <s v="restaurants"/>
    <s v="food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x v="34"/>
    <n v="0"/>
    <x v="121"/>
    <x v="7"/>
    <x v="34"/>
    <s v="food"/>
    <s v="restaurants"/>
    <s v="food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x v="34"/>
    <n v="9.8166666666666664"/>
    <x v="1861"/>
    <x v="7"/>
    <x v="34"/>
    <s v="food"/>
    <s v="restaurants"/>
    <s v="food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x v="34"/>
    <n v="0"/>
    <x v="121"/>
    <x v="7"/>
    <x v="34"/>
    <s v="food"/>
    <s v="restaurants"/>
    <s v="food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x v="34"/>
    <n v="4.3333333333333335E-2"/>
    <x v="1862"/>
    <x v="7"/>
    <x v="34"/>
    <s v="food"/>
    <s v="restaurants"/>
    <s v="food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x v="34"/>
    <n v="0"/>
    <x v="121"/>
    <x v="7"/>
    <x v="34"/>
    <s v="food"/>
    <s v="restaurants"/>
    <s v="food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x v="35"/>
    <n v="109.48792"/>
    <x v="1863"/>
    <x v="4"/>
    <x v="35"/>
    <s v="music"/>
    <s v="classical music"/>
    <s v="music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x v="35"/>
    <n v="100"/>
    <x v="1864"/>
    <x v="4"/>
    <x v="35"/>
    <s v="music"/>
    <s v="classical music"/>
    <s v="music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x v="35"/>
    <n v="156.44444444444446"/>
    <x v="1865"/>
    <x v="4"/>
    <x v="35"/>
    <s v="music"/>
    <s v="classical music"/>
    <s v="music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x v="35"/>
    <n v="101.6"/>
    <x v="1866"/>
    <x v="4"/>
    <x v="35"/>
    <s v="music"/>
    <s v="classical music"/>
    <s v="music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x v="35"/>
    <n v="100.325"/>
    <x v="1867"/>
    <x v="4"/>
    <x v="35"/>
    <s v="music"/>
    <s v="classical music"/>
    <s v="music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x v="35"/>
    <n v="112.94999999999999"/>
    <x v="1868"/>
    <x v="4"/>
    <x v="35"/>
    <s v="music"/>
    <s v="classical music"/>
    <s v="music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x v="35"/>
    <n v="102.125"/>
    <x v="1869"/>
    <x v="4"/>
    <x v="35"/>
    <s v="music"/>
    <s v="classical music"/>
    <s v="music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x v="35"/>
    <n v="107.24974999999999"/>
    <x v="1870"/>
    <x v="4"/>
    <x v="35"/>
    <s v="music"/>
    <s v="classical music"/>
    <s v="music"/>
    <s v="classical music"/>
  </r>
  <r>
    <s v="Opera. Short. New."/>
    <n v="6000"/>
    <n v="6257"/>
    <x v="0"/>
    <x v="0"/>
    <s v="USD"/>
    <n v="1332636975"/>
    <n v="1328752575"/>
    <b v="0"/>
    <n v="76"/>
    <x v="0"/>
    <x v="35"/>
    <n v="104.28333333333333"/>
    <x v="1871"/>
    <x v="4"/>
    <x v="35"/>
    <s v="music"/>
    <s v="classical music"/>
    <s v="music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x v="35"/>
    <n v="100"/>
    <x v="1872"/>
    <x v="4"/>
    <x v="35"/>
    <s v="music"/>
    <s v="classical music"/>
    <s v="music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x v="35"/>
    <n v="100.4"/>
    <x v="1873"/>
    <x v="4"/>
    <x v="35"/>
    <s v="music"/>
    <s v="classical music"/>
    <s v="music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x v="35"/>
    <n v="126.125"/>
    <x v="1874"/>
    <x v="4"/>
    <x v="35"/>
    <s v="music"/>
    <s v="classical music"/>
    <s v="music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x v="35"/>
    <n v="110.66666666666667"/>
    <x v="1875"/>
    <x v="4"/>
    <x v="35"/>
    <s v="music"/>
    <s v="classical music"/>
    <s v="music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x v="35"/>
    <n v="105"/>
    <x v="1876"/>
    <x v="4"/>
    <x v="35"/>
    <s v="music"/>
    <s v="classical music"/>
    <s v="music"/>
    <s v="classical music"/>
  </r>
  <r>
    <s v="Mark Hayes: Requiem Recording"/>
    <n v="20000"/>
    <n v="20755"/>
    <x v="0"/>
    <x v="0"/>
    <s v="USD"/>
    <n v="1417463945"/>
    <n v="1414781945"/>
    <b v="0"/>
    <n v="78"/>
    <x v="0"/>
    <x v="35"/>
    <n v="103.77499999999999"/>
    <x v="1877"/>
    <x v="4"/>
    <x v="35"/>
    <s v="music"/>
    <s v="classical music"/>
    <s v="music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x v="35"/>
    <n v="115.99999999999999"/>
    <x v="1878"/>
    <x v="4"/>
    <x v="35"/>
    <s v="music"/>
    <s v="classical music"/>
    <s v="music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x v="35"/>
    <n v="110.00000000000001"/>
    <x v="101"/>
    <x v="4"/>
    <x v="35"/>
    <s v="music"/>
    <s v="classical music"/>
    <s v="music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x v="35"/>
    <n v="113.01761111111111"/>
    <x v="1879"/>
    <x v="4"/>
    <x v="35"/>
    <s v="music"/>
    <s v="classical music"/>
    <s v="music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x v="35"/>
    <n v="100.25"/>
    <x v="1880"/>
    <x v="4"/>
    <x v="35"/>
    <s v="music"/>
    <s v="classical music"/>
    <s v="music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x v="35"/>
    <n v="103.4"/>
    <x v="1881"/>
    <x v="4"/>
    <x v="35"/>
    <s v="music"/>
    <s v="classical music"/>
    <s v="music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x v="35"/>
    <n v="107.02857142857142"/>
    <x v="1882"/>
    <x v="4"/>
    <x v="35"/>
    <s v="music"/>
    <s v="classical music"/>
    <s v="music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x v="35"/>
    <n v="103.57142857142858"/>
    <x v="1883"/>
    <x v="4"/>
    <x v="35"/>
    <s v="music"/>
    <s v="classical music"/>
    <s v="music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x v="35"/>
    <n v="156.4"/>
    <x v="1884"/>
    <x v="4"/>
    <x v="35"/>
    <s v="music"/>
    <s v="classical music"/>
    <s v="music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x v="35"/>
    <n v="100.82"/>
    <x v="1885"/>
    <x v="4"/>
    <x v="35"/>
    <s v="music"/>
    <s v="classical music"/>
    <s v="music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x v="35"/>
    <n v="195.3"/>
    <x v="1886"/>
    <x v="4"/>
    <x v="35"/>
    <s v="music"/>
    <s v="classical music"/>
    <s v="music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x v="35"/>
    <n v="111.71428571428572"/>
    <x v="1887"/>
    <x v="4"/>
    <x v="35"/>
    <s v="music"/>
    <s v="classical music"/>
    <s v="music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x v="35"/>
    <n v="119.85454545454546"/>
    <x v="1888"/>
    <x v="4"/>
    <x v="35"/>
    <s v="music"/>
    <s v="classical music"/>
    <s v="music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x v="35"/>
    <n v="101.85"/>
    <x v="1889"/>
    <x v="4"/>
    <x v="35"/>
    <s v="music"/>
    <s v="classical music"/>
    <s v="music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x v="35"/>
    <n v="102.80254777070064"/>
    <x v="1890"/>
    <x v="4"/>
    <x v="35"/>
    <s v="music"/>
    <s v="classical music"/>
    <s v="music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x v="35"/>
    <n v="100.84615384615385"/>
    <x v="1891"/>
    <x v="4"/>
    <x v="35"/>
    <s v="music"/>
    <s v="classical music"/>
    <s v="music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x v="35"/>
    <n v="102.73469387755102"/>
    <x v="1892"/>
    <x v="4"/>
    <x v="35"/>
    <s v="music"/>
    <s v="classical music"/>
    <s v="music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x v="35"/>
    <n v="106.5"/>
    <x v="1893"/>
    <x v="4"/>
    <x v="35"/>
    <s v="music"/>
    <s v="classical music"/>
    <s v="music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x v="35"/>
    <n v="155.53333333333333"/>
    <x v="1894"/>
    <x v="4"/>
    <x v="35"/>
    <s v="music"/>
    <s v="classical music"/>
    <s v="music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x v="35"/>
    <n v="122.8"/>
    <x v="1895"/>
    <x v="4"/>
    <x v="35"/>
    <s v="music"/>
    <s v="classical music"/>
    <s v="music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x v="35"/>
    <n v="107.35"/>
    <x v="1896"/>
    <x v="4"/>
    <x v="35"/>
    <s v="music"/>
    <s v="classical music"/>
    <s v="music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x v="35"/>
    <n v="105.50335570469798"/>
    <x v="1897"/>
    <x v="4"/>
    <x v="35"/>
    <s v="music"/>
    <s v="classical music"/>
    <s v="music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x v="0"/>
    <x v="35"/>
    <n v="118.44444444444444"/>
    <x v="1898"/>
    <x v="4"/>
    <x v="35"/>
    <s v="music"/>
    <s v="classical music"/>
    <s v="music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x v="35"/>
    <n v="108.88"/>
    <x v="1899"/>
    <x v="4"/>
    <x v="35"/>
    <s v="music"/>
    <s v="classical music"/>
    <s v="music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x v="35"/>
    <n v="111.25"/>
    <x v="1900"/>
    <x v="4"/>
    <x v="35"/>
    <s v="music"/>
    <s v="classical music"/>
    <s v="music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x v="35"/>
    <n v="100.1"/>
    <x v="1901"/>
    <x v="4"/>
    <x v="35"/>
    <s v="music"/>
    <s v="classical music"/>
    <s v="music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x v="19"/>
    <n v="0"/>
    <x v="121"/>
    <x v="7"/>
    <x v="19"/>
    <s v="food"/>
    <s v="food trucks"/>
    <s v="food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x v="19"/>
    <n v="0.75"/>
    <x v="384"/>
    <x v="7"/>
    <x v="19"/>
    <s v="food"/>
    <s v="food trucks"/>
    <s v="food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x v="1"/>
    <x v="19"/>
    <n v="0"/>
    <x v="121"/>
    <x v="7"/>
    <x v="19"/>
    <s v="food"/>
    <s v="food trucks"/>
    <s v="food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x v="19"/>
    <n v="0"/>
    <x v="121"/>
    <x v="7"/>
    <x v="19"/>
    <s v="food"/>
    <s v="food trucks"/>
    <s v="food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x v="19"/>
    <n v="1"/>
    <x v="101"/>
    <x v="7"/>
    <x v="19"/>
    <s v="food"/>
    <s v="food trucks"/>
    <s v="food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x v="19"/>
    <n v="0"/>
    <x v="121"/>
    <x v="7"/>
    <x v="19"/>
    <s v="food"/>
    <s v="food trucks"/>
    <s v="food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x v="19"/>
    <n v="0.26666666666666666"/>
    <x v="88"/>
    <x v="7"/>
    <x v="19"/>
    <s v="food"/>
    <s v="food trucks"/>
    <s v="food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x v="19"/>
    <n v="0.5"/>
    <x v="73"/>
    <x v="7"/>
    <x v="19"/>
    <s v="food"/>
    <s v="food trucks"/>
    <s v="food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x v="19"/>
    <n v="2.2307692307692308"/>
    <x v="1902"/>
    <x v="7"/>
    <x v="19"/>
    <s v="food"/>
    <s v="food trucks"/>
    <s v="food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x v="19"/>
    <n v="0.84285714285714297"/>
    <x v="1903"/>
    <x v="7"/>
    <x v="19"/>
    <s v="food"/>
    <s v="food trucks"/>
    <s v="food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x v="19"/>
    <n v="0.25"/>
    <x v="372"/>
    <x v="7"/>
    <x v="19"/>
    <s v="food"/>
    <s v="food trucks"/>
    <s v="food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x v="19"/>
    <n v="0"/>
    <x v="121"/>
    <x v="7"/>
    <x v="19"/>
    <s v="food"/>
    <s v="food trucks"/>
    <s v="food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x v="19"/>
    <n v="0"/>
    <x v="121"/>
    <x v="7"/>
    <x v="19"/>
    <s v="food"/>
    <s v="food trucks"/>
    <s v="food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x v="19"/>
    <n v="0"/>
    <x v="121"/>
    <x v="7"/>
    <x v="19"/>
    <s v="food"/>
    <s v="food trucks"/>
    <s v="food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x v="19"/>
    <n v="0"/>
    <x v="121"/>
    <x v="7"/>
    <x v="19"/>
    <s v="food"/>
    <s v="food trucks"/>
    <s v="food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x v="1"/>
    <x v="19"/>
    <n v="0"/>
    <x v="121"/>
    <x v="7"/>
    <x v="19"/>
    <s v="food"/>
    <s v="food trucks"/>
    <s v="food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x v="19"/>
    <n v="0"/>
    <x v="121"/>
    <x v="7"/>
    <x v="19"/>
    <s v="food"/>
    <s v="food trucks"/>
    <s v="food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x v="19"/>
    <n v="0"/>
    <x v="121"/>
    <x v="7"/>
    <x v="19"/>
    <s v="food"/>
    <s v="food trucks"/>
    <s v="food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x v="19"/>
    <n v="0.13849999999999998"/>
    <x v="1904"/>
    <x v="7"/>
    <x v="19"/>
    <s v="food"/>
    <s v="food trucks"/>
    <s v="food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x v="19"/>
    <n v="0.6"/>
    <x v="157"/>
    <x v="7"/>
    <x v="19"/>
    <s v="food"/>
    <s v="food trucks"/>
    <s v="food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x v="19"/>
    <n v="10.6"/>
    <x v="1905"/>
    <x v="7"/>
    <x v="19"/>
    <s v="food"/>
    <s v="food trucks"/>
    <s v="food"/>
    <s v="food trucks"/>
  </r>
  <r>
    <s v="The place where chicken meets liquor for the first time!"/>
    <n v="90000"/>
    <n v="1"/>
    <x v="2"/>
    <x v="0"/>
    <s v="USD"/>
    <n v="1477784634"/>
    <n v="1475192634"/>
    <b v="0"/>
    <n v="1"/>
    <x v="1"/>
    <x v="19"/>
    <n v="1.1111111111111111E-3"/>
    <x v="120"/>
    <x v="7"/>
    <x v="19"/>
    <s v="food"/>
    <s v="food trucks"/>
    <s v="food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x v="19"/>
    <n v="0.5"/>
    <x v="120"/>
    <x v="7"/>
    <x v="19"/>
    <s v="food"/>
    <s v="food trucks"/>
    <s v="food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x v="19"/>
    <n v="0"/>
    <x v="121"/>
    <x v="7"/>
    <x v="19"/>
    <s v="food"/>
    <s v="food trucks"/>
    <s v="food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x v="19"/>
    <n v="0.16666666666666669"/>
    <x v="73"/>
    <x v="7"/>
    <x v="19"/>
    <s v="food"/>
    <s v="food trucks"/>
    <s v="food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x v="19"/>
    <n v="0.16666666666666669"/>
    <x v="144"/>
    <x v="7"/>
    <x v="19"/>
    <s v="food"/>
    <s v="food trucks"/>
    <s v="food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x v="19"/>
    <n v="2.4340000000000002"/>
    <x v="1906"/>
    <x v="7"/>
    <x v="19"/>
    <s v="food"/>
    <s v="food trucks"/>
    <s v="food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x v="19"/>
    <n v="3.8833333333333329"/>
    <x v="1907"/>
    <x v="7"/>
    <x v="19"/>
    <s v="food"/>
    <s v="food trucks"/>
    <s v="food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x v="19"/>
    <n v="0.01"/>
    <x v="144"/>
    <x v="7"/>
    <x v="19"/>
    <s v="food"/>
    <s v="food trucks"/>
    <s v="food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x v="19"/>
    <n v="0"/>
    <x v="121"/>
    <x v="7"/>
    <x v="19"/>
    <s v="food"/>
    <s v="food trucks"/>
    <s v="food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x v="19"/>
    <n v="1.7333333333333332"/>
    <x v="31"/>
    <x v="7"/>
    <x v="19"/>
    <s v="food"/>
    <s v="food trucks"/>
    <s v="food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x v="19"/>
    <n v="0.16666666666666669"/>
    <x v="73"/>
    <x v="7"/>
    <x v="19"/>
    <s v="food"/>
    <s v="food trucks"/>
    <s v="food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x v="19"/>
    <n v="0"/>
    <x v="121"/>
    <x v="7"/>
    <x v="19"/>
    <s v="food"/>
    <s v="food trucks"/>
    <s v="food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x v="19"/>
    <n v="1.25E-3"/>
    <x v="120"/>
    <x v="7"/>
    <x v="19"/>
    <s v="food"/>
    <s v="food trucks"/>
    <s v="food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x v="1"/>
    <x v="19"/>
    <n v="12.166666666666668"/>
    <x v="1908"/>
    <x v="7"/>
    <x v="19"/>
    <s v="food"/>
    <s v="food trucks"/>
    <s v="food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x v="19"/>
    <n v="23.588571428571427"/>
    <x v="1909"/>
    <x v="7"/>
    <x v="19"/>
    <s v="food"/>
    <s v="food trucks"/>
    <s v="food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x v="19"/>
    <n v="5.6666666666666661"/>
    <x v="1910"/>
    <x v="7"/>
    <x v="19"/>
    <s v="food"/>
    <s v="food trucks"/>
    <s v="food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x v="19"/>
    <n v="39"/>
    <x v="1911"/>
    <x v="7"/>
    <x v="19"/>
    <s v="food"/>
    <s v="food trucks"/>
    <s v="food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x v="19"/>
    <n v="0.99546510341776351"/>
    <x v="666"/>
    <x v="7"/>
    <x v="19"/>
    <s v="food"/>
    <s v="food trucks"/>
    <s v="food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x v="19"/>
    <n v="6.9320000000000004"/>
    <x v="1912"/>
    <x v="7"/>
    <x v="19"/>
    <s v="food"/>
    <s v="food trucks"/>
    <s v="food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x v="36"/>
    <n v="661.4"/>
    <x v="1913"/>
    <x v="2"/>
    <x v="36"/>
    <s v="technology"/>
    <s v="space exploration"/>
    <s v="technology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x v="36"/>
    <n v="326.0916666666667"/>
    <x v="1914"/>
    <x v="2"/>
    <x v="36"/>
    <s v="technology"/>
    <s v="space exploration"/>
    <s v="technology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x v="36"/>
    <n v="101.48571428571429"/>
    <x v="1915"/>
    <x v="2"/>
    <x v="36"/>
    <s v="technology"/>
    <s v="space exploration"/>
    <s v="technology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x v="36"/>
    <n v="104.21799999999999"/>
    <x v="1916"/>
    <x v="2"/>
    <x v="36"/>
    <s v="technology"/>
    <s v="space exploration"/>
    <s v="technology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x v="36"/>
    <n v="107.42157000000002"/>
    <x v="1917"/>
    <x v="2"/>
    <x v="36"/>
    <s v="technology"/>
    <s v="space exploration"/>
    <s v="technology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x v="36"/>
    <n v="110.05454545454545"/>
    <x v="1918"/>
    <x v="2"/>
    <x v="36"/>
    <s v="technology"/>
    <s v="space exploration"/>
    <s v="technology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x v="36"/>
    <n v="407.7"/>
    <x v="1919"/>
    <x v="2"/>
    <x v="36"/>
    <s v="technology"/>
    <s v="space exploration"/>
    <s v="technology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x v="36"/>
    <n v="223.92500000000001"/>
    <x v="1920"/>
    <x v="2"/>
    <x v="36"/>
    <s v="technology"/>
    <s v="space exploration"/>
    <s v="technology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x v="36"/>
    <n v="303.80111428571428"/>
    <x v="1921"/>
    <x v="2"/>
    <x v="36"/>
    <s v="technology"/>
    <s v="space exploration"/>
    <s v="technology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x v="36"/>
    <n v="141.3251043268175"/>
    <x v="1922"/>
    <x v="2"/>
    <x v="36"/>
    <s v="technology"/>
    <s v="space exploration"/>
    <s v="technology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x v="36"/>
    <n v="2790.6363636363635"/>
    <x v="1923"/>
    <x v="2"/>
    <x v="36"/>
    <s v="technology"/>
    <s v="space exploration"/>
    <s v="technology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x v="36"/>
    <n v="171.76130000000001"/>
    <x v="1924"/>
    <x v="2"/>
    <x v="36"/>
    <s v="technology"/>
    <s v="space exploration"/>
    <s v="technology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x v="36"/>
    <n v="101.01333333333334"/>
    <x v="1925"/>
    <x v="2"/>
    <x v="36"/>
    <s v="technology"/>
    <s v="space exploration"/>
    <s v="technology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x v="36"/>
    <n v="102"/>
    <x v="1926"/>
    <x v="2"/>
    <x v="36"/>
    <s v="technology"/>
    <s v="space exploration"/>
    <s v="technology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x v="36"/>
    <n v="169.76511744127936"/>
    <x v="1927"/>
    <x v="2"/>
    <x v="36"/>
    <s v="technology"/>
    <s v="space exploration"/>
    <s v="technology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x v="36"/>
    <n v="114.53400000000001"/>
    <x v="1928"/>
    <x v="2"/>
    <x v="36"/>
    <s v="technology"/>
    <s v="space exploration"/>
    <s v="technology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x v="36"/>
    <n v="877.6"/>
    <x v="1929"/>
    <x v="2"/>
    <x v="36"/>
    <s v="technology"/>
    <s v="space exploration"/>
    <s v="technology"/>
    <s v="space exploration"/>
  </r>
  <r>
    <s v="LTD ED COLLECTIBLE SPACE ART FEAT. ASTRONAUTS"/>
    <n v="15000"/>
    <n v="15808"/>
    <x v="0"/>
    <x v="0"/>
    <s v="USD"/>
    <n v="1449000061"/>
    <n v="1443812461"/>
    <b v="1"/>
    <n v="77"/>
    <x v="0"/>
    <x v="36"/>
    <n v="105.38666666666667"/>
    <x v="1930"/>
    <x v="2"/>
    <x v="36"/>
    <s v="technology"/>
    <s v="space exploration"/>
    <s v="technology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x v="36"/>
    <n v="188.39999999999998"/>
    <x v="1931"/>
    <x v="2"/>
    <x v="36"/>
    <s v="technology"/>
    <s v="space exploration"/>
    <s v="technology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x v="36"/>
    <n v="143.65230769230772"/>
    <x v="1932"/>
    <x v="2"/>
    <x v="36"/>
    <s v="technology"/>
    <s v="space exploration"/>
    <s v="technology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x v="36"/>
    <n v="145.88"/>
    <x v="1933"/>
    <x v="2"/>
    <x v="36"/>
    <s v="technology"/>
    <s v="space exploration"/>
    <s v="technology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x v="36"/>
    <n v="131.184"/>
    <x v="1934"/>
    <x v="2"/>
    <x v="36"/>
    <s v="technology"/>
    <s v="space exploration"/>
    <s v="technology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x v="36"/>
    <n v="113.99999999999999"/>
    <x v="1935"/>
    <x v="2"/>
    <x v="36"/>
    <s v="technology"/>
    <s v="space exploration"/>
    <s v="technology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x v="36"/>
    <n v="1379.4206249999997"/>
    <x v="1936"/>
    <x v="2"/>
    <x v="36"/>
    <s v="technology"/>
    <s v="space exploration"/>
    <s v="technology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x v="36"/>
    <n v="956"/>
    <x v="1937"/>
    <x v="2"/>
    <x v="36"/>
    <s v="technology"/>
    <s v="space exploration"/>
    <s v="technology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x v="36"/>
    <n v="112.00000000000001"/>
    <x v="150"/>
    <x v="2"/>
    <x v="36"/>
    <s v="technology"/>
    <s v="space exploration"/>
    <s v="technology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x v="36"/>
    <n v="646.66666666666663"/>
    <x v="1938"/>
    <x v="2"/>
    <x v="36"/>
    <s v="technology"/>
    <s v="space exploration"/>
    <s v="technology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x v="36"/>
    <n v="110.36948748510132"/>
    <x v="1939"/>
    <x v="2"/>
    <x v="36"/>
    <s v="technology"/>
    <s v="space exploration"/>
    <s v="technology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x v="36"/>
    <n v="127.74000000000001"/>
    <x v="1940"/>
    <x v="2"/>
    <x v="36"/>
    <s v="technology"/>
    <s v="space exploration"/>
    <s v="technology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x v="36"/>
    <n v="157.9"/>
    <x v="1941"/>
    <x v="2"/>
    <x v="36"/>
    <s v="technology"/>
    <s v="space exploration"/>
    <s v="technology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x v="36"/>
    <n v="114.66525000000001"/>
    <x v="1942"/>
    <x v="2"/>
    <x v="36"/>
    <s v="technology"/>
    <s v="space exploration"/>
    <s v="technology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x v="36"/>
    <n v="137.00934579439252"/>
    <x v="1943"/>
    <x v="2"/>
    <x v="36"/>
    <s v="technology"/>
    <s v="space exploration"/>
    <s v="technology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x v="36"/>
    <n v="354.62"/>
    <x v="1944"/>
    <x v="2"/>
    <x v="36"/>
    <s v="technology"/>
    <s v="space exploration"/>
    <s v="technology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x v="36"/>
    <n v="106.02150537634409"/>
    <x v="1945"/>
    <x v="2"/>
    <x v="36"/>
    <s v="technology"/>
    <s v="space exploration"/>
    <s v="technology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x v="36"/>
    <n v="100"/>
    <x v="1946"/>
    <x v="2"/>
    <x v="36"/>
    <s v="technology"/>
    <s v="space exploration"/>
    <s v="technology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x v="36"/>
    <n v="187.3"/>
    <x v="1947"/>
    <x v="2"/>
    <x v="36"/>
    <s v="technology"/>
    <s v="space exploration"/>
    <s v="technology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x v="36"/>
    <n v="166.2"/>
    <x v="1948"/>
    <x v="2"/>
    <x v="36"/>
    <s v="technology"/>
    <s v="space exploration"/>
    <s v="technology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x v="36"/>
    <n v="101.72910662824208"/>
    <x v="1949"/>
    <x v="2"/>
    <x v="36"/>
    <s v="technology"/>
    <s v="space exploration"/>
    <s v="technology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x v="36"/>
    <n v="164"/>
    <x v="1950"/>
    <x v="2"/>
    <x v="36"/>
    <s v="technology"/>
    <s v="space exploration"/>
    <s v="technology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x v="36"/>
    <n v="105.66666666666666"/>
    <x v="1951"/>
    <x v="2"/>
    <x v="36"/>
    <s v="technology"/>
    <s v="space exploration"/>
    <s v="technology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x v="1"/>
    <x v="36"/>
    <n v="1"/>
    <x v="2"/>
    <x v="2"/>
    <x v="36"/>
    <s v="technology"/>
    <s v="space exploration"/>
    <s v="technology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x v="36"/>
    <n v="0"/>
    <x v="121"/>
    <x v="2"/>
    <x v="36"/>
    <s v="technology"/>
    <s v="space exploration"/>
    <s v="technology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x v="36"/>
    <n v="33.559730999999999"/>
    <x v="1952"/>
    <x v="2"/>
    <x v="36"/>
    <s v="technology"/>
    <s v="space exploration"/>
    <s v="technology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x v="36"/>
    <n v="2.0529999999999999"/>
    <x v="1953"/>
    <x v="2"/>
    <x v="36"/>
    <s v="technology"/>
    <s v="space exploration"/>
    <s v="technology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x v="36"/>
    <n v="10.5"/>
    <x v="1954"/>
    <x v="2"/>
    <x v="36"/>
    <s v="technology"/>
    <s v="space exploration"/>
    <s v="technology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x v="36"/>
    <n v="8.4172840000000004"/>
    <x v="1955"/>
    <x v="2"/>
    <x v="36"/>
    <s v="technology"/>
    <s v="space exploration"/>
    <s v="technology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x v="36"/>
    <n v="1.44"/>
    <x v="1053"/>
    <x v="2"/>
    <x v="36"/>
    <s v="technology"/>
    <s v="space exploration"/>
    <s v="technology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x v="36"/>
    <n v="0.88333333333333341"/>
    <x v="1956"/>
    <x v="2"/>
    <x v="36"/>
    <s v="technology"/>
    <s v="space exploration"/>
    <s v="technology"/>
    <s v="space exploration"/>
  </r>
  <r>
    <s v="They have launched a Kickstarter."/>
    <n v="125000"/>
    <n v="124"/>
    <x v="1"/>
    <x v="0"/>
    <s v="USD"/>
    <n v="1454370941"/>
    <n v="1449186941"/>
    <b v="0"/>
    <n v="3"/>
    <x v="1"/>
    <x v="36"/>
    <n v="9.920000000000001E-2"/>
    <x v="1957"/>
    <x v="2"/>
    <x v="36"/>
    <s v="technology"/>
    <s v="space exploration"/>
    <s v="technology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x v="36"/>
    <n v="0.59666666666666668"/>
    <x v="1958"/>
    <x v="2"/>
    <x v="36"/>
    <s v="technology"/>
    <s v="space exploration"/>
    <s v="technology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x v="36"/>
    <n v="1.8689285714285715"/>
    <x v="1959"/>
    <x v="2"/>
    <x v="36"/>
    <s v="technology"/>
    <s v="space exploration"/>
    <s v="technology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x v="36"/>
    <n v="0.88500000000000001"/>
    <x v="1960"/>
    <x v="2"/>
    <x v="36"/>
    <s v="technology"/>
    <s v="space exploration"/>
    <s v="technology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x v="36"/>
    <n v="11.52156862745098"/>
    <x v="1961"/>
    <x v="2"/>
    <x v="36"/>
    <s v="technology"/>
    <s v="space exploration"/>
    <s v="technology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x v="36"/>
    <n v="5.1000000000000004E-2"/>
    <x v="439"/>
    <x v="2"/>
    <x v="36"/>
    <s v="technology"/>
    <s v="space exploration"/>
    <s v="technology"/>
    <s v="space exploration"/>
  </r>
  <r>
    <s v="Thank you for your support!"/>
    <n v="15000"/>
    <n v="3155"/>
    <x v="1"/>
    <x v="0"/>
    <s v="USD"/>
    <n v="1455048000"/>
    <n v="1452631647"/>
    <b v="0"/>
    <n v="43"/>
    <x v="1"/>
    <x v="36"/>
    <n v="21.033333333333335"/>
    <x v="1962"/>
    <x v="2"/>
    <x v="36"/>
    <s v="technology"/>
    <s v="space exploration"/>
    <s v="technology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x v="1"/>
    <x v="36"/>
    <n v="11.436666666666667"/>
    <x v="1963"/>
    <x v="2"/>
    <x v="36"/>
    <s v="technology"/>
    <s v="space exploration"/>
    <s v="technology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x v="36"/>
    <n v="18.737933333333334"/>
    <x v="1964"/>
    <x v="2"/>
    <x v="36"/>
    <s v="technology"/>
    <s v="space exploration"/>
    <s v="technology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x v="36"/>
    <n v="9.285714285714286E-2"/>
    <x v="1965"/>
    <x v="2"/>
    <x v="36"/>
    <s v="technology"/>
    <s v="space exploration"/>
    <s v="technology"/>
    <s v="space exploration"/>
  </r>
  <r>
    <s v="test"/>
    <n v="49000"/>
    <n v="1333"/>
    <x v="1"/>
    <x v="0"/>
    <s v="USD"/>
    <n v="1429321210"/>
    <n v="1426729210"/>
    <b v="0"/>
    <n v="10"/>
    <x v="1"/>
    <x v="36"/>
    <n v="2.7204081632653061"/>
    <x v="1966"/>
    <x v="2"/>
    <x v="36"/>
    <s v="technology"/>
    <s v="space exploration"/>
    <s v="technology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x v="36"/>
    <n v="9.5000000000000001E-2"/>
    <x v="1967"/>
    <x v="2"/>
    <x v="36"/>
    <s v="technology"/>
    <s v="space exploration"/>
    <s v="technology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x v="37"/>
    <n v="102.89999999999999"/>
    <x v="1968"/>
    <x v="2"/>
    <x v="37"/>
    <s v="technology"/>
    <s v="makerspaces"/>
    <s v="technology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x v="37"/>
    <n v="106.80000000000001"/>
    <x v="1969"/>
    <x v="2"/>
    <x v="37"/>
    <s v="technology"/>
    <s v="makerspaces"/>
    <s v="technology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x v="37"/>
    <n v="104.59625"/>
    <x v="1970"/>
    <x v="2"/>
    <x v="37"/>
    <s v="technology"/>
    <s v="makerspaces"/>
    <s v="technology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x v="37"/>
    <n v="103.42857142857143"/>
    <x v="1971"/>
    <x v="2"/>
    <x v="37"/>
    <s v="technology"/>
    <s v="makerspaces"/>
    <s v="technology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x v="37"/>
    <n v="123.14285714285715"/>
    <x v="1972"/>
    <x v="2"/>
    <x v="37"/>
    <s v="technology"/>
    <s v="makerspaces"/>
    <s v="technology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x v="37"/>
    <n v="159.29509999999999"/>
    <x v="1973"/>
    <x v="2"/>
    <x v="37"/>
    <s v="technology"/>
    <s v="makerspaces"/>
    <s v="technology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x v="37"/>
    <n v="110.66666666666667"/>
    <x v="1974"/>
    <x v="2"/>
    <x v="37"/>
    <s v="technology"/>
    <s v="makerspaces"/>
    <s v="technology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x v="0"/>
    <x v="37"/>
    <n v="170.70000000000002"/>
    <x v="1975"/>
    <x v="2"/>
    <x v="37"/>
    <s v="technology"/>
    <s v="makerspaces"/>
    <s v="technology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x v="37"/>
    <n v="125.125"/>
    <x v="1976"/>
    <x v="2"/>
    <x v="37"/>
    <s v="technology"/>
    <s v="makerspaces"/>
    <s v="technology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x v="37"/>
    <n v="6.4158609339642041"/>
    <x v="1977"/>
    <x v="2"/>
    <x v="37"/>
    <s v="technology"/>
    <s v="makerspaces"/>
    <s v="technology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x v="37"/>
    <n v="11.343999999999999"/>
    <x v="1978"/>
    <x v="2"/>
    <x v="37"/>
    <s v="technology"/>
    <s v="makerspaces"/>
    <s v="technology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x v="37"/>
    <n v="33.19"/>
    <x v="1979"/>
    <x v="2"/>
    <x v="37"/>
    <s v="technology"/>
    <s v="makerspaces"/>
    <s v="technology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x v="37"/>
    <n v="27.58"/>
    <x v="1980"/>
    <x v="2"/>
    <x v="37"/>
    <s v="technology"/>
    <s v="makerspaces"/>
    <s v="technology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x v="37"/>
    <n v="62.839999999999996"/>
    <x v="1981"/>
    <x v="2"/>
    <x v="37"/>
    <s v="technology"/>
    <s v="makerspaces"/>
    <s v="technology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x v="37"/>
    <n v="7.5880000000000001"/>
    <x v="1982"/>
    <x v="2"/>
    <x v="37"/>
    <s v="technology"/>
    <s v="makerspaces"/>
    <s v="technology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x v="37"/>
    <n v="50.38095238095238"/>
    <x v="1983"/>
    <x v="2"/>
    <x v="37"/>
    <s v="technology"/>
    <s v="makerspaces"/>
    <s v="technology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x v="37"/>
    <n v="17.512820512820511"/>
    <x v="1984"/>
    <x v="2"/>
    <x v="37"/>
    <s v="technology"/>
    <s v="makerspaces"/>
    <s v="technology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x v="37"/>
    <n v="1.375E-2"/>
    <x v="1985"/>
    <x v="2"/>
    <x v="37"/>
    <s v="technology"/>
    <s v="makerspaces"/>
    <s v="technology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x v="37"/>
    <n v="0.33"/>
    <x v="895"/>
    <x v="2"/>
    <x v="37"/>
    <s v="technology"/>
    <s v="makerspaces"/>
    <s v="technology"/>
    <s v="makerspaces"/>
  </r>
  <r>
    <s v="iHeartPillow, Connecting loved ones"/>
    <n v="32000"/>
    <n v="276"/>
    <x v="2"/>
    <x v="3"/>
    <s v="EUR"/>
    <n v="1459915491"/>
    <n v="1457327091"/>
    <b v="0"/>
    <n v="4"/>
    <x v="1"/>
    <x v="37"/>
    <n v="0.86250000000000004"/>
    <x v="160"/>
    <x v="2"/>
    <x v="37"/>
    <s v="technology"/>
    <s v="makerspaces"/>
    <s v="technology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x v="19"/>
    <n v="0.6875"/>
    <x v="446"/>
    <x v="7"/>
    <x v="19"/>
    <s v="food"/>
    <s v="food trucks"/>
    <s v="food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x v="19"/>
    <n v="28.299999999999997"/>
    <x v="1986"/>
    <x v="7"/>
    <x v="19"/>
    <s v="food"/>
    <s v="food trucks"/>
    <s v="food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x v="19"/>
    <n v="0.24"/>
    <x v="1053"/>
    <x v="7"/>
    <x v="19"/>
    <s v="food"/>
    <s v="food trucks"/>
    <s v="food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x v="19"/>
    <n v="1.1428571428571428"/>
    <x v="444"/>
    <x v="7"/>
    <x v="19"/>
    <s v="food"/>
    <s v="food trucks"/>
    <s v="food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x v="19"/>
    <n v="0.02"/>
    <x v="119"/>
    <x v="7"/>
    <x v="19"/>
    <s v="food"/>
    <s v="food trucks"/>
    <s v="food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x v="19"/>
    <n v="0"/>
    <x v="121"/>
    <x v="7"/>
    <x v="19"/>
    <s v="food"/>
    <s v="food trucks"/>
    <s v="food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x v="19"/>
    <n v="0"/>
    <x v="121"/>
    <x v="7"/>
    <x v="19"/>
    <s v="food"/>
    <s v="food trucks"/>
    <s v="food"/>
    <s v="food trucks"/>
  </r>
  <r>
    <s v="The amazing gourmet Mac N Cheez Food Truck Campaigne!"/>
    <n v="50000"/>
    <n v="74"/>
    <x v="2"/>
    <x v="0"/>
    <s v="USD"/>
    <n v="1424746800"/>
    <n v="1422067870"/>
    <b v="0"/>
    <n v="14"/>
    <x v="1"/>
    <x v="19"/>
    <n v="0.14799999999999999"/>
    <x v="1987"/>
    <x v="7"/>
    <x v="19"/>
    <s v="food"/>
    <s v="food trucks"/>
    <s v="food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x v="19"/>
    <n v="2.8571428571428571E-3"/>
    <x v="120"/>
    <x v="7"/>
    <x v="19"/>
    <s v="food"/>
    <s v="food trucks"/>
    <s v="food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x v="19"/>
    <n v="10.7325"/>
    <x v="1988"/>
    <x v="7"/>
    <x v="19"/>
    <s v="food"/>
    <s v="food trucks"/>
    <s v="food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x v="1"/>
    <x v="19"/>
    <n v="5.3846153846153842E-2"/>
    <x v="844"/>
    <x v="7"/>
    <x v="19"/>
    <s v="food"/>
    <s v="food trucks"/>
    <s v="food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x v="19"/>
    <n v="0.7142857142857143"/>
    <x v="384"/>
    <x v="7"/>
    <x v="19"/>
    <s v="food"/>
    <s v="food trucks"/>
    <s v="food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x v="19"/>
    <n v="0.8"/>
    <x v="140"/>
    <x v="7"/>
    <x v="19"/>
    <s v="food"/>
    <s v="food trucks"/>
    <s v="food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x v="19"/>
    <n v="3.3333333333333335E-3"/>
    <x v="120"/>
    <x v="7"/>
    <x v="19"/>
    <s v="food"/>
    <s v="food trucks"/>
    <s v="food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x v="19"/>
    <n v="0.47333333333333333"/>
    <x v="1989"/>
    <x v="7"/>
    <x v="19"/>
    <s v="food"/>
    <s v="food trucks"/>
    <s v="food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x v="19"/>
    <n v="5.65"/>
    <x v="1990"/>
    <x v="7"/>
    <x v="19"/>
    <s v="food"/>
    <s v="food trucks"/>
    <s v="food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x v="19"/>
    <n v="26.35217391304348"/>
    <x v="1991"/>
    <x v="7"/>
    <x v="19"/>
    <s v="food"/>
    <s v="food trucks"/>
    <s v="food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x v="19"/>
    <n v="0.325125"/>
    <x v="1992"/>
    <x v="7"/>
    <x v="19"/>
    <s v="food"/>
    <s v="food trucks"/>
    <s v="food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x v="19"/>
    <n v="0"/>
    <x v="121"/>
    <x v="7"/>
    <x v="19"/>
    <s v="food"/>
    <s v="food trucks"/>
    <s v="food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x v="19"/>
    <n v="0.7000700070007001"/>
    <x v="844"/>
    <x v="7"/>
    <x v="19"/>
    <s v="food"/>
    <s v="food trucks"/>
    <s v="food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x v="38"/>
    <n v="46.176470588235297"/>
    <x v="1993"/>
    <x v="1"/>
    <x v="38"/>
    <s v="theater"/>
    <s v="spaces"/>
    <s v="theater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x v="38"/>
    <n v="34.410000000000004"/>
    <x v="1994"/>
    <x v="1"/>
    <x v="38"/>
    <s v="theater"/>
    <s v="spaces"/>
    <s v="theater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x v="38"/>
    <n v="103.75000000000001"/>
    <x v="1995"/>
    <x v="1"/>
    <x v="38"/>
    <s v="theater"/>
    <s v="spaces"/>
    <s v="theater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x v="38"/>
    <n v="6.0263157894736841"/>
    <x v="1996"/>
    <x v="1"/>
    <x v="38"/>
    <s v="theater"/>
    <s v="spaces"/>
    <s v="theater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x v="1"/>
    <x v="38"/>
    <n v="10.539393939393939"/>
    <x v="1997"/>
    <x v="1"/>
    <x v="38"/>
    <s v="theater"/>
    <s v="spaces"/>
    <s v="theater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x v="38"/>
    <n v="112.29714285714284"/>
    <x v="1998"/>
    <x v="1"/>
    <x v="38"/>
    <s v="theater"/>
    <s v="spaces"/>
    <s v="theater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x v="38"/>
    <n v="350.84462500000001"/>
    <x v="1999"/>
    <x v="1"/>
    <x v="38"/>
    <s v="theater"/>
    <s v="spaces"/>
    <s v="theater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x v="38"/>
    <n v="233.21535"/>
    <x v="2000"/>
    <x v="1"/>
    <x v="38"/>
    <s v="theater"/>
    <s v="spaces"/>
    <s v="theater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x v="38"/>
    <n v="101.60599999999999"/>
    <x v="2001"/>
    <x v="1"/>
    <x v="38"/>
    <s v="theater"/>
    <s v="spaces"/>
    <s v="theater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x v="38"/>
    <n v="153.90035000000003"/>
    <x v="2002"/>
    <x v="1"/>
    <x v="38"/>
    <s v="theater"/>
    <s v="spaces"/>
    <s v="theater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x v="38"/>
    <n v="100.7161125319693"/>
    <x v="2003"/>
    <x v="1"/>
    <x v="38"/>
    <s v="theater"/>
    <s v="spaces"/>
    <s v="theater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x v="38"/>
    <n v="131.38181818181818"/>
    <x v="2004"/>
    <x v="1"/>
    <x v="38"/>
    <s v="theater"/>
    <s v="spaces"/>
    <s v="theater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x v="38"/>
    <n v="102.24133333333334"/>
    <x v="2005"/>
    <x v="1"/>
    <x v="38"/>
    <s v="theater"/>
    <s v="spaces"/>
    <s v="theater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x v="38"/>
    <n v="116.35599999999999"/>
    <x v="2006"/>
    <x v="1"/>
    <x v="38"/>
    <s v="theater"/>
    <s v="spaces"/>
    <s v="theater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x v="38"/>
    <n v="264.62241666666665"/>
    <x v="2007"/>
    <x v="1"/>
    <x v="38"/>
    <s v="theater"/>
    <s v="spaces"/>
    <s v="theater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x v="38"/>
    <n v="119.98010000000001"/>
    <x v="2008"/>
    <x v="1"/>
    <x v="38"/>
    <s v="theater"/>
    <s v="spaces"/>
    <s v="theater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x v="38"/>
    <n v="120.10400000000001"/>
    <x v="2009"/>
    <x v="1"/>
    <x v="38"/>
    <s v="theater"/>
    <s v="spaces"/>
    <s v="theater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x v="38"/>
    <n v="103.58333333333334"/>
    <x v="2010"/>
    <x v="1"/>
    <x v="38"/>
    <s v="theater"/>
    <s v="spaces"/>
    <s v="theater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x v="38"/>
    <n v="108.83333333333334"/>
    <x v="2011"/>
    <x v="1"/>
    <x v="38"/>
    <s v="theater"/>
    <s v="spaces"/>
    <s v="theater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x v="38"/>
    <n v="118.12400000000001"/>
    <x v="2012"/>
    <x v="1"/>
    <x v="38"/>
    <s v="theater"/>
    <s v="spaces"/>
    <s v="theater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x v="30"/>
    <n v="1462"/>
    <x v="2013"/>
    <x v="2"/>
    <x v="30"/>
    <s v="technology"/>
    <s v="hardware"/>
    <s v="technology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x v="30"/>
    <n v="252.54"/>
    <x v="2014"/>
    <x v="2"/>
    <x v="30"/>
    <s v="technology"/>
    <s v="hardware"/>
    <s v="technology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x v="30"/>
    <n v="140.05000000000001"/>
    <x v="2015"/>
    <x v="2"/>
    <x v="30"/>
    <s v="technology"/>
    <s v="hardware"/>
    <s v="technology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x v="30"/>
    <n v="296.87520259319291"/>
    <x v="2016"/>
    <x v="2"/>
    <x v="30"/>
    <s v="technology"/>
    <s v="hardware"/>
    <s v="technology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x v="30"/>
    <n v="144.54249999999999"/>
    <x v="2017"/>
    <x v="2"/>
    <x v="30"/>
    <s v="technology"/>
    <s v="hardware"/>
    <s v="technology"/>
    <s v="hardware"/>
  </r>
  <r>
    <s v="Krimston TWO: iPhone Dual SIM Case"/>
    <n v="100000"/>
    <n v="105745"/>
    <x v="0"/>
    <x v="0"/>
    <s v="USD"/>
    <n v="1461333311"/>
    <n v="1458741311"/>
    <b v="0"/>
    <n v="404"/>
    <x v="0"/>
    <x v="30"/>
    <n v="105.745"/>
    <x v="2018"/>
    <x v="2"/>
    <x v="30"/>
    <s v="technology"/>
    <s v="hardware"/>
    <s v="technology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x v="30"/>
    <n v="493.21000000000004"/>
    <x v="2019"/>
    <x v="2"/>
    <x v="30"/>
    <s v="technology"/>
    <s v="hardware"/>
    <s v="technology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x v="0"/>
    <x v="30"/>
    <n v="201.82666666666668"/>
    <x v="2020"/>
    <x v="2"/>
    <x v="30"/>
    <s v="technology"/>
    <s v="hardware"/>
    <s v="technology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x v="0"/>
    <x v="30"/>
    <n v="104.44"/>
    <x v="2021"/>
    <x v="2"/>
    <x v="30"/>
    <s v="technology"/>
    <s v="hardware"/>
    <s v="technology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x v="30"/>
    <n v="170.29262962962963"/>
    <x v="2022"/>
    <x v="2"/>
    <x v="30"/>
    <s v="technology"/>
    <s v="hardware"/>
    <s v="technology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x v="30"/>
    <n v="104.30333333333333"/>
    <x v="2023"/>
    <x v="2"/>
    <x v="30"/>
    <s v="technology"/>
    <s v="hardware"/>
    <s v="technology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x v="30"/>
    <n v="118.25000000000001"/>
    <x v="2024"/>
    <x v="2"/>
    <x v="30"/>
    <s v="technology"/>
    <s v="hardware"/>
    <s v="technology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x v="30"/>
    <n v="107.538"/>
    <x v="2025"/>
    <x v="2"/>
    <x v="30"/>
    <s v="technology"/>
    <s v="hardware"/>
    <s v="technology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x v="30"/>
    <n v="2260300"/>
    <x v="2026"/>
    <x v="2"/>
    <x v="30"/>
    <s v="technology"/>
    <s v="hardware"/>
    <s v="technology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x v="30"/>
    <n v="978.13466666666682"/>
    <x v="2027"/>
    <x v="2"/>
    <x v="30"/>
    <s v="technology"/>
    <s v="hardware"/>
    <s v="technology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x v="30"/>
    <n v="122.9"/>
    <x v="2028"/>
    <x v="2"/>
    <x v="30"/>
    <s v="technology"/>
    <s v="hardware"/>
    <s v="technology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x v="30"/>
    <n v="246.0608"/>
    <x v="2029"/>
    <x v="2"/>
    <x v="30"/>
    <s v="technology"/>
    <s v="hardware"/>
    <s v="technology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x v="30"/>
    <n v="147.94"/>
    <x v="2030"/>
    <x v="2"/>
    <x v="30"/>
    <s v="technology"/>
    <s v="hardware"/>
    <s v="technology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x v="30"/>
    <n v="384.09090909090907"/>
    <x v="2031"/>
    <x v="2"/>
    <x v="30"/>
    <s v="technology"/>
    <s v="hardware"/>
    <s v="technology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x v="30"/>
    <n v="103.33333333333334"/>
    <x v="2032"/>
    <x v="2"/>
    <x v="30"/>
    <s v="technology"/>
    <s v="hardware"/>
    <s v="technology"/>
    <s v="hardware"/>
  </r>
  <r>
    <s v="Help me publish my 1st children's book as an aspiring author!"/>
    <n v="8000"/>
    <n v="35"/>
    <x v="2"/>
    <x v="0"/>
    <s v="USD"/>
    <n v="1413770820"/>
    <n v="1412005602"/>
    <b v="0"/>
    <n v="4"/>
    <x v="1"/>
    <x v="39"/>
    <n v="0.43750000000000006"/>
    <x v="440"/>
    <x v="3"/>
    <x v="39"/>
    <s v="publishing"/>
    <s v="children's books"/>
    <s v="publishing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x v="39"/>
    <n v="29.24"/>
    <x v="2033"/>
    <x v="3"/>
    <x v="39"/>
    <s v="publishing"/>
    <s v="children's books"/>
    <s v="publishing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x v="39"/>
    <n v="0"/>
    <x v="121"/>
    <x v="3"/>
    <x v="39"/>
    <s v="publishing"/>
    <s v="children's books"/>
    <s v="publishing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x v="39"/>
    <n v="5.21875"/>
    <x v="2034"/>
    <x v="3"/>
    <x v="39"/>
    <s v="publishing"/>
    <s v="children's books"/>
    <s v="publishing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x v="39"/>
    <n v="21.887499999999999"/>
    <x v="2035"/>
    <x v="3"/>
    <x v="39"/>
    <s v="publishing"/>
    <s v="children's books"/>
    <s v="publishing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x v="39"/>
    <n v="26.700000000000003"/>
    <x v="2036"/>
    <x v="3"/>
    <x v="39"/>
    <s v="publishing"/>
    <s v="children's books"/>
    <s v="publishing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x v="39"/>
    <n v="28.000000000000004"/>
    <x v="436"/>
    <x v="3"/>
    <x v="39"/>
    <s v="publishing"/>
    <s v="children's books"/>
    <s v="publishing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x v="39"/>
    <n v="1.06"/>
    <x v="514"/>
    <x v="3"/>
    <x v="39"/>
    <s v="publishing"/>
    <s v="children's books"/>
    <s v="publishing"/>
    <s v="children's books"/>
  </r>
  <r>
    <s v="Self-publishing my children's book."/>
    <n v="10000"/>
    <n v="110"/>
    <x v="2"/>
    <x v="0"/>
    <s v="USD"/>
    <n v="1428171037"/>
    <n v="1425582637"/>
    <b v="0"/>
    <n v="2"/>
    <x v="1"/>
    <x v="39"/>
    <n v="1.0999999999999999"/>
    <x v="698"/>
    <x v="3"/>
    <x v="39"/>
    <s v="publishing"/>
    <s v="children's books"/>
    <s v="publishing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x v="39"/>
    <n v="0"/>
    <x v="121"/>
    <x v="3"/>
    <x v="39"/>
    <s v="publishing"/>
    <s v="children's books"/>
    <s v="publishing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x v="39"/>
    <n v="0"/>
    <x v="121"/>
    <x v="3"/>
    <x v="39"/>
    <s v="publishing"/>
    <s v="children's books"/>
    <s v="publishing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x v="39"/>
    <n v="11.458333333333332"/>
    <x v="2037"/>
    <x v="3"/>
    <x v="39"/>
    <s v="publishing"/>
    <s v="children's books"/>
    <s v="publishing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x v="39"/>
    <n v="19"/>
    <x v="125"/>
    <x v="3"/>
    <x v="39"/>
    <s v="publishing"/>
    <s v="children's books"/>
    <s v="publishing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x v="39"/>
    <n v="0"/>
    <x v="121"/>
    <x v="3"/>
    <x v="39"/>
    <s v="publishing"/>
    <s v="children's books"/>
    <s v="publishing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x v="39"/>
    <n v="52"/>
    <x v="2038"/>
    <x v="3"/>
    <x v="39"/>
    <s v="publishing"/>
    <s v="children's books"/>
    <s v="publishing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x v="39"/>
    <n v="10.48"/>
    <x v="2039"/>
    <x v="3"/>
    <x v="39"/>
    <s v="publishing"/>
    <s v="children's books"/>
    <s v="publishing"/>
    <s v="children's books"/>
  </r>
  <r>
    <s v="A children's letter book that Lampoons Hillary Clinton"/>
    <n v="1500"/>
    <n v="10"/>
    <x v="2"/>
    <x v="0"/>
    <s v="USD"/>
    <n v="1470498332"/>
    <n v="1469202332"/>
    <b v="0"/>
    <n v="2"/>
    <x v="1"/>
    <x v="39"/>
    <n v="0.66666666666666674"/>
    <x v="144"/>
    <x v="3"/>
    <x v="39"/>
    <s v="publishing"/>
    <s v="children's books"/>
    <s v="publishing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x v="39"/>
    <n v="11.700000000000001"/>
    <x v="498"/>
    <x v="3"/>
    <x v="39"/>
    <s v="publishing"/>
    <s v="children's books"/>
    <s v="publishing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x v="39"/>
    <n v="10.5"/>
    <x v="1859"/>
    <x v="3"/>
    <x v="39"/>
    <s v="publishing"/>
    <s v="children's books"/>
    <s v="publishing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x v="39"/>
    <n v="0"/>
    <x v="121"/>
    <x v="3"/>
    <x v="39"/>
    <s v="publishing"/>
    <s v="children's books"/>
    <s v="publishing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x v="1"/>
    <x v="39"/>
    <n v="0.72"/>
    <x v="377"/>
    <x v="3"/>
    <x v="39"/>
    <s v="publishing"/>
    <s v="children's books"/>
    <s v="publishing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x v="39"/>
    <n v="0.76923076923076927"/>
    <x v="384"/>
    <x v="3"/>
    <x v="39"/>
    <s v="publishing"/>
    <s v="children's books"/>
    <s v="publishing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x v="1"/>
    <x v="39"/>
    <n v="0.22842639593908631"/>
    <x v="180"/>
    <x v="3"/>
    <x v="39"/>
    <s v="publishing"/>
    <s v="children's books"/>
    <s v="publishing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x v="39"/>
    <n v="1.125"/>
    <x v="798"/>
    <x v="3"/>
    <x v="39"/>
    <s v="publishing"/>
    <s v="children's books"/>
    <s v="publishing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x v="39"/>
    <n v="0"/>
    <x v="121"/>
    <x v="3"/>
    <x v="39"/>
    <s v="publishing"/>
    <s v="children's books"/>
    <s v="publishing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x v="39"/>
    <n v="2"/>
    <x v="384"/>
    <x v="3"/>
    <x v="39"/>
    <s v="publishing"/>
    <s v="children's books"/>
    <s v="publishing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x v="39"/>
    <n v="0.85000000000000009"/>
    <x v="2040"/>
    <x v="3"/>
    <x v="39"/>
    <s v="publishing"/>
    <s v="children's books"/>
    <s v="publishing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x v="39"/>
    <n v="14.314285714285715"/>
    <x v="2041"/>
    <x v="3"/>
    <x v="39"/>
    <s v="publishing"/>
    <s v="children's books"/>
    <s v="publishing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x v="39"/>
    <n v="0.25"/>
    <x v="120"/>
    <x v="3"/>
    <x v="39"/>
    <s v="publishing"/>
    <s v="children's books"/>
    <s v="publishing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x v="39"/>
    <n v="10.411249999999999"/>
    <x v="2042"/>
    <x v="3"/>
    <x v="39"/>
    <s v="publishing"/>
    <s v="children's books"/>
    <s v="publishing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x v="39"/>
    <n v="0"/>
    <x v="121"/>
    <x v="3"/>
    <x v="39"/>
    <s v="publishing"/>
    <s v="children's books"/>
    <s v="publishing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x v="39"/>
    <n v="0"/>
    <x v="121"/>
    <x v="3"/>
    <x v="39"/>
    <s v="publishing"/>
    <s v="children's books"/>
    <s v="publishing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x v="39"/>
    <n v="0.18867924528301888"/>
    <x v="120"/>
    <x v="3"/>
    <x v="39"/>
    <s v="publishing"/>
    <s v="children's books"/>
    <s v="publishing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x v="39"/>
    <n v="14.249999999999998"/>
    <x v="2043"/>
    <x v="3"/>
    <x v="39"/>
    <s v="publishing"/>
    <s v="children's books"/>
    <s v="publishing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x v="39"/>
    <n v="3"/>
    <x v="766"/>
    <x v="3"/>
    <x v="39"/>
    <s v="publishing"/>
    <s v="children's books"/>
    <s v="publishing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x v="39"/>
    <n v="7.8809523809523814"/>
    <x v="2044"/>
    <x v="3"/>
    <x v="39"/>
    <s v="publishing"/>
    <s v="children's books"/>
    <s v="publishing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x v="39"/>
    <n v="0.33333333333333337"/>
    <x v="119"/>
    <x v="3"/>
    <x v="39"/>
    <s v="publishing"/>
    <s v="children's books"/>
    <s v="publishing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x v="39"/>
    <n v="25.545454545454543"/>
    <x v="2045"/>
    <x v="3"/>
    <x v="39"/>
    <s v="publishing"/>
    <s v="children's books"/>
    <s v="publishing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x v="39"/>
    <n v="2.12"/>
    <x v="450"/>
    <x v="3"/>
    <x v="39"/>
    <s v="publishing"/>
    <s v="children's books"/>
    <s v="publishing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x v="39"/>
    <n v="0"/>
    <x v="121"/>
    <x v="3"/>
    <x v="39"/>
    <s v="publishing"/>
    <s v="children's books"/>
    <s v="publishing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x v="6"/>
    <n v="105.28"/>
    <x v="1224"/>
    <x v="1"/>
    <x v="6"/>
    <s v="theater"/>
    <s v="plays"/>
    <s v="theater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x v="6"/>
    <n v="120"/>
    <x v="590"/>
    <x v="1"/>
    <x v="6"/>
    <s v="theater"/>
    <s v="plays"/>
    <s v="theater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x v="6"/>
    <n v="114.5"/>
    <x v="2046"/>
    <x v="1"/>
    <x v="6"/>
    <s v="theater"/>
    <s v="plays"/>
    <s v="theater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x v="6"/>
    <n v="119"/>
    <x v="2047"/>
    <x v="1"/>
    <x v="6"/>
    <s v="theater"/>
    <s v="plays"/>
    <s v="theater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x v="6"/>
    <n v="104.67999999999999"/>
    <x v="2048"/>
    <x v="1"/>
    <x v="6"/>
    <s v="theater"/>
    <s v="plays"/>
    <s v="theater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x v="0"/>
    <x v="6"/>
    <n v="117.83999999999999"/>
    <x v="2049"/>
    <x v="1"/>
    <x v="6"/>
    <s v="theater"/>
    <s v="plays"/>
    <s v="theater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x v="6"/>
    <n v="119.7"/>
    <x v="2050"/>
    <x v="1"/>
    <x v="6"/>
    <s v="theater"/>
    <s v="plays"/>
    <s v="theater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x v="6"/>
    <n v="102.49999999999999"/>
    <x v="594"/>
    <x v="1"/>
    <x v="6"/>
    <s v="theater"/>
    <s v="plays"/>
    <s v="theater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x v="0"/>
    <x v="6"/>
    <n v="101.16666666666667"/>
    <x v="2051"/>
    <x v="1"/>
    <x v="6"/>
    <s v="theater"/>
    <s v="plays"/>
    <s v="theater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x v="6"/>
    <n v="105.33333333333333"/>
    <x v="2052"/>
    <x v="1"/>
    <x v="6"/>
    <s v="theater"/>
    <s v="plays"/>
    <s v="theater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x v="6"/>
    <n v="102.49999999999999"/>
    <x v="2053"/>
    <x v="1"/>
    <x v="6"/>
    <s v="theater"/>
    <s v="plays"/>
    <s v="theater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x v="6"/>
    <n v="107.60000000000001"/>
    <x v="2054"/>
    <x v="1"/>
    <x v="6"/>
    <s v="theater"/>
    <s v="plays"/>
    <s v="theater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x v="6"/>
    <n v="110.5675"/>
    <x v="2055"/>
    <x v="1"/>
    <x v="6"/>
    <s v="theater"/>
    <s v="plays"/>
    <s v="theater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x v="6"/>
    <n v="150"/>
    <x v="384"/>
    <x v="1"/>
    <x v="6"/>
    <s v="theater"/>
    <s v="plays"/>
    <s v="theater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x v="6"/>
    <n v="104.28571428571429"/>
    <x v="2056"/>
    <x v="1"/>
    <x v="6"/>
    <s v="theater"/>
    <s v="plays"/>
    <s v="theater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x v="6"/>
    <n v="115.5"/>
    <x v="895"/>
    <x v="1"/>
    <x v="6"/>
    <s v="theater"/>
    <s v="plays"/>
    <s v="theater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x v="6"/>
    <n v="102.64512500000001"/>
    <x v="2057"/>
    <x v="1"/>
    <x v="6"/>
    <s v="theater"/>
    <s v="plays"/>
    <s v="theater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x v="6"/>
    <n v="101.4"/>
    <x v="2058"/>
    <x v="1"/>
    <x v="6"/>
    <s v="theater"/>
    <s v="plays"/>
    <s v="theater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x v="6"/>
    <n v="116.6348"/>
    <x v="2059"/>
    <x v="1"/>
    <x v="6"/>
    <s v="theater"/>
    <s v="plays"/>
    <s v="theater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x v="6"/>
    <n v="133"/>
    <x v="2060"/>
    <x v="1"/>
    <x v="6"/>
    <s v="theater"/>
    <s v="plays"/>
    <s v="theater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x v="6"/>
    <n v="133.20000000000002"/>
    <x v="2061"/>
    <x v="1"/>
    <x v="6"/>
    <s v="theater"/>
    <s v="plays"/>
    <s v="theater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x v="6"/>
    <n v="101.83333333333333"/>
    <x v="2062"/>
    <x v="1"/>
    <x v="6"/>
    <s v="theater"/>
    <s v="plays"/>
    <s v="theater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x v="6"/>
    <n v="127.95"/>
    <x v="2063"/>
    <x v="1"/>
    <x v="6"/>
    <s v="theater"/>
    <s v="plays"/>
    <s v="theater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x v="6"/>
    <n v="114.99999999999999"/>
    <x v="73"/>
    <x v="1"/>
    <x v="6"/>
    <s v="theater"/>
    <s v="plays"/>
    <s v="theater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x v="6"/>
    <n v="110.00000000000001"/>
    <x v="2064"/>
    <x v="1"/>
    <x v="6"/>
    <s v="theater"/>
    <s v="plays"/>
    <s v="theater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x v="6"/>
    <n v="112.1"/>
    <x v="2065"/>
    <x v="1"/>
    <x v="6"/>
    <s v="theater"/>
    <s v="plays"/>
    <s v="theater"/>
    <s v="plays"/>
  </r>
  <r>
    <s v="Bringing Shakespeare back to the Playwrights"/>
    <n v="5000"/>
    <n v="6300"/>
    <x v="0"/>
    <x v="0"/>
    <s v="USD"/>
    <n v="1435611438"/>
    <n v="1433019438"/>
    <b v="0"/>
    <n v="93"/>
    <x v="0"/>
    <x v="6"/>
    <n v="126"/>
    <x v="2066"/>
    <x v="1"/>
    <x v="6"/>
    <s v="theater"/>
    <s v="plays"/>
    <s v="theater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x v="6"/>
    <n v="100.24444444444444"/>
    <x v="2067"/>
    <x v="1"/>
    <x v="6"/>
    <s v="theater"/>
    <s v="plays"/>
    <s v="theater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x v="6"/>
    <n v="102.4"/>
    <x v="2068"/>
    <x v="1"/>
    <x v="6"/>
    <s v="theater"/>
    <s v="plays"/>
    <s v="theater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x v="6"/>
    <n v="108.2"/>
    <x v="2069"/>
    <x v="1"/>
    <x v="6"/>
    <s v="theater"/>
    <s v="plays"/>
    <s v="theater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x v="6"/>
    <n v="100.27"/>
    <x v="2070"/>
    <x v="1"/>
    <x v="6"/>
    <s v="theater"/>
    <s v="plays"/>
    <s v="theater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x v="6"/>
    <n v="113.3"/>
    <x v="2071"/>
    <x v="1"/>
    <x v="6"/>
    <s v="theater"/>
    <s v="plays"/>
    <s v="theater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x v="6"/>
    <n v="127.57571428571428"/>
    <x v="2072"/>
    <x v="1"/>
    <x v="6"/>
    <s v="theater"/>
    <s v="plays"/>
    <s v="theater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x v="6"/>
    <n v="107.73333333333332"/>
    <x v="2073"/>
    <x v="1"/>
    <x v="6"/>
    <s v="theater"/>
    <s v="plays"/>
    <s v="theater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x v="6"/>
    <n v="242"/>
    <x v="2074"/>
    <x v="1"/>
    <x v="6"/>
    <s v="theater"/>
    <s v="plays"/>
    <s v="theater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x v="6"/>
    <n v="141.56666666666666"/>
    <x v="2075"/>
    <x v="1"/>
    <x v="6"/>
    <s v="theater"/>
    <s v="plays"/>
    <s v="theater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x v="6"/>
    <n v="130"/>
    <x v="2076"/>
    <x v="1"/>
    <x v="6"/>
    <s v="theater"/>
    <s v="plays"/>
    <s v="theater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x v="6"/>
    <n v="106.03"/>
    <x v="2077"/>
    <x v="1"/>
    <x v="6"/>
    <s v="theater"/>
    <s v="plays"/>
    <s v="theater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x v="6"/>
    <n v="104.80000000000001"/>
    <x v="2078"/>
    <x v="1"/>
    <x v="6"/>
    <s v="theater"/>
    <s v="plays"/>
    <s v="theater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x v="6"/>
    <n v="136"/>
    <x v="2079"/>
    <x v="1"/>
    <x v="6"/>
    <s v="theater"/>
    <s v="plays"/>
    <s v="theater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x v="6"/>
    <n v="100"/>
    <x v="1383"/>
    <x v="1"/>
    <x v="6"/>
    <s v="theater"/>
    <s v="plays"/>
    <s v="theater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x v="6"/>
    <n v="100"/>
    <x v="2080"/>
    <x v="1"/>
    <x v="6"/>
    <s v="theater"/>
    <s v="plays"/>
    <s v="theater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x v="6"/>
    <n v="124"/>
    <x v="2081"/>
    <x v="1"/>
    <x v="6"/>
    <s v="theater"/>
    <s v="plays"/>
    <s v="theater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x v="6"/>
    <n v="116.92307692307693"/>
    <x v="704"/>
    <x v="1"/>
    <x v="6"/>
    <s v="theater"/>
    <s v="plays"/>
    <s v="theater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x v="6"/>
    <n v="103.33333333333334"/>
    <x v="2082"/>
    <x v="1"/>
    <x v="6"/>
    <s v="theater"/>
    <s v="plays"/>
    <s v="theater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x v="6"/>
    <n v="107.74999999999999"/>
    <x v="2083"/>
    <x v="1"/>
    <x v="6"/>
    <s v="theater"/>
    <s v="plays"/>
    <s v="theater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x v="6"/>
    <n v="120.24999999999999"/>
    <x v="2084"/>
    <x v="1"/>
    <x v="6"/>
    <s v="theater"/>
    <s v="plays"/>
    <s v="theater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x v="6"/>
    <n v="100.37894736842105"/>
    <x v="2085"/>
    <x v="1"/>
    <x v="6"/>
    <s v="theater"/>
    <s v="plays"/>
    <s v="theater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x v="6"/>
    <n v="106.52"/>
    <x v="2086"/>
    <x v="1"/>
    <x v="6"/>
    <s v="theater"/>
    <s v="plays"/>
    <s v="theater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x v="6"/>
    <n v="100"/>
    <x v="2087"/>
    <x v="1"/>
    <x v="6"/>
    <s v="theater"/>
    <s v="plays"/>
    <s v="theater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x v="6"/>
    <n v="110.66666666666667"/>
    <x v="2088"/>
    <x v="1"/>
    <x v="6"/>
    <s v="theater"/>
    <s v="plays"/>
    <s v="theater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x v="6"/>
    <n v="114.71959999999999"/>
    <x v="2089"/>
    <x v="1"/>
    <x v="6"/>
    <s v="theater"/>
    <s v="plays"/>
    <s v="theater"/>
    <s v="plays"/>
  </r>
  <r>
    <s v="A new play about exploring outer space"/>
    <n v="2700"/>
    <n v="2923"/>
    <x v="0"/>
    <x v="0"/>
    <s v="USD"/>
    <n v="1444528800"/>
    <n v="1442804633"/>
    <b v="0"/>
    <n v="35"/>
    <x v="0"/>
    <x v="6"/>
    <n v="108.25925925925925"/>
    <x v="2090"/>
    <x v="1"/>
    <x v="6"/>
    <s v="theater"/>
    <s v="plays"/>
    <s v="theater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x v="6"/>
    <n v="170"/>
    <x v="2091"/>
    <x v="1"/>
    <x v="6"/>
    <s v="theater"/>
    <s v="plays"/>
    <s v="theater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x v="6"/>
    <n v="187.09899999999999"/>
    <x v="2092"/>
    <x v="1"/>
    <x v="6"/>
    <s v="theater"/>
    <s v="plays"/>
    <s v="theater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x v="6"/>
    <n v="107.77777777777777"/>
    <x v="2093"/>
    <x v="1"/>
    <x v="6"/>
    <s v="theater"/>
    <s v="plays"/>
    <s v="theater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x v="6"/>
    <n v="100"/>
    <x v="799"/>
    <x v="1"/>
    <x v="6"/>
    <s v="theater"/>
    <s v="plays"/>
    <s v="theater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x v="6"/>
    <n v="120.24999999999999"/>
    <x v="2094"/>
    <x v="1"/>
    <x v="6"/>
    <s v="theater"/>
    <s v="plays"/>
    <s v="theater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x v="6"/>
    <n v="111.42857142857143"/>
    <x v="2095"/>
    <x v="1"/>
    <x v="6"/>
    <s v="theater"/>
    <s v="plays"/>
    <s v="theater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x v="6"/>
    <n v="104"/>
    <x v="2096"/>
    <x v="1"/>
    <x v="6"/>
    <s v="theater"/>
    <s v="plays"/>
    <s v="theater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x v="6"/>
    <n v="1"/>
    <x v="119"/>
    <x v="1"/>
    <x v="6"/>
    <s v="theater"/>
    <s v="plays"/>
    <s v="theater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x v="6"/>
    <n v="0"/>
    <x v="121"/>
    <x v="1"/>
    <x v="6"/>
    <s v="theater"/>
    <s v="plays"/>
    <s v="theater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x v="6"/>
    <n v="0"/>
    <x v="121"/>
    <x v="1"/>
    <x v="6"/>
    <s v="theater"/>
    <s v="plays"/>
    <s v="theater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x v="6"/>
    <n v="5.4545454545454541"/>
    <x v="180"/>
    <x v="1"/>
    <x v="6"/>
    <s v="theater"/>
    <s v="plays"/>
    <s v="theater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x v="6"/>
    <n v="31.546666666666667"/>
    <x v="2097"/>
    <x v="1"/>
    <x v="6"/>
    <s v="theater"/>
    <s v="plays"/>
    <s v="theater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x v="6"/>
    <n v="0"/>
    <x v="121"/>
    <x v="1"/>
    <x v="6"/>
    <s v="theater"/>
    <s v="plays"/>
    <s v="theater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x v="6"/>
    <n v="0"/>
    <x v="121"/>
    <x v="1"/>
    <x v="6"/>
    <s v="theater"/>
    <s v="plays"/>
    <s v="theater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x v="6"/>
    <n v="0.2"/>
    <x v="463"/>
    <x v="1"/>
    <x v="6"/>
    <s v="theater"/>
    <s v="plays"/>
    <s v="theater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x v="6"/>
    <n v="1"/>
    <x v="144"/>
    <x v="1"/>
    <x v="6"/>
    <s v="theater"/>
    <s v="plays"/>
    <s v="theater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x v="6"/>
    <n v="3.8875000000000002"/>
    <x v="2098"/>
    <x v="1"/>
    <x v="6"/>
    <s v="theater"/>
    <s v="plays"/>
    <s v="theater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x v="6"/>
    <n v="0"/>
    <x v="121"/>
    <x v="1"/>
    <x v="6"/>
    <s v="theater"/>
    <s v="plays"/>
    <s v="theater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x v="6"/>
    <n v="1.9"/>
    <x v="2099"/>
    <x v="1"/>
    <x v="6"/>
    <s v="theater"/>
    <s v="plays"/>
    <s v="theater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x v="6"/>
    <n v="0"/>
    <x v="121"/>
    <x v="1"/>
    <x v="6"/>
    <s v="theater"/>
    <s v="plays"/>
    <s v="theater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x v="6"/>
    <n v="41.699999999999996"/>
    <x v="2100"/>
    <x v="1"/>
    <x v="6"/>
    <s v="theater"/>
    <s v="plays"/>
    <s v="theater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x v="6"/>
    <n v="50"/>
    <x v="88"/>
    <x v="1"/>
    <x v="6"/>
    <s v="theater"/>
    <s v="plays"/>
    <s v="theater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x v="6"/>
    <n v="4.8666666666666663"/>
    <x v="838"/>
    <x v="1"/>
    <x v="6"/>
    <s v="theater"/>
    <s v="plays"/>
    <s v="theater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x v="6"/>
    <n v="19.736842105263158"/>
    <x v="130"/>
    <x v="1"/>
    <x v="6"/>
    <s v="theater"/>
    <s v="plays"/>
    <s v="theater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x v="6"/>
    <n v="0"/>
    <x v="121"/>
    <x v="1"/>
    <x v="6"/>
    <s v="theater"/>
    <s v="plays"/>
    <s v="theater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x v="6"/>
    <n v="1.7500000000000002"/>
    <x v="436"/>
    <x v="1"/>
    <x v="6"/>
    <s v="theater"/>
    <s v="plays"/>
    <s v="theater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x v="6"/>
    <n v="6.65"/>
    <x v="2101"/>
    <x v="1"/>
    <x v="6"/>
    <s v="theater"/>
    <s v="plays"/>
    <s v="theater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x v="6"/>
    <n v="32"/>
    <x v="2102"/>
    <x v="1"/>
    <x v="6"/>
    <s v="theater"/>
    <s v="plays"/>
    <s v="theater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x v="6"/>
    <n v="0.43307086614173229"/>
    <x v="1782"/>
    <x v="1"/>
    <x v="6"/>
    <s v="theater"/>
    <s v="plays"/>
    <s v="theater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x v="6"/>
    <n v="0.04"/>
    <x v="135"/>
    <x v="1"/>
    <x v="6"/>
    <s v="theater"/>
    <s v="plays"/>
    <s v="theater"/>
    <s v="plays"/>
  </r>
  <r>
    <s v="Accessible, original theatre for all!"/>
    <n v="2500"/>
    <n v="40"/>
    <x v="2"/>
    <x v="1"/>
    <s v="GBP"/>
    <n v="1437139080"/>
    <n v="1434552207"/>
    <b v="0"/>
    <n v="3"/>
    <x v="1"/>
    <x v="6"/>
    <n v="1.6"/>
    <x v="140"/>
    <x v="1"/>
    <x v="6"/>
    <s v="theater"/>
    <s v="plays"/>
    <s v="theater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x v="6"/>
    <n v="0"/>
    <x v="121"/>
    <x v="1"/>
    <x v="6"/>
    <s v="theater"/>
    <s v="plays"/>
    <s v="theater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x v="6"/>
    <n v="0.89999999999999991"/>
    <x v="381"/>
    <x v="1"/>
    <x v="6"/>
    <s v="theater"/>
    <s v="plays"/>
    <s v="theater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x v="6"/>
    <n v="20.16"/>
    <x v="2103"/>
    <x v="1"/>
    <x v="6"/>
    <s v="theater"/>
    <s v="plays"/>
    <s v="theater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x v="6"/>
    <n v="42.011733333333332"/>
    <x v="2104"/>
    <x v="1"/>
    <x v="6"/>
    <s v="theater"/>
    <s v="plays"/>
    <s v="theater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x v="6"/>
    <n v="0.88500000000000001"/>
    <x v="1271"/>
    <x v="1"/>
    <x v="6"/>
    <s v="theater"/>
    <s v="plays"/>
    <s v="theater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x v="6"/>
    <n v="15"/>
    <x v="161"/>
    <x v="1"/>
    <x v="6"/>
    <s v="theater"/>
    <s v="plays"/>
    <s v="theater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x v="6"/>
    <n v="4.67"/>
    <x v="2105"/>
    <x v="1"/>
    <x v="6"/>
    <s v="theater"/>
    <s v="plays"/>
    <s v="theater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x v="6"/>
    <n v="0"/>
    <x v="121"/>
    <x v="1"/>
    <x v="6"/>
    <s v="theater"/>
    <s v="plays"/>
    <s v="theater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x v="6"/>
    <n v="38.119999999999997"/>
    <x v="2106"/>
    <x v="1"/>
    <x v="6"/>
    <s v="theater"/>
    <s v="plays"/>
    <s v="theater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x v="6"/>
    <n v="5.42"/>
    <x v="2107"/>
    <x v="1"/>
    <x v="6"/>
    <s v="theater"/>
    <s v="plays"/>
    <s v="theater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x v="6"/>
    <n v="3.4999999999999996E-2"/>
    <x v="1054"/>
    <x v="1"/>
    <x v="6"/>
    <s v="theater"/>
    <s v="plays"/>
    <s v="theater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x v="6"/>
    <n v="0"/>
    <x v="121"/>
    <x v="1"/>
    <x v="6"/>
    <s v="theater"/>
    <s v="plays"/>
    <s v="theater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x v="6"/>
    <n v="10.833333333333334"/>
    <x v="149"/>
    <x v="1"/>
    <x v="6"/>
    <s v="theater"/>
    <s v="plays"/>
    <s v="theater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x v="6"/>
    <n v="2.1"/>
    <x v="2108"/>
    <x v="1"/>
    <x v="6"/>
    <s v="theater"/>
    <s v="plays"/>
    <s v="theater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x v="6"/>
    <n v="0.2589285714285714"/>
    <x v="2109"/>
    <x v="1"/>
    <x v="6"/>
    <s v="theater"/>
    <s v="plays"/>
    <s v="theater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x v="6"/>
    <n v="23.333333333333332"/>
    <x v="2110"/>
    <x v="1"/>
    <x v="6"/>
    <s v="theater"/>
    <s v="plays"/>
    <s v="theater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x v="6"/>
    <n v="0"/>
    <x v="121"/>
    <x v="1"/>
    <x v="6"/>
    <s v="theater"/>
    <s v="plays"/>
    <s v="theater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x v="6"/>
    <n v="33.6"/>
    <x v="2111"/>
    <x v="1"/>
    <x v="6"/>
    <s v="theater"/>
    <s v="plays"/>
    <s v="theater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x v="6"/>
    <n v="19.079999999999998"/>
    <x v="2112"/>
    <x v="1"/>
    <x v="6"/>
    <s v="theater"/>
    <s v="plays"/>
    <s v="theater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x v="1"/>
    <x v="6"/>
    <n v="0.41111111111111115"/>
    <x v="2113"/>
    <x v="1"/>
    <x v="6"/>
    <s v="theater"/>
    <s v="plays"/>
    <s v="theater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x v="1"/>
    <x v="6"/>
    <n v="32.5"/>
    <x v="438"/>
    <x v="1"/>
    <x v="6"/>
    <s v="theater"/>
    <s v="plays"/>
    <s v="theater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x v="6"/>
    <n v="5"/>
    <x v="119"/>
    <x v="1"/>
    <x v="6"/>
    <s v="theater"/>
    <s v="plays"/>
    <s v="theater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x v="6"/>
    <n v="0.16666666666666669"/>
    <x v="144"/>
    <x v="1"/>
    <x v="6"/>
    <s v="theater"/>
    <s v="plays"/>
    <s v="theater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x v="6"/>
    <n v="0"/>
    <x v="121"/>
    <x v="1"/>
    <x v="6"/>
    <s v="theater"/>
    <s v="plays"/>
    <s v="theater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x v="6"/>
    <n v="38.066666666666663"/>
    <x v="2114"/>
    <x v="1"/>
    <x v="6"/>
    <s v="theater"/>
    <s v="plays"/>
    <s v="theater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x v="6"/>
    <n v="1.05"/>
    <x v="589"/>
    <x v="1"/>
    <x v="6"/>
    <s v="theater"/>
    <s v="plays"/>
    <s v="theater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x v="6"/>
    <n v="2.73"/>
    <x v="2115"/>
    <x v="1"/>
    <x v="6"/>
    <s v="theater"/>
    <s v="plays"/>
    <s v="theater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x v="6"/>
    <n v="9.0909090909090917"/>
    <x v="2116"/>
    <x v="1"/>
    <x v="6"/>
    <s v="theater"/>
    <s v="plays"/>
    <s v="theater"/>
    <s v="plays"/>
  </r>
  <r>
    <s v="Fundraising for REDISCOVERING KIA THE PLAY"/>
    <n v="5000"/>
    <n v="25"/>
    <x v="2"/>
    <x v="0"/>
    <s v="USD"/>
    <n v="1420768800"/>
    <n v="1415644395"/>
    <b v="0"/>
    <n v="2"/>
    <x v="1"/>
    <x v="6"/>
    <n v="0.5"/>
    <x v="385"/>
    <x v="1"/>
    <x v="6"/>
    <s v="theater"/>
    <s v="plays"/>
    <s v="theater"/>
    <s v="plays"/>
  </r>
  <r>
    <s v="This Is A Story About A Woman A Man And A Woman"/>
    <n v="50000"/>
    <n v="0"/>
    <x v="2"/>
    <x v="0"/>
    <s v="USD"/>
    <n v="1428100815"/>
    <n v="1422920415"/>
    <b v="0"/>
    <n v="0"/>
    <x v="1"/>
    <x v="6"/>
    <n v="0"/>
    <x v="121"/>
    <x v="1"/>
    <x v="6"/>
    <s v="theater"/>
    <s v="plays"/>
    <s v="theater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x v="6"/>
    <n v="4.5999999999999996"/>
    <x v="2117"/>
    <x v="1"/>
    <x v="6"/>
    <s v="theater"/>
    <s v="plays"/>
    <s v="theater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x v="6"/>
    <n v="20.833333333333336"/>
    <x v="2118"/>
    <x v="1"/>
    <x v="6"/>
    <s v="theater"/>
    <s v="plays"/>
    <s v="theater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x v="6"/>
    <n v="4.583333333333333"/>
    <x v="2119"/>
    <x v="1"/>
    <x v="6"/>
    <s v="theater"/>
    <s v="plays"/>
    <s v="theater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x v="6"/>
    <n v="4.2133333333333338"/>
    <x v="2120"/>
    <x v="1"/>
    <x v="6"/>
    <s v="theater"/>
    <s v="plays"/>
    <s v="theater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x v="6"/>
    <n v="0"/>
    <x v="121"/>
    <x v="1"/>
    <x v="6"/>
    <s v="theater"/>
    <s v="plays"/>
    <s v="theater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x v="6"/>
    <n v="61.909090909090914"/>
    <x v="2121"/>
    <x v="1"/>
    <x v="6"/>
    <s v="theater"/>
    <s v="plays"/>
    <s v="theater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x v="6"/>
    <n v="0.8"/>
    <x v="366"/>
    <x v="1"/>
    <x v="6"/>
    <s v="theater"/>
    <s v="plays"/>
    <s v="theater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x v="6"/>
    <n v="1.6666666666666666E-2"/>
    <x v="384"/>
    <x v="1"/>
    <x v="6"/>
    <s v="theater"/>
    <s v="plays"/>
    <s v="theater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x v="6"/>
    <n v="0.77999999999999992"/>
    <x v="2122"/>
    <x v="1"/>
    <x v="6"/>
    <s v="theater"/>
    <s v="plays"/>
    <s v="theater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x v="6"/>
    <n v="5"/>
    <x v="654"/>
    <x v="1"/>
    <x v="6"/>
    <s v="theater"/>
    <s v="plays"/>
    <s v="theater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x v="6"/>
    <n v="17.771428571428572"/>
    <x v="2123"/>
    <x v="1"/>
    <x v="6"/>
    <s v="theater"/>
    <s v="plays"/>
    <s v="theater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x v="6"/>
    <n v="9.4166666666666661"/>
    <x v="2124"/>
    <x v="1"/>
    <x v="6"/>
    <s v="theater"/>
    <s v="plays"/>
    <s v="theater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x v="6"/>
    <n v="0.08"/>
    <x v="120"/>
    <x v="1"/>
    <x v="6"/>
    <s v="theater"/>
    <s v="plays"/>
    <s v="theater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x v="6"/>
    <n v="2.75"/>
    <x v="1854"/>
    <x v="1"/>
    <x v="6"/>
    <s v="theater"/>
    <s v="plays"/>
    <s v="theater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x v="6"/>
    <n v="1.1111111111111112E-2"/>
    <x v="135"/>
    <x v="1"/>
    <x v="6"/>
    <s v="theater"/>
    <s v="plays"/>
    <s v="theater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x v="6"/>
    <n v="3.3333333333333335E-3"/>
    <x v="120"/>
    <x v="1"/>
    <x v="6"/>
    <s v="theater"/>
    <s v="plays"/>
    <s v="theater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x v="6"/>
    <n v="36.5"/>
    <x v="2125"/>
    <x v="1"/>
    <x v="6"/>
    <s v="theater"/>
    <s v="plays"/>
    <s v="theater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x v="6"/>
    <n v="14.058171745152354"/>
    <x v="2126"/>
    <x v="1"/>
    <x v="6"/>
    <s v="theater"/>
    <s v="plays"/>
    <s v="theater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x v="6"/>
    <n v="0.02"/>
    <x v="120"/>
    <x v="1"/>
    <x v="6"/>
    <s v="theater"/>
    <s v="plays"/>
    <s v="theater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x v="1"/>
    <x v="6"/>
    <n v="4.0000000000000001E-3"/>
    <x v="120"/>
    <x v="1"/>
    <x v="6"/>
    <s v="theater"/>
    <s v="plays"/>
    <s v="theater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x v="6"/>
    <n v="61.1"/>
    <x v="2127"/>
    <x v="1"/>
    <x v="6"/>
    <s v="theater"/>
    <s v="plays"/>
    <s v="theater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x v="6"/>
    <n v="7.8378378378378386"/>
    <x v="2128"/>
    <x v="1"/>
    <x v="6"/>
    <s v="theater"/>
    <s v="plays"/>
    <s v="theater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x v="6"/>
    <n v="21.85"/>
    <x v="2129"/>
    <x v="1"/>
    <x v="6"/>
    <s v="theater"/>
    <s v="plays"/>
    <s v="theater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x v="6"/>
    <n v="27.24"/>
    <x v="2130"/>
    <x v="1"/>
    <x v="6"/>
    <s v="theater"/>
    <s v="plays"/>
    <s v="theater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x v="6"/>
    <n v="8.5"/>
    <x v="439"/>
    <x v="1"/>
    <x v="6"/>
    <s v="theater"/>
    <s v="plays"/>
    <s v="theater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x v="6"/>
    <n v="26.840000000000003"/>
    <x v="2131"/>
    <x v="1"/>
    <x v="6"/>
    <s v="theater"/>
    <s v="plays"/>
    <s v="theater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x v="40"/>
    <n v="129"/>
    <x v="1380"/>
    <x v="1"/>
    <x v="40"/>
    <s v="theater"/>
    <s v="musical"/>
    <s v="theater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x v="40"/>
    <n v="100"/>
    <x v="161"/>
    <x v="1"/>
    <x v="40"/>
    <s v="theater"/>
    <s v="musical"/>
    <s v="theater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x v="40"/>
    <n v="100"/>
    <x v="180"/>
    <x v="1"/>
    <x v="40"/>
    <s v="theater"/>
    <s v="musical"/>
    <s v="theater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x v="40"/>
    <n v="103.2"/>
    <x v="2132"/>
    <x v="1"/>
    <x v="40"/>
    <s v="theater"/>
    <s v="musical"/>
    <s v="theater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x v="40"/>
    <n v="102.44597777777777"/>
    <x v="2133"/>
    <x v="1"/>
    <x v="40"/>
    <s v="theater"/>
    <s v="musical"/>
    <s v="theater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x v="40"/>
    <n v="125"/>
    <x v="766"/>
    <x v="1"/>
    <x v="40"/>
    <s v="theater"/>
    <s v="musical"/>
    <s v="theater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x v="40"/>
    <n v="130.83333333333334"/>
    <x v="2134"/>
    <x v="1"/>
    <x v="40"/>
    <s v="theater"/>
    <s v="musical"/>
    <s v="theater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x v="0"/>
    <x v="40"/>
    <n v="100"/>
    <x v="694"/>
    <x v="1"/>
    <x v="40"/>
    <s v="theater"/>
    <s v="musical"/>
    <s v="theater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x v="40"/>
    <n v="102.06937499999999"/>
    <x v="2135"/>
    <x v="1"/>
    <x v="40"/>
    <s v="theater"/>
    <s v="musical"/>
    <s v="theater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x v="40"/>
    <n v="100.92000000000002"/>
    <x v="2136"/>
    <x v="1"/>
    <x v="40"/>
    <s v="theater"/>
    <s v="musical"/>
    <s v="theater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x v="40"/>
    <n v="106"/>
    <x v="2137"/>
    <x v="1"/>
    <x v="40"/>
    <s v="theater"/>
    <s v="musical"/>
    <s v="theater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x v="40"/>
    <n v="105.0967741935484"/>
    <x v="2138"/>
    <x v="1"/>
    <x v="40"/>
    <s v="theater"/>
    <s v="musical"/>
    <s v="theater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x v="40"/>
    <n v="102.76"/>
    <x v="2139"/>
    <x v="1"/>
    <x v="40"/>
    <s v="theater"/>
    <s v="musical"/>
    <s v="theater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x v="40"/>
    <n v="108"/>
    <x v="2140"/>
    <x v="1"/>
    <x v="40"/>
    <s v="theater"/>
    <s v="musical"/>
    <s v="theater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x v="40"/>
    <n v="100.88571428571429"/>
    <x v="2141"/>
    <x v="1"/>
    <x v="40"/>
    <s v="theater"/>
    <s v="musical"/>
    <s v="theater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x v="40"/>
    <n v="128"/>
    <x v="1829"/>
    <x v="1"/>
    <x v="40"/>
    <s v="theater"/>
    <s v="musical"/>
    <s v="theater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x v="0"/>
    <x v="40"/>
    <n v="133.33333333333331"/>
    <x v="2142"/>
    <x v="1"/>
    <x v="40"/>
    <s v="theater"/>
    <s v="musical"/>
    <s v="theater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x v="40"/>
    <n v="101.375"/>
    <x v="2143"/>
    <x v="1"/>
    <x v="40"/>
    <s v="theater"/>
    <s v="musical"/>
    <s v="theater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x v="40"/>
    <n v="102.875"/>
    <x v="2144"/>
    <x v="1"/>
    <x v="40"/>
    <s v="theater"/>
    <s v="musical"/>
    <s v="theater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x v="40"/>
    <n v="107.24000000000001"/>
    <x v="2145"/>
    <x v="1"/>
    <x v="40"/>
    <s v="theater"/>
    <s v="musical"/>
    <s v="theater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x v="38"/>
    <n v="4.0000000000000001E-3"/>
    <x v="120"/>
    <x v="1"/>
    <x v="38"/>
    <s v="theater"/>
    <s v="spaces"/>
    <s v="theater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x v="38"/>
    <n v="20.424999999999997"/>
    <x v="2146"/>
    <x v="1"/>
    <x v="38"/>
    <s v="theater"/>
    <s v="spaces"/>
    <s v="theater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x v="38"/>
    <n v="0"/>
    <x v="121"/>
    <x v="1"/>
    <x v="38"/>
    <s v="theater"/>
    <s v="spaces"/>
    <s v="theater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x v="38"/>
    <n v="1"/>
    <x v="101"/>
    <x v="1"/>
    <x v="38"/>
    <s v="theater"/>
    <s v="spaces"/>
    <s v="theater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x v="38"/>
    <n v="0"/>
    <x v="121"/>
    <x v="1"/>
    <x v="38"/>
    <s v="theater"/>
    <s v="spaces"/>
    <s v="theater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x v="38"/>
    <n v="0.1"/>
    <x v="120"/>
    <x v="1"/>
    <x v="38"/>
    <s v="theater"/>
    <s v="spaces"/>
    <s v="theater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x v="38"/>
    <n v="4.2880000000000003"/>
    <x v="2147"/>
    <x v="1"/>
    <x v="38"/>
    <s v="theater"/>
    <s v="spaces"/>
    <s v="theater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x v="38"/>
    <n v="4.8000000000000004E-3"/>
    <x v="2148"/>
    <x v="1"/>
    <x v="38"/>
    <s v="theater"/>
    <s v="spaces"/>
    <s v="theater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x v="38"/>
    <n v="2.5"/>
    <x v="385"/>
    <x v="1"/>
    <x v="38"/>
    <s v="theater"/>
    <s v="spaces"/>
    <s v="theater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x v="38"/>
    <n v="0"/>
    <x v="121"/>
    <x v="1"/>
    <x v="38"/>
    <s v="theater"/>
    <s v="spaces"/>
    <s v="theater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x v="38"/>
    <n v="2.1919999999999997"/>
    <x v="2149"/>
    <x v="1"/>
    <x v="38"/>
    <s v="theater"/>
    <s v="spaces"/>
    <s v="theater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x v="38"/>
    <n v="8.0250000000000004"/>
    <x v="2150"/>
    <x v="1"/>
    <x v="38"/>
    <s v="theater"/>
    <s v="spaces"/>
    <s v="theater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x v="38"/>
    <n v="0.15125"/>
    <x v="2151"/>
    <x v="1"/>
    <x v="38"/>
    <s v="theater"/>
    <s v="spaces"/>
    <s v="theater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x v="38"/>
    <n v="0"/>
    <x v="121"/>
    <x v="1"/>
    <x v="38"/>
    <s v="theater"/>
    <s v="spaces"/>
    <s v="theater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x v="38"/>
    <n v="59.583333333333336"/>
    <x v="178"/>
    <x v="1"/>
    <x v="38"/>
    <s v="theater"/>
    <s v="spaces"/>
    <s v="theater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x v="38"/>
    <n v="16.734177215189874"/>
    <x v="2152"/>
    <x v="1"/>
    <x v="38"/>
    <s v="theater"/>
    <s v="spaces"/>
    <s v="theater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x v="38"/>
    <n v="1.8666666666666669"/>
    <x v="736"/>
    <x v="1"/>
    <x v="38"/>
    <s v="theater"/>
    <s v="spaces"/>
    <s v="theater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x v="38"/>
    <n v="0"/>
    <x v="121"/>
    <x v="1"/>
    <x v="38"/>
    <s v="theater"/>
    <s v="spaces"/>
    <s v="theater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x v="38"/>
    <n v="0"/>
    <x v="121"/>
    <x v="1"/>
    <x v="38"/>
    <s v="theater"/>
    <s v="spaces"/>
    <s v="theater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x v="38"/>
    <n v="0"/>
    <x v="121"/>
    <x v="1"/>
    <x v="38"/>
    <s v="theater"/>
    <s v="spaces"/>
    <s v="theater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x v="6"/>
    <n v="109.62"/>
    <x v="2153"/>
    <x v="1"/>
    <x v="6"/>
    <s v="theater"/>
    <s v="plays"/>
    <s v="theater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x v="6"/>
    <n v="121.8"/>
    <x v="2154"/>
    <x v="1"/>
    <x v="6"/>
    <s v="theater"/>
    <s v="plays"/>
    <s v="theater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x v="6"/>
    <n v="106.85"/>
    <x v="2155"/>
    <x v="1"/>
    <x v="6"/>
    <s v="theater"/>
    <s v="plays"/>
    <s v="theater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x v="6"/>
    <n v="100.71379999999999"/>
    <x v="2156"/>
    <x v="1"/>
    <x v="6"/>
    <s v="theater"/>
    <s v="plays"/>
    <s v="theater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x v="6"/>
    <n v="109.00000000000001"/>
    <x v="2157"/>
    <x v="1"/>
    <x v="6"/>
    <s v="theater"/>
    <s v="plays"/>
    <s v="theater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x v="6"/>
    <n v="113.63000000000001"/>
    <x v="2158"/>
    <x v="1"/>
    <x v="6"/>
    <s v="theater"/>
    <s v="plays"/>
    <s v="theater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x v="6"/>
    <n v="113.92"/>
    <x v="2159"/>
    <x v="1"/>
    <x v="6"/>
    <s v="theater"/>
    <s v="plays"/>
    <s v="theater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x v="6"/>
    <n v="106"/>
    <x v="2160"/>
    <x v="1"/>
    <x v="6"/>
    <s v="theater"/>
    <s v="plays"/>
    <s v="theater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x v="6"/>
    <n v="162.5"/>
    <x v="2161"/>
    <x v="1"/>
    <x v="6"/>
    <s v="theater"/>
    <s v="plays"/>
    <s v="theater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x v="6"/>
    <n v="106"/>
    <x v="2162"/>
    <x v="1"/>
    <x v="6"/>
    <s v="theater"/>
    <s v="plays"/>
    <s v="theater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x v="6"/>
    <n v="100.15624999999999"/>
    <x v="2163"/>
    <x v="1"/>
    <x v="6"/>
    <s v="theater"/>
    <s v="plays"/>
    <s v="theater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x v="0"/>
    <x v="6"/>
    <n v="105.35000000000001"/>
    <x v="2164"/>
    <x v="1"/>
    <x v="6"/>
    <s v="theater"/>
    <s v="plays"/>
    <s v="theater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x v="6"/>
    <n v="174.8"/>
    <x v="2165"/>
    <x v="1"/>
    <x v="6"/>
    <s v="theater"/>
    <s v="plays"/>
    <s v="theater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x v="6"/>
    <n v="102"/>
    <x v="2166"/>
    <x v="1"/>
    <x v="6"/>
    <s v="theater"/>
    <s v="plays"/>
    <s v="theater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x v="6"/>
    <n v="100.125"/>
    <x v="2167"/>
    <x v="1"/>
    <x v="6"/>
    <s v="theater"/>
    <s v="plays"/>
    <s v="theater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x v="6"/>
    <n v="171.42857142857142"/>
    <x v="2168"/>
    <x v="1"/>
    <x v="6"/>
    <s v="theater"/>
    <s v="plays"/>
    <s v="theater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x v="6"/>
    <n v="113.56666666666666"/>
    <x v="801"/>
    <x v="1"/>
    <x v="6"/>
    <s v="theater"/>
    <s v="plays"/>
    <s v="theater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x v="6"/>
    <n v="129.46666666666667"/>
    <x v="2169"/>
    <x v="1"/>
    <x v="6"/>
    <s v="theater"/>
    <s v="plays"/>
    <s v="theater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x v="6"/>
    <n v="101.4"/>
    <x v="2170"/>
    <x v="1"/>
    <x v="6"/>
    <s v="theater"/>
    <s v="plays"/>
    <s v="theater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x v="6"/>
    <n v="109.16666666666666"/>
    <x v="2171"/>
    <x v="1"/>
    <x v="6"/>
    <s v="theater"/>
    <s v="plays"/>
    <s v="theater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x v="38"/>
    <n v="128.92500000000001"/>
    <x v="2172"/>
    <x v="1"/>
    <x v="38"/>
    <s v="theater"/>
    <s v="spaces"/>
    <s v="theater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x v="38"/>
    <n v="102.06"/>
    <x v="2173"/>
    <x v="1"/>
    <x v="38"/>
    <s v="theater"/>
    <s v="spaces"/>
    <s v="theater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x v="38"/>
    <n v="146.53957758620692"/>
    <x v="2174"/>
    <x v="1"/>
    <x v="38"/>
    <s v="theater"/>
    <s v="spaces"/>
    <s v="theater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x v="38"/>
    <n v="100.352"/>
    <x v="2175"/>
    <x v="1"/>
    <x v="38"/>
    <s v="theater"/>
    <s v="spaces"/>
    <s v="theater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x v="38"/>
    <n v="121.64999999999999"/>
    <x v="2176"/>
    <x v="1"/>
    <x v="38"/>
    <s v="theater"/>
    <s v="spaces"/>
    <s v="theater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x v="38"/>
    <n v="105.5"/>
    <x v="2177"/>
    <x v="1"/>
    <x v="38"/>
    <s v="theater"/>
    <s v="spaces"/>
    <s v="theater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x v="38"/>
    <n v="110.4008"/>
    <x v="2178"/>
    <x v="1"/>
    <x v="38"/>
    <s v="theater"/>
    <s v="spaces"/>
    <s v="theater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x v="38"/>
    <n v="100"/>
    <x v="680"/>
    <x v="1"/>
    <x v="38"/>
    <s v="theater"/>
    <s v="spaces"/>
    <s v="theater"/>
    <s v="spaces"/>
  </r>
  <r>
    <s v="Bring the movies back to Bethel, Maine."/>
    <n v="20000"/>
    <n v="35307"/>
    <x v="0"/>
    <x v="0"/>
    <s v="USD"/>
    <n v="1450673940"/>
    <n v="1448756962"/>
    <b v="0"/>
    <n v="364"/>
    <x v="0"/>
    <x v="38"/>
    <n v="176.535"/>
    <x v="2179"/>
    <x v="1"/>
    <x v="38"/>
    <s v="theater"/>
    <s v="spaces"/>
    <s v="theater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x v="38"/>
    <n v="100"/>
    <x v="2180"/>
    <x v="1"/>
    <x v="38"/>
    <s v="theater"/>
    <s v="spaces"/>
    <s v="theater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x v="38"/>
    <n v="103.29411764705883"/>
    <x v="2181"/>
    <x v="1"/>
    <x v="38"/>
    <s v="theater"/>
    <s v="spaces"/>
    <s v="theater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x v="38"/>
    <n v="104.5"/>
    <x v="2182"/>
    <x v="1"/>
    <x v="38"/>
    <s v="theater"/>
    <s v="spaces"/>
    <s v="theater"/>
    <s v="spaces"/>
  </r>
  <r>
    <s v="Help us build the Kitchen from Hell!"/>
    <n v="1000"/>
    <n v="1003"/>
    <x v="0"/>
    <x v="0"/>
    <s v="USD"/>
    <n v="1455998867"/>
    <n v="1453406867"/>
    <b v="0"/>
    <n v="22"/>
    <x v="0"/>
    <x v="38"/>
    <n v="100.29999999999998"/>
    <x v="2183"/>
    <x v="1"/>
    <x v="38"/>
    <s v="theater"/>
    <s v="spaces"/>
    <s v="theater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x v="38"/>
    <n v="457.74666666666673"/>
    <x v="2184"/>
    <x v="1"/>
    <x v="38"/>
    <s v="theater"/>
    <s v="spaces"/>
    <s v="theater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x v="38"/>
    <n v="104.96000000000001"/>
    <x v="2185"/>
    <x v="1"/>
    <x v="38"/>
    <s v="theater"/>
    <s v="spaces"/>
    <s v="theater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x v="0"/>
    <x v="38"/>
    <n v="171.94285714285715"/>
    <x v="2186"/>
    <x v="1"/>
    <x v="38"/>
    <s v="theater"/>
    <s v="spaces"/>
    <s v="theater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x v="38"/>
    <n v="103.73000000000002"/>
    <x v="2187"/>
    <x v="1"/>
    <x v="38"/>
    <s v="theater"/>
    <s v="spaces"/>
    <s v="theater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x v="38"/>
    <n v="103.029"/>
    <x v="2188"/>
    <x v="1"/>
    <x v="38"/>
    <s v="theater"/>
    <s v="spaces"/>
    <s v="theater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x v="38"/>
    <n v="118.88888888888889"/>
    <x v="2189"/>
    <x v="1"/>
    <x v="38"/>
    <s v="theater"/>
    <s v="spaces"/>
    <s v="theater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x v="38"/>
    <n v="100"/>
    <x v="372"/>
    <x v="1"/>
    <x v="38"/>
    <s v="theater"/>
    <s v="spaces"/>
    <s v="theater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x v="38"/>
    <n v="318.69988910451895"/>
    <x v="2190"/>
    <x v="1"/>
    <x v="38"/>
    <s v="theater"/>
    <s v="spaces"/>
    <s v="theater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x v="38"/>
    <n v="108.50614285714286"/>
    <x v="2191"/>
    <x v="1"/>
    <x v="38"/>
    <s v="theater"/>
    <s v="spaces"/>
    <s v="theater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x v="38"/>
    <n v="101.16666666666667"/>
    <x v="2192"/>
    <x v="1"/>
    <x v="38"/>
    <s v="theater"/>
    <s v="spaces"/>
    <s v="theater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x v="38"/>
    <n v="112.815"/>
    <x v="2193"/>
    <x v="1"/>
    <x v="38"/>
    <s v="theater"/>
    <s v="spaces"/>
    <s v="theater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x v="38"/>
    <n v="120.49622641509434"/>
    <x v="2194"/>
    <x v="1"/>
    <x v="38"/>
    <s v="theater"/>
    <s v="spaces"/>
    <s v="theater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x v="38"/>
    <n v="107.74999999999999"/>
    <x v="2195"/>
    <x v="1"/>
    <x v="38"/>
    <s v="theater"/>
    <s v="spaces"/>
    <s v="theater"/>
    <s v="spaces"/>
  </r>
  <r>
    <s v="Consuite for 2015 CoreCon.  An adventure into insanity."/>
    <n v="600"/>
    <n v="1080"/>
    <x v="0"/>
    <x v="0"/>
    <s v="USD"/>
    <n v="1429938683"/>
    <n v="1428124283"/>
    <b v="0"/>
    <n v="20"/>
    <x v="0"/>
    <x v="38"/>
    <n v="180"/>
    <x v="1237"/>
    <x v="1"/>
    <x v="38"/>
    <s v="theater"/>
    <s v="spaces"/>
    <s v="theater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x v="38"/>
    <n v="101.16666666666667"/>
    <x v="2196"/>
    <x v="1"/>
    <x v="38"/>
    <s v="theater"/>
    <s v="spaces"/>
    <s v="theater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x v="38"/>
    <n v="119.756"/>
    <x v="2197"/>
    <x v="1"/>
    <x v="38"/>
    <s v="theater"/>
    <s v="spaces"/>
    <s v="theater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x v="38"/>
    <n v="158"/>
    <x v="2198"/>
    <x v="1"/>
    <x v="38"/>
    <s v="theater"/>
    <s v="spaces"/>
    <s v="theater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x v="38"/>
    <n v="123.66666666666666"/>
    <x v="2199"/>
    <x v="1"/>
    <x v="38"/>
    <s v="theater"/>
    <s v="spaces"/>
    <s v="theater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x v="38"/>
    <n v="117.12499999999999"/>
    <x v="2200"/>
    <x v="1"/>
    <x v="38"/>
    <s v="theater"/>
    <s v="spaces"/>
    <s v="theater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x v="38"/>
    <n v="156.96"/>
    <x v="2201"/>
    <x v="1"/>
    <x v="38"/>
    <s v="theater"/>
    <s v="spaces"/>
    <s v="theater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x v="38"/>
    <n v="113.104"/>
    <x v="2202"/>
    <x v="1"/>
    <x v="38"/>
    <s v="theater"/>
    <s v="spaces"/>
    <s v="theater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x v="38"/>
    <n v="103.17647058823529"/>
    <x v="2203"/>
    <x v="1"/>
    <x v="38"/>
    <s v="theater"/>
    <s v="spaces"/>
    <s v="theater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x v="38"/>
    <n v="102.61176470588236"/>
    <x v="2204"/>
    <x v="1"/>
    <x v="38"/>
    <s v="theater"/>
    <s v="spaces"/>
    <s v="theater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x v="38"/>
    <n v="105.84090909090908"/>
    <x v="2205"/>
    <x v="1"/>
    <x v="38"/>
    <s v="theater"/>
    <s v="spaces"/>
    <s v="theater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x v="38"/>
    <n v="100.71428571428571"/>
    <x v="2206"/>
    <x v="1"/>
    <x v="38"/>
    <s v="theater"/>
    <s v="spaces"/>
    <s v="theater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x v="38"/>
    <n v="121.23333333333332"/>
    <x v="2207"/>
    <x v="1"/>
    <x v="38"/>
    <s v="theater"/>
    <s v="spaces"/>
    <s v="theater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x v="38"/>
    <n v="100.57142857142858"/>
    <x v="2208"/>
    <x v="1"/>
    <x v="38"/>
    <s v="theater"/>
    <s v="spaces"/>
    <s v="theater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x v="38"/>
    <n v="116.02222222222223"/>
    <x v="2209"/>
    <x v="1"/>
    <x v="38"/>
    <s v="theater"/>
    <s v="spaces"/>
    <s v="theater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x v="38"/>
    <n v="100.88"/>
    <x v="2210"/>
    <x v="1"/>
    <x v="38"/>
    <s v="theater"/>
    <s v="spaces"/>
    <s v="theater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x v="38"/>
    <n v="103"/>
    <x v="2211"/>
    <x v="1"/>
    <x v="38"/>
    <s v="theater"/>
    <s v="spaces"/>
    <s v="theater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x v="38"/>
    <n v="246.42"/>
    <x v="2212"/>
    <x v="1"/>
    <x v="38"/>
    <s v="theater"/>
    <s v="spaces"/>
    <s v="theater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x v="38"/>
    <n v="302.2"/>
    <x v="2213"/>
    <x v="1"/>
    <x v="38"/>
    <s v="theater"/>
    <s v="spaces"/>
    <s v="theater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x v="38"/>
    <n v="143.33333333333334"/>
    <x v="1847"/>
    <x v="1"/>
    <x v="38"/>
    <s v="theater"/>
    <s v="spaces"/>
    <s v="theater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x v="38"/>
    <n v="131.44"/>
    <x v="2214"/>
    <x v="1"/>
    <x v="38"/>
    <s v="theater"/>
    <s v="spaces"/>
    <s v="theater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x v="38"/>
    <n v="168.01999999999998"/>
    <x v="2215"/>
    <x v="1"/>
    <x v="38"/>
    <s v="theater"/>
    <s v="spaces"/>
    <s v="theater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x v="38"/>
    <n v="109.67666666666666"/>
    <x v="2216"/>
    <x v="1"/>
    <x v="38"/>
    <s v="theater"/>
    <s v="spaces"/>
    <s v="theater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x v="38"/>
    <n v="106.6857142857143"/>
    <x v="2217"/>
    <x v="1"/>
    <x v="38"/>
    <s v="theater"/>
    <s v="spaces"/>
    <s v="theater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x v="38"/>
    <n v="100"/>
    <x v="2218"/>
    <x v="1"/>
    <x v="38"/>
    <s v="theater"/>
    <s v="spaces"/>
    <s v="theater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x v="38"/>
    <n v="127.2"/>
    <x v="2219"/>
    <x v="1"/>
    <x v="38"/>
    <s v="theater"/>
    <s v="spaces"/>
    <s v="theater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x v="38"/>
    <n v="146.53333333333333"/>
    <x v="2220"/>
    <x v="1"/>
    <x v="38"/>
    <s v="theater"/>
    <s v="spaces"/>
    <s v="theater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x v="38"/>
    <n v="112.53599999999999"/>
    <x v="2221"/>
    <x v="1"/>
    <x v="38"/>
    <s v="theater"/>
    <s v="spaces"/>
    <s v="theater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x v="38"/>
    <n v="108.78684000000001"/>
    <x v="2222"/>
    <x v="1"/>
    <x v="38"/>
    <s v="theater"/>
    <s v="spaces"/>
    <s v="theater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x v="38"/>
    <n v="126.732"/>
    <x v="2223"/>
    <x v="1"/>
    <x v="38"/>
    <s v="theater"/>
    <s v="spaces"/>
    <s v="theater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x v="38"/>
    <n v="213.20000000000002"/>
    <x v="2224"/>
    <x v="1"/>
    <x v="38"/>
    <s v="theater"/>
    <s v="spaces"/>
    <s v="theater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x v="38"/>
    <n v="100.49999999999999"/>
    <x v="2225"/>
    <x v="1"/>
    <x v="38"/>
    <s v="theater"/>
    <s v="spaces"/>
    <s v="theater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x v="38"/>
    <n v="108.71389999999998"/>
    <x v="2226"/>
    <x v="1"/>
    <x v="38"/>
    <s v="theater"/>
    <s v="spaces"/>
    <s v="theater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x v="38"/>
    <n v="107.5"/>
    <x v="2227"/>
    <x v="1"/>
    <x v="38"/>
    <s v="theater"/>
    <s v="spaces"/>
    <s v="theater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x v="0"/>
    <x v="38"/>
    <n v="110.48192771084338"/>
    <x v="2228"/>
    <x v="1"/>
    <x v="38"/>
    <s v="theater"/>
    <s v="spaces"/>
    <s v="theater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x v="38"/>
    <n v="128"/>
    <x v="2229"/>
    <x v="1"/>
    <x v="38"/>
    <s v="theater"/>
    <s v="spaces"/>
    <s v="theater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x v="38"/>
    <n v="110.00666666666667"/>
    <x v="2230"/>
    <x v="1"/>
    <x v="38"/>
    <s v="theater"/>
    <s v="spaces"/>
    <s v="theater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x v="38"/>
    <n v="109.34166666666667"/>
    <x v="2231"/>
    <x v="1"/>
    <x v="38"/>
    <s v="theater"/>
    <s v="spaces"/>
    <s v="theater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x v="38"/>
    <n v="132.70650000000001"/>
    <x v="2232"/>
    <x v="1"/>
    <x v="38"/>
    <s v="theater"/>
    <s v="spaces"/>
    <s v="theater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x v="38"/>
    <n v="190.84810126582278"/>
    <x v="2233"/>
    <x v="1"/>
    <x v="38"/>
    <s v="theater"/>
    <s v="spaces"/>
    <s v="theater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x v="38"/>
    <n v="149"/>
    <x v="2234"/>
    <x v="1"/>
    <x v="38"/>
    <s v="theater"/>
    <s v="spaces"/>
    <s v="theater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x v="38"/>
    <n v="166.4"/>
    <x v="2235"/>
    <x v="1"/>
    <x v="38"/>
    <s v="theater"/>
    <s v="spaces"/>
    <s v="theater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x v="38"/>
    <n v="106.66666666666667"/>
    <x v="2236"/>
    <x v="1"/>
    <x v="38"/>
    <s v="theater"/>
    <s v="spaces"/>
    <s v="theater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x v="0"/>
    <x v="38"/>
    <n v="106"/>
    <x v="2237"/>
    <x v="1"/>
    <x v="38"/>
    <s v="theater"/>
    <s v="spaces"/>
    <s v="theater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x v="38"/>
    <n v="23.62857142857143"/>
    <x v="2238"/>
    <x v="1"/>
    <x v="38"/>
    <s v="theater"/>
    <s v="spaces"/>
    <s v="theater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x v="38"/>
    <n v="0.15"/>
    <x v="839"/>
    <x v="1"/>
    <x v="38"/>
    <s v="theater"/>
    <s v="spaces"/>
    <s v="theater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x v="38"/>
    <n v="0.4"/>
    <x v="140"/>
    <x v="1"/>
    <x v="38"/>
    <s v="theater"/>
    <s v="spaces"/>
    <s v="theater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x v="38"/>
    <n v="0"/>
    <x v="121"/>
    <x v="1"/>
    <x v="38"/>
    <s v="theater"/>
    <s v="spaces"/>
    <s v="theater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x v="38"/>
    <n v="5.0000000000000001E-3"/>
    <x v="120"/>
    <x v="1"/>
    <x v="38"/>
    <s v="theater"/>
    <s v="spaces"/>
    <s v="theater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x v="38"/>
    <n v="0"/>
    <x v="121"/>
    <x v="1"/>
    <x v="38"/>
    <s v="theater"/>
    <s v="spaces"/>
    <s v="theater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x v="38"/>
    <n v="0"/>
    <x v="121"/>
    <x v="1"/>
    <x v="38"/>
    <s v="theater"/>
    <s v="spaces"/>
    <s v="theater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x v="38"/>
    <n v="1.6666666666666666E-2"/>
    <x v="120"/>
    <x v="1"/>
    <x v="38"/>
    <s v="theater"/>
    <s v="spaces"/>
    <s v="theater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x v="38"/>
    <n v="3.0066666666666664"/>
    <x v="2239"/>
    <x v="1"/>
    <x v="38"/>
    <s v="theater"/>
    <s v="spaces"/>
    <s v="theater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x v="38"/>
    <n v="0.15227272727272728"/>
    <x v="1795"/>
    <x v="1"/>
    <x v="38"/>
    <s v="theater"/>
    <s v="spaces"/>
    <s v="theater"/>
    <s v="spaces"/>
  </r>
  <r>
    <s v="Save a historic Local theater."/>
    <n v="1000000"/>
    <n v="0"/>
    <x v="2"/>
    <x v="0"/>
    <s v="USD"/>
    <n v="1407955748"/>
    <n v="1405363748"/>
    <b v="0"/>
    <n v="0"/>
    <x v="1"/>
    <x v="38"/>
    <n v="0"/>
    <x v="121"/>
    <x v="1"/>
    <x v="38"/>
    <s v="theater"/>
    <s v="spaces"/>
    <s v="theater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x v="38"/>
    <n v="66.84"/>
    <x v="2240"/>
    <x v="1"/>
    <x v="38"/>
    <s v="theater"/>
    <s v="spaces"/>
    <s v="theater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x v="38"/>
    <n v="19.566666666666666"/>
    <x v="2241"/>
    <x v="1"/>
    <x v="38"/>
    <s v="theater"/>
    <s v="spaces"/>
    <s v="theater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x v="1"/>
    <x v="38"/>
    <n v="11.294666666666666"/>
    <x v="2242"/>
    <x v="1"/>
    <x v="38"/>
    <s v="theater"/>
    <s v="spaces"/>
    <s v="theater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x v="38"/>
    <n v="0.04"/>
    <x v="144"/>
    <x v="1"/>
    <x v="38"/>
    <s v="theater"/>
    <s v="spaces"/>
    <s v="theater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x v="38"/>
    <n v="11.985714285714286"/>
    <x v="2243"/>
    <x v="1"/>
    <x v="38"/>
    <s v="theater"/>
    <s v="spaces"/>
    <s v="theater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x v="38"/>
    <n v="2.5"/>
    <x v="444"/>
    <x v="1"/>
    <x v="38"/>
    <s v="theater"/>
    <s v="spaces"/>
    <s v="theater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x v="38"/>
    <n v="6.9999999999999993E-2"/>
    <x v="2244"/>
    <x v="1"/>
    <x v="38"/>
    <s v="theater"/>
    <s v="spaces"/>
    <s v="theater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x v="38"/>
    <n v="14.099999999999998"/>
    <x v="2245"/>
    <x v="1"/>
    <x v="38"/>
    <s v="theater"/>
    <s v="spaces"/>
    <s v="theater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x v="38"/>
    <n v="3.34"/>
    <x v="2246"/>
    <x v="1"/>
    <x v="38"/>
    <s v="theater"/>
    <s v="spaces"/>
    <s v="theater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x v="38"/>
    <n v="59.774999999999999"/>
    <x v="2247"/>
    <x v="1"/>
    <x v="38"/>
    <s v="theater"/>
    <s v="spaces"/>
    <s v="theater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x v="38"/>
    <n v="1.6666666666666666E-2"/>
    <x v="120"/>
    <x v="1"/>
    <x v="38"/>
    <s v="theater"/>
    <s v="spaces"/>
    <s v="theater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x v="38"/>
    <n v="2.3035714285714284E-2"/>
    <x v="2248"/>
    <x v="1"/>
    <x v="38"/>
    <s v="theater"/>
    <s v="spaces"/>
    <s v="theater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x v="38"/>
    <n v="8.8000000000000009E-2"/>
    <x v="2249"/>
    <x v="1"/>
    <x v="38"/>
    <s v="theater"/>
    <s v="spaces"/>
    <s v="theater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x v="38"/>
    <n v="8.64"/>
    <x v="2250"/>
    <x v="1"/>
    <x v="38"/>
    <s v="theater"/>
    <s v="spaces"/>
    <s v="theater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x v="1"/>
    <x v="38"/>
    <n v="15.06"/>
    <x v="2251"/>
    <x v="1"/>
    <x v="38"/>
    <s v="theater"/>
    <s v="spaces"/>
    <s v="theater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x v="38"/>
    <n v="0.47727272727272729"/>
    <x v="1859"/>
    <x v="1"/>
    <x v="38"/>
    <s v="theater"/>
    <s v="spaces"/>
    <s v="theater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x v="38"/>
    <n v="0.11833333333333333"/>
    <x v="1989"/>
    <x v="1"/>
    <x v="38"/>
    <s v="theater"/>
    <s v="spaces"/>
    <s v="theater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x v="38"/>
    <n v="0.8417399858735245"/>
    <x v="2252"/>
    <x v="1"/>
    <x v="38"/>
    <s v="theater"/>
    <s v="spaces"/>
    <s v="theater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x v="38"/>
    <n v="1.8799999999999997E-2"/>
    <x v="2253"/>
    <x v="1"/>
    <x v="38"/>
    <s v="theater"/>
    <s v="spaces"/>
    <s v="theater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x v="38"/>
    <n v="0.21029999999999999"/>
    <x v="2254"/>
    <x v="1"/>
    <x v="38"/>
    <s v="theater"/>
    <s v="spaces"/>
    <s v="theater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x v="38"/>
    <n v="0"/>
    <x v="121"/>
    <x v="1"/>
    <x v="38"/>
    <s v="theater"/>
    <s v="spaces"/>
    <s v="theater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x v="38"/>
    <n v="0.27999999999999997"/>
    <x v="806"/>
    <x v="1"/>
    <x v="38"/>
    <s v="theater"/>
    <s v="spaces"/>
    <s v="theater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x v="38"/>
    <n v="11.57920670115792"/>
    <x v="2255"/>
    <x v="1"/>
    <x v="38"/>
    <s v="theater"/>
    <s v="spaces"/>
    <s v="theater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x v="38"/>
    <n v="2.44"/>
    <x v="2256"/>
    <x v="1"/>
    <x v="38"/>
    <s v="theater"/>
    <s v="spaces"/>
    <s v="theater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x v="38"/>
    <n v="0.25"/>
    <x v="412"/>
    <x v="1"/>
    <x v="38"/>
    <s v="theater"/>
    <s v="spaces"/>
    <s v="theater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x v="38"/>
    <n v="0.625"/>
    <x v="372"/>
    <x v="1"/>
    <x v="38"/>
    <s v="theater"/>
    <s v="spaces"/>
    <s v="theater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x v="38"/>
    <n v="0.19384615384615383"/>
    <x v="840"/>
    <x v="1"/>
    <x v="38"/>
    <s v="theater"/>
    <s v="spaces"/>
    <s v="theater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x v="38"/>
    <n v="23.416"/>
    <x v="2257"/>
    <x v="1"/>
    <x v="38"/>
    <s v="theater"/>
    <s v="spaces"/>
    <s v="theater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x v="38"/>
    <n v="5.0808888888888886"/>
    <x v="2258"/>
    <x v="1"/>
    <x v="38"/>
    <s v="theater"/>
    <s v="spaces"/>
    <s v="theater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x v="38"/>
    <n v="15.920000000000002"/>
    <x v="2259"/>
    <x v="1"/>
    <x v="38"/>
    <s v="theater"/>
    <s v="spaces"/>
    <s v="theater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x v="38"/>
    <n v="1.1831900000000002"/>
    <x v="2260"/>
    <x v="1"/>
    <x v="38"/>
    <s v="theater"/>
    <s v="spaces"/>
    <s v="theater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x v="38"/>
    <n v="22.75"/>
    <x v="2261"/>
    <x v="1"/>
    <x v="38"/>
    <s v="theater"/>
    <s v="spaces"/>
    <s v="theater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x v="38"/>
    <n v="2.5000000000000001E-2"/>
    <x v="384"/>
    <x v="1"/>
    <x v="38"/>
    <s v="theater"/>
    <s v="spaces"/>
    <s v="theater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x v="38"/>
    <n v="0.33512064343163539"/>
    <x v="73"/>
    <x v="1"/>
    <x v="38"/>
    <s v="theater"/>
    <s v="spaces"/>
    <s v="theater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x v="38"/>
    <n v="3.9750000000000001"/>
    <x v="2262"/>
    <x v="1"/>
    <x v="38"/>
    <s v="theater"/>
    <s v="spaces"/>
    <s v="theater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x v="38"/>
    <n v="17.150000000000002"/>
    <x v="2263"/>
    <x v="1"/>
    <x v="38"/>
    <s v="theater"/>
    <s v="spaces"/>
    <s v="theater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x v="38"/>
    <n v="3.6080041046690612"/>
    <x v="2264"/>
    <x v="1"/>
    <x v="38"/>
    <s v="theater"/>
    <s v="spaces"/>
    <s v="theater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x v="38"/>
    <n v="13.900000000000002"/>
    <x v="2265"/>
    <x v="1"/>
    <x v="38"/>
    <s v="theater"/>
    <s v="spaces"/>
    <s v="theater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x v="38"/>
    <n v="15.225"/>
    <x v="2266"/>
    <x v="1"/>
    <x v="38"/>
    <s v="theater"/>
    <s v="spaces"/>
    <s v="theater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x v="38"/>
    <n v="12"/>
    <x v="384"/>
    <x v="1"/>
    <x v="38"/>
    <s v="theater"/>
    <s v="spaces"/>
    <s v="theater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x v="38"/>
    <n v="39.112499999999997"/>
    <x v="2267"/>
    <x v="1"/>
    <x v="38"/>
    <s v="theater"/>
    <s v="spaces"/>
    <s v="theater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x v="1"/>
    <x v="38"/>
    <n v="0.26829268292682928"/>
    <x v="148"/>
    <x v="1"/>
    <x v="38"/>
    <s v="theater"/>
    <s v="spaces"/>
    <s v="theater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x v="38"/>
    <n v="29.625"/>
    <x v="2268"/>
    <x v="1"/>
    <x v="38"/>
    <s v="theater"/>
    <s v="spaces"/>
    <s v="theater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x v="38"/>
    <n v="42.360992301112063"/>
    <x v="2269"/>
    <x v="1"/>
    <x v="38"/>
    <s v="theater"/>
    <s v="spaces"/>
    <s v="theater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x v="38"/>
    <n v="4.1000000000000005"/>
    <x v="2270"/>
    <x v="1"/>
    <x v="38"/>
    <s v="theater"/>
    <s v="spaces"/>
    <s v="theater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x v="38"/>
    <n v="19.762499999999999"/>
    <x v="2271"/>
    <x v="1"/>
    <x v="38"/>
    <s v="theater"/>
    <s v="spaces"/>
    <s v="theater"/>
    <s v="spaces"/>
  </r>
  <r>
    <s v="We need a permanent home for the theater!"/>
    <n v="50000"/>
    <n v="26"/>
    <x v="2"/>
    <x v="0"/>
    <s v="USD"/>
    <n v="1430234394"/>
    <n v="1425053994"/>
    <b v="0"/>
    <n v="2"/>
    <x v="1"/>
    <x v="38"/>
    <n v="5.1999999999999998E-2"/>
    <x v="31"/>
    <x v="1"/>
    <x v="38"/>
    <s v="theater"/>
    <s v="spaces"/>
    <s v="theater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x v="38"/>
    <n v="25.030188679245285"/>
    <x v="2272"/>
    <x v="1"/>
    <x v="38"/>
    <s v="theater"/>
    <s v="spaces"/>
    <s v="theater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x v="38"/>
    <n v="0.04"/>
    <x v="119"/>
    <x v="1"/>
    <x v="38"/>
    <s v="theater"/>
    <s v="spaces"/>
    <s v="theater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x v="38"/>
    <n v="26.640000000000004"/>
    <x v="2273"/>
    <x v="1"/>
    <x v="38"/>
    <s v="theater"/>
    <s v="spaces"/>
    <s v="theater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x v="38"/>
    <n v="4.7363636363636363"/>
    <x v="2274"/>
    <x v="1"/>
    <x v="38"/>
    <s v="theater"/>
    <s v="spaces"/>
    <s v="theater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x v="38"/>
    <n v="4.2435339894712749"/>
    <x v="2275"/>
    <x v="1"/>
    <x v="38"/>
    <s v="theater"/>
    <s v="spaces"/>
    <s v="theater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x v="38"/>
    <n v="0"/>
    <x v="121"/>
    <x v="1"/>
    <x v="38"/>
    <s v="theater"/>
    <s v="spaces"/>
    <s v="theater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x v="38"/>
    <n v="3"/>
    <x v="468"/>
    <x v="1"/>
    <x v="38"/>
    <s v="theater"/>
    <s v="spaces"/>
    <s v="theater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x v="38"/>
    <n v="57.333333333333336"/>
    <x v="1380"/>
    <x v="1"/>
    <x v="38"/>
    <s v="theater"/>
    <s v="spaces"/>
    <s v="theater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x v="38"/>
    <n v="0.1"/>
    <x v="120"/>
    <x v="1"/>
    <x v="38"/>
    <s v="theater"/>
    <s v="spaces"/>
    <s v="theater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x v="1"/>
    <x v="38"/>
    <n v="0.31"/>
    <x v="2276"/>
    <x v="1"/>
    <x v="38"/>
    <s v="theater"/>
    <s v="spaces"/>
    <s v="theater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x v="38"/>
    <n v="0.05"/>
    <x v="144"/>
    <x v="1"/>
    <x v="38"/>
    <s v="theater"/>
    <s v="spaces"/>
    <s v="theater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x v="38"/>
    <n v="9.8461538461538465E-3"/>
    <x v="2277"/>
    <x v="1"/>
    <x v="38"/>
    <s v="theater"/>
    <s v="spaces"/>
    <s v="theater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x v="38"/>
    <n v="0.66666666666666674"/>
    <x v="119"/>
    <x v="1"/>
    <x v="38"/>
    <s v="theater"/>
    <s v="spaces"/>
    <s v="theater"/>
    <s v="spaces"/>
  </r>
  <r>
    <s v="cancelled until further notice"/>
    <n v="199"/>
    <n v="116"/>
    <x v="1"/>
    <x v="0"/>
    <s v="USD"/>
    <n v="1478733732"/>
    <n v="1478298132"/>
    <b v="0"/>
    <n v="2"/>
    <x v="1"/>
    <x v="38"/>
    <n v="58.291457286432156"/>
    <x v="2278"/>
    <x v="1"/>
    <x v="38"/>
    <s v="theater"/>
    <s v="spaces"/>
    <s v="theater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x v="38"/>
    <n v="68.153599999999997"/>
    <x v="2279"/>
    <x v="1"/>
    <x v="38"/>
    <s v="theater"/>
    <s v="spaces"/>
    <s v="theater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x v="38"/>
    <n v="3.2499999999999999E-3"/>
    <x v="2280"/>
    <x v="1"/>
    <x v="38"/>
    <s v="theater"/>
    <s v="spaces"/>
    <s v="theater"/>
    <s v="spaces"/>
  </r>
  <r>
    <s v="N/A"/>
    <n v="1500000"/>
    <n v="0"/>
    <x v="1"/>
    <x v="0"/>
    <s v="USD"/>
    <n v="1452142672"/>
    <n v="1449550672"/>
    <b v="0"/>
    <n v="0"/>
    <x v="1"/>
    <x v="38"/>
    <n v="0"/>
    <x v="121"/>
    <x v="1"/>
    <x v="38"/>
    <s v="theater"/>
    <s v="spaces"/>
    <s v="theater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x v="38"/>
    <n v="4.16"/>
    <x v="2281"/>
    <x v="1"/>
    <x v="38"/>
    <s v="theater"/>
    <s v="spaces"/>
    <s v="theater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x v="38"/>
    <n v="0"/>
    <x v="121"/>
    <x v="1"/>
    <x v="38"/>
    <s v="theater"/>
    <s v="spaces"/>
    <s v="theater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x v="6"/>
    <n v="108.60666666666667"/>
    <x v="2282"/>
    <x v="1"/>
    <x v="6"/>
    <s v="theater"/>
    <s v="plays"/>
    <s v="theater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x v="6"/>
    <n v="0.8"/>
    <x v="119"/>
    <x v="1"/>
    <x v="6"/>
    <s v="theater"/>
    <s v="plays"/>
    <s v="theater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x v="6"/>
    <n v="3.75"/>
    <x v="2283"/>
    <x v="1"/>
    <x v="6"/>
    <s v="theater"/>
    <s v="plays"/>
    <s v="theater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x v="1"/>
    <x v="6"/>
    <n v="15.731707317073171"/>
    <x v="404"/>
    <x v="1"/>
    <x v="6"/>
    <s v="theater"/>
    <s v="plays"/>
    <s v="theater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x v="1"/>
    <x v="6"/>
    <n v="3.3333333333333333E-2"/>
    <x v="119"/>
    <x v="1"/>
    <x v="6"/>
    <s v="theater"/>
    <s v="plays"/>
    <s v="theater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x v="6"/>
    <n v="108"/>
    <x v="1209"/>
    <x v="1"/>
    <x v="6"/>
    <s v="theater"/>
    <s v="plays"/>
    <s v="theater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x v="6"/>
    <n v="22.5"/>
    <x v="654"/>
    <x v="1"/>
    <x v="6"/>
    <s v="theater"/>
    <s v="plays"/>
    <s v="theater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x v="6"/>
    <n v="20.849420849420849"/>
    <x v="2284"/>
    <x v="1"/>
    <x v="6"/>
    <s v="theater"/>
    <s v="plays"/>
    <s v="theater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x v="6"/>
    <n v="127.8"/>
    <x v="2285"/>
    <x v="1"/>
    <x v="6"/>
    <s v="theater"/>
    <s v="plays"/>
    <s v="theater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x v="6"/>
    <n v="3.3333333333333335"/>
    <x v="73"/>
    <x v="1"/>
    <x v="6"/>
    <s v="theater"/>
    <s v="plays"/>
    <s v="theater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x v="6"/>
    <n v="0"/>
    <x v="121"/>
    <x v="1"/>
    <x v="6"/>
    <s v="theater"/>
    <s v="plays"/>
    <s v="theater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x v="6"/>
    <n v="5.4"/>
    <x v="2286"/>
    <x v="1"/>
    <x v="6"/>
    <s v="theater"/>
    <s v="plays"/>
    <s v="theater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x v="6"/>
    <n v="0.96"/>
    <x v="1228"/>
    <x v="1"/>
    <x v="6"/>
    <s v="theater"/>
    <s v="plays"/>
    <s v="theater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x v="6"/>
    <n v="51.6"/>
    <x v="2287"/>
    <x v="1"/>
    <x v="6"/>
    <s v="theater"/>
    <s v="plays"/>
    <s v="theater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x v="6"/>
    <n v="1.6363636363636365"/>
    <x v="2"/>
    <x v="1"/>
    <x v="6"/>
    <s v="theater"/>
    <s v="plays"/>
    <s v="theater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x v="6"/>
    <n v="0"/>
    <x v="121"/>
    <x v="1"/>
    <x v="6"/>
    <s v="theater"/>
    <s v="plays"/>
    <s v="theater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x v="6"/>
    <n v="75.400000000000006"/>
    <x v="2288"/>
    <x v="1"/>
    <x v="6"/>
    <s v="theater"/>
    <s v="plays"/>
    <s v="theater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x v="6"/>
    <n v="0"/>
    <x v="121"/>
    <x v="1"/>
    <x v="6"/>
    <s v="theater"/>
    <s v="plays"/>
    <s v="theater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x v="6"/>
    <n v="10.5"/>
    <x v="2289"/>
    <x v="1"/>
    <x v="6"/>
    <s v="theater"/>
    <s v="plays"/>
    <s v="theater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x v="6"/>
    <n v="117.52499999999999"/>
    <x v="2290"/>
    <x v="1"/>
    <x v="6"/>
    <s v="theater"/>
    <s v="plays"/>
    <s v="theater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x v="0"/>
    <x v="6"/>
    <n v="131.16666666666669"/>
    <x v="2291"/>
    <x v="1"/>
    <x v="6"/>
    <s v="theater"/>
    <s v="plays"/>
    <s v="theater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x v="6"/>
    <n v="104"/>
    <x v="368"/>
    <x v="1"/>
    <x v="6"/>
    <s v="theater"/>
    <s v="plays"/>
    <s v="theater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x v="6"/>
    <n v="101"/>
    <x v="2292"/>
    <x v="1"/>
    <x v="6"/>
    <s v="theater"/>
    <s v="plays"/>
    <s v="theater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x v="6"/>
    <n v="100.4"/>
    <x v="2293"/>
    <x v="1"/>
    <x v="6"/>
    <s v="theater"/>
    <s v="plays"/>
    <s v="theater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x v="6"/>
    <n v="105.95454545454545"/>
    <x v="2294"/>
    <x v="1"/>
    <x v="6"/>
    <s v="theater"/>
    <s v="plays"/>
    <s v="theater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x v="6"/>
    <n v="335.58333333333337"/>
    <x v="2295"/>
    <x v="1"/>
    <x v="6"/>
    <s v="theater"/>
    <s v="plays"/>
    <s v="theater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x v="6"/>
    <n v="112.92857142857142"/>
    <x v="2296"/>
    <x v="1"/>
    <x v="6"/>
    <s v="theater"/>
    <s v="plays"/>
    <s v="theater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x v="6"/>
    <n v="188.50460000000001"/>
    <x v="2297"/>
    <x v="1"/>
    <x v="6"/>
    <s v="theater"/>
    <s v="plays"/>
    <s v="theater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x v="6"/>
    <n v="101.81818181818181"/>
    <x v="2298"/>
    <x v="1"/>
    <x v="6"/>
    <s v="theater"/>
    <s v="plays"/>
    <s v="theater"/>
    <s v="plays"/>
  </r>
  <r>
    <s v="Four Directors.  Four One Acts.  Four Genres.  For You."/>
    <n v="4000"/>
    <n v="4040"/>
    <x v="0"/>
    <x v="0"/>
    <s v="USD"/>
    <n v="1405746000"/>
    <n v="1404932105"/>
    <b v="1"/>
    <n v="41"/>
    <x v="0"/>
    <x v="6"/>
    <n v="101"/>
    <x v="2299"/>
    <x v="1"/>
    <x v="6"/>
    <s v="theater"/>
    <s v="plays"/>
    <s v="theater"/>
    <s v="plays"/>
  </r>
  <r>
    <s v="A 40s crime-noir play using nursery rhyme characters."/>
    <n v="5000"/>
    <n v="5700"/>
    <x v="0"/>
    <x v="0"/>
    <s v="USD"/>
    <n v="1374523752"/>
    <n v="1371931752"/>
    <b v="1"/>
    <n v="69"/>
    <x v="0"/>
    <x v="6"/>
    <n v="113.99999999999999"/>
    <x v="2300"/>
    <x v="1"/>
    <x v="6"/>
    <s v="theater"/>
    <s v="plays"/>
    <s v="theater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x v="6"/>
    <n v="133.48133333333334"/>
    <x v="2301"/>
    <x v="1"/>
    <x v="6"/>
    <s v="theater"/>
    <s v="plays"/>
    <s v="theater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x v="6"/>
    <n v="101.53333333333335"/>
    <x v="2302"/>
    <x v="1"/>
    <x v="6"/>
    <s v="theater"/>
    <s v="plays"/>
    <s v="theater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x v="6"/>
    <n v="105.1"/>
    <x v="2303"/>
    <x v="1"/>
    <x v="6"/>
    <s v="theater"/>
    <s v="plays"/>
    <s v="theater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x v="6"/>
    <n v="127.15"/>
    <x v="2304"/>
    <x v="1"/>
    <x v="6"/>
    <s v="theater"/>
    <s v="plays"/>
    <s v="theater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x v="6"/>
    <n v="111.15384615384616"/>
    <x v="2305"/>
    <x v="1"/>
    <x v="6"/>
    <s v="theater"/>
    <s v="plays"/>
    <s v="theater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x v="6"/>
    <n v="106.76"/>
    <x v="2306"/>
    <x v="1"/>
    <x v="6"/>
    <s v="theater"/>
    <s v="plays"/>
    <s v="theater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x v="6"/>
    <n v="162.66666666666666"/>
    <x v="2307"/>
    <x v="1"/>
    <x v="6"/>
    <s v="theater"/>
    <s v="plays"/>
    <s v="theater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x v="6"/>
    <n v="160.22808571428573"/>
    <x v="2308"/>
    <x v="1"/>
    <x v="6"/>
    <s v="theater"/>
    <s v="plays"/>
    <s v="theater"/>
    <s v="plays"/>
  </r>
  <r>
    <s v="What is destiny? Explore it with us this August at FringeNYC."/>
    <n v="3000"/>
    <n v="3485"/>
    <x v="0"/>
    <x v="0"/>
    <s v="USD"/>
    <n v="1406952781"/>
    <n v="1405743181"/>
    <b v="1"/>
    <n v="55"/>
    <x v="0"/>
    <x v="6"/>
    <n v="116.16666666666666"/>
    <x v="2309"/>
    <x v="1"/>
    <x v="6"/>
    <s v="theater"/>
    <s v="plays"/>
    <s v="theater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x v="6"/>
    <n v="124.2"/>
    <x v="2310"/>
    <x v="1"/>
    <x v="6"/>
    <s v="theater"/>
    <s v="plays"/>
    <s v="theater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x v="0"/>
    <x v="6"/>
    <n v="103.01249999999999"/>
    <x v="984"/>
    <x v="1"/>
    <x v="6"/>
    <s v="theater"/>
    <s v="plays"/>
    <s v="theater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x v="6"/>
    <n v="112.25"/>
    <x v="2311"/>
    <x v="1"/>
    <x v="6"/>
    <s v="theater"/>
    <s v="plays"/>
    <s v="theater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x v="6"/>
    <n v="108.8142857142857"/>
    <x v="2312"/>
    <x v="1"/>
    <x v="6"/>
    <s v="theater"/>
    <s v="plays"/>
    <s v="theater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x v="6"/>
    <n v="114.99999999999999"/>
    <x v="2313"/>
    <x v="1"/>
    <x v="6"/>
    <s v="theater"/>
    <s v="plays"/>
    <s v="theater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x v="6"/>
    <n v="103"/>
    <x v="2314"/>
    <x v="1"/>
    <x v="6"/>
    <s v="theater"/>
    <s v="plays"/>
    <s v="theater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x v="6"/>
    <n v="101.13333333333334"/>
    <x v="2315"/>
    <x v="1"/>
    <x v="6"/>
    <s v="theater"/>
    <s v="plays"/>
    <s v="theater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x v="6"/>
    <n v="109.55999999999999"/>
    <x v="2316"/>
    <x v="1"/>
    <x v="6"/>
    <s v="theater"/>
    <s v="plays"/>
    <s v="theater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x v="6"/>
    <n v="114.8421052631579"/>
    <x v="2317"/>
    <x v="1"/>
    <x v="6"/>
    <s v="theater"/>
    <s v="plays"/>
    <s v="theater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x v="6"/>
    <n v="117.39999999999999"/>
    <x v="2318"/>
    <x v="1"/>
    <x v="6"/>
    <s v="theater"/>
    <s v="plays"/>
    <s v="theater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x v="6"/>
    <n v="171.73333333333335"/>
    <x v="2319"/>
    <x v="1"/>
    <x v="6"/>
    <s v="theater"/>
    <s v="plays"/>
    <s v="theater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x v="6"/>
    <n v="114.16238095238094"/>
    <x v="2320"/>
    <x v="1"/>
    <x v="6"/>
    <s v="theater"/>
    <s v="plays"/>
    <s v="theater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x v="6"/>
    <n v="119.75"/>
    <x v="2321"/>
    <x v="1"/>
    <x v="6"/>
    <s v="theater"/>
    <s v="plays"/>
    <s v="theater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x v="6"/>
    <n v="109.00000000000001"/>
    <x v="828"/>
    <x v="1"/>
    <x v="6"/>
    <s v="theater"/>
    <s v="plays"/>
    <s v="theater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x v="6"/>
    <n v="100.88571428571429"/>
    <x v="2322"/>
    <x v="1"/>
    <x v="6"/>
    <s v="theater"/>
    <s v="plays"/>
    <s v="theater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x v="6"/>
    <n v="109.00000000000001"/>
    <x v="2323"/>
    <x v="1"/>
    <x v="6"/>
    <s v="theater"/>
    <s v="plays"/>
    <s v="theater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x v="6"/>
    <n v="107.20930232558139"/>
    <x v="2324"/>
    <x v="1"/>
    <x v="6"/>
    <s v="theater"/>
    <s v="plays"/>
    <s v="theater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x v="6"/>
    <n v="100"/>
    <x v="694"/>
    <x v="1"/>
    <x v="6"/>
    <s v="theater"/>
    <s v="plays"/>
    <s v="theater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x v="6"/>
    <n v="102.18750000000001"/>
    <x v="2325"/>
    <x v="1"/>
    <x v="6"/>
    <s v="theater"/>
    <s v="plays"/>
    <s v="theater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x v="6"/>
    <n v="116.29333333333334"/>
    <x v="2326"/>
    <x v="1"/>
    <x v="6"/>
    <s v="theater"/>
    <s v="plays"/>
    <s v="theater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x v="40"/>
    <n v="65"/>
    <x v="2327"/>
    <x v="1"/>
    <x v="40"/>
    <s v="theater"/>
    <s v="musical"/>
    <s v="theater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x v="40"/>
    <n v="12.327272727272726"/>
    <x v="2328"/>
    <x v="1"/>
    <x v="40"/>
    <s v="theater"/>
    <s v="musical"/>
    <s v="theater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x v="40"/>
    <n v="0"/>
    <x v="121"/>
    <x v="1"/>
    <x v="40"/>
    <s v="theater"/>
    <s v="musical"/>
    <s v="theater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x v="40"/>
    <n v="4.0266666666666664"/>
    <x v="2329"/>
    <x v="1"/>
    <x v="40"/>
    <s v="theater"/>
    <s v="musical"/>
    <s v="theater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x v="40"/>
    <n v="1.02"/>
    <x v="800"/>
    <x v="1"/>
    <x v="40"/>
    <s v="theater"/>
    <s v="musical"/>
    <s v="theater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x v="40"/>
    <n v="11.74"/>
    <x v="2330"/>
    <x v="1"/>
    <x v="40"/>
    <s v="theater"/>
    <s v="musical"/>
    <s v="theater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x v="40"/>
    <n v="0"/>
    <x v="121"/>
    <x v="1"/>
    <x v="40"/>
    <s v="theater"/>
    <s v="musical"/>
    <s v="theater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x v="40"/>
    <n v="59.142857142857139"/>
    <x v="2331"/>
    <x v="1"/>
    <x v="40"/>
    <s v="theater"/>
    <s v="musical"/>
    <s v="theater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x v="40"/>
    <n v="0.06"/>
    <x v="468"/>
    <x v="1"/>
    <x v="40"/>
    <s v="theater"/>
    <s v="musical"/>
    <s v="theater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x v="40"/>
    <n v="11.450000000000001"/>
    <x v="2332"/>
    <x v="1"/>
    <x v="40"/>
    <s v="theater"/>
    <s v="musical"/>
    <s v="theater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x v="40"/>
    <n v="0.36666666666666664"/>
    <x v="2333"/>
    <x v="1"/>
    <x v="40"/>
    <s v="theater"/>
    <s v="musical"/>
    <s v="theater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x v="40"/>
    <n v="52.16"/>
    <x v="2334"/>
    <x v="1"/>
    <x v="40"/>
    <s v="theater"/>
    <s v="musical"/>
    <s v="theater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x v="40"/>
    <n v="2E-3"/>
    <x v="120"/>
    <x v="1"/>
    <x v="40"/>
    <s v="theater"/>
    <s v="musical"/>
    <s v="theater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x v="40"/>
    <n v="1.25"/>
    <x v="385"/>
    <x v="1"/>
    <x v="40"/>
    <s v="theater"/>
    <s v="musical"/>
    <s v="theater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x v="40"/>
    <n v="54.52"/>
    <x v="2335"/>
    <x v="1"/>
    <x v="40"/>
    <s v="theater"/>
    <s v="musical"/>
    <s v="theater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x v="40"/>
    <n v="25"/>
    <x v="694"/>
    <x v="1"/>
    <x v="40"/>
    <s v="theater"/>
    <s v="musical"/>
    <s v="theater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x v="40"/>
    <n v="0"/>
    <x v="121"/>
    <x v="1"/>
    <x v="40"/>
    <s v="theater"/>
    <s v="musical"/>
    <s v="theater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x v="40"/>
    <n v="3.4125000000000001"/>
    <x v="1965"/>
    <x v="1"/>
    <x v="40"/>
    <s v="theater"/>
    <s v="musical"/>
    <s v="theater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x v="40"/>
    <n v="0"/>
    <x v="121"/>
    <x v="1"/>
    <x v="40"/>
    <s v="theater"/>
    <s v="musical"/>
    <s v="theater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x v="40"/>
    <n v="46.36363636363636"/>
    <x v="2336"/>
    <x v="1"/>
    <x v="40"/>
    <s v="theater"/>
    <s v="musical"/>
    <s v="theater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x v="6"/>
    <n v="103.49999999999999"/>
    <x v="2337"/>
    <x v="1"/>
    <x v="6"/>
    <s v="theater"/>
    <s v="plays"/>
    <s v="theater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x v="6"/>
    <n v="119.32315789473684"/>
    <x v="2338"/>
    <x v="1"/>
    <x v="6"/>
    <s v="theater"/>
    <s v="plays"/>
    <s v="theater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x v="6"/>
    <n v="125.76666666666667"/>
    <x v="2339"/>
    <x v="1"/>
    <x v="6"/>
    <s v="theater"/>
    <s v="plays"/>
    <s v="theater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x v="6"/>
    <n v="119.74347826086958"/>
    <x v="2340"/>
    <x v="1"/>
    <x v="6"/>
    <s v="theater"/>
    <s v="plays"/>
    <s v="theater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x v="0"/>
    <x v="6"/>
    <n v="126.25"/>
    <x v="2341"/>
    <x v="1"/>
    <x v="6"/>
    <s v="theater"/>
    <s v="plays"/>
    <s v="theater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x v="6"/>
    <n v="100.11666666666667"/>
    <x v="2342"/>
    <x v="1"/>
    <x v="6"/>
    <s v="theater"/>
    <s v="plays"/>
    <s v="theater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x v="6"/>
    <n v="102.13333333333334"/>
    <x v="2343"/>
    <x v="1"/>
    <x v="6"/>
    <s v="theater"/>
    <s v="plays"/>
    <s v="theater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x v="6"/>
    <n v="100.35142857142858"/>
    <x v="2344"/>
    <x v="1"/>
    <x v="6"/>
    <s v="theater"/>
    <s v="plays"/>
    <s v="theater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x v="6"/>
    <n v="100.05"/>
    <x v="2345"/>
    <x v="1"/>
    <x v="6"/>
    <s v="theater"/>
    <s v="plays"/>
    <s v="theater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x v="6"/>
    <n v="116.02222222222223"/>
    <x v="2346"/>
    <x v="1"/>
    <x v="6"/>
    <s v="theater"/>
    <s v="plays"/>
    <s v="theater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x v="6"/>
    <n v="102.1"/>
    <x v="2347"/>
    <x v="1"/>
    <x v="6"/>
    <s v="theater"/>
    <s v="plays"/>
    <s v="theater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x v="6"/>
    <n v="100.11000000000001"/>
    <x v="2348"/>
    <x v="1"/>
    <x v="6"/>
    <s v="theater"/>
    <s v="plays"/>
    <s v="theater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x v="0"/>
    <x v="6"/>
    <n v="100.84"/>
    <x v="2349"/>
    <x v="1"/>
    <x v="6"/>
    <s v="theater"/>
    <s v="plays"/>
    <s v="theater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x v="6"/>
    <n v="103.42499999999998"/>
    <x v="2350"/>
    <x v="1"/>
    <x v="6"/>
    <s v="theater"/>
    <s v="plays"/>
    <s v="theater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x v="6"/>
    <n v="124.8"/>
    <x v="2351"/>
    <x v="1"/>
    <x v="6"/>
    <s v="theater"/>
    <s v="plays"/>
    <s v="theater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x v="0"/>
    <x v="6"/>
    <n v="109.51612903225806"/>
    <x v="2352"/>
    <x v="1"/>
    <x v="6"/>
    <s v="theater"/>
    <s v="plays"/>
    <s v="theater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x v="6"/>
    <n v="102.03333333333333"/>
    <x v="2353"/>
    <x v="1"/>
    <x v="6"/>
    <s v="theater"/>
    <s v="plays"/>
    <s v="theater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x v="6"/>
    <n v="102.35000000000001"/>
    <x v="2354"/>
    <x v="1"/>
    <x v="6"/>
    <s v="theater"/>
    <s v="plays"/>
    <s v="theater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x v="6"/>
    <n v="104.16666666666667"/>
    <x v="2355"/>
    <x v="1"/>
    <x v="6"/>
    <s v="theater"/>
    <s v="plays"/>
    <s v="theater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x v="6"/>
    <n v="125"/>
    <x v="73"/>
    <x v="1"/>
    <x v="6"/>
    <s v="theater"/>
    <s v="plays"/>
    <s v="theater"/>
    <s v="plays"/>
  </r>
  <r>
    <s v="A Season of Powerful Women. A Season of Defiance."/>
    <n v="7000"/>
    <n v="7164"/>
    <x v="0"/>
    <x v="0"/>
    <s v="USD"/>
    <n v="1450328340"/>
    <n v="1447606884"/>
    <b v="1"/>
    <n v="37"/>
    <x v="0"/>
    <x v="6"/>
    <n v="102.34285714285714"/>
    <x v="2356"/>
    <x v="1"/>
    <x v="6"/>
    <s v="theater"/>
    <s v="plays"/>
    <s v="theater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x v="6"/>
    <n v="107.86500000000001"/>
    <x v="2357"/>
    <x v="1"/>
    <x v="6"/>
    <s v="theater"/>
    <s v="plays"/>
    <s v="theater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x v="6"/>
    <n v="109.88461538461539"/>
    <x v="2358"/>
    <x v="1"/>
    <x v="6"/>
    <s v="theater"/>
    <s v="plays"/>
    <s v="theater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x v="6"/>
    <n v="161"/>
    <x v="405"/>
    <x v="1"/>
    <x v="6"/>
    <s v="theater"/>
    <s v="plays"/>
    <s v="theater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x v="6"/>
    <n v="131.20000000000002"/>
    <x v="2359"/>
    <x v="1"/>
    <x v="6"/>
    <s v="theater"/>
    <s v="plays"/>
    <s v="theater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x v="6"/>
    <n v="118.8"/>
    <x v="2360"/>
    <x v="1"/>
    <x v="6"/>
    <s v="theater"/>
    <s v="plays"/>
    <s v="theater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x v="6"/>
    <n v="100.39275000000001"/>
    <x v="2361"/>
    <x v="1"/>
    <x v="6"/>
    <s v="theater"/>
    <s v="plays"/>
    <s v="theater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x v="6"/>
    <n v="103.20666666666666"/>
    <x v="2362"/>
    <x v="1"/>
    <x v="6"/>
    <s v="theater"/>
    <s v="plays"/>
    <s v="theater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x v="6"/>
    <n v="100.6"/>
    <x v="2363"/>
    <x v="1"/>
    <x v="6"/>
    <s v="theater"/>
    <s v="plays"/>
    <s v="theater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x v="0"/>
    <x v="6"/>
    <n v="100.78754285714287"/>
    <x v="2364"/>
    <x v="1"/>
    <x v="6"/>
    <s v="theater"/>
    <s v="plays"/>
    <s v="theater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x v="6"/>
    <n v="112.32142857142857"/>
    <x v="2365"/>
    <x v="1"/>
    <x v="6"/>
    <s v="theater"/>
    <s v="plays"/>
    <s v="theater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x v="6"/>
    <n v="105.91914022517912"/>
    <x v="2366"/>
    <x v="1"/>
    <x v="6"/>
    <s v="theater"/>
    <s v="plays"/>
    <s v="theater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x v="6"/>
    <n v="100.56666666666668"/>
    <x v="2367"/>
    <x v="1"/>
    <x v="6"/>
    <s v="theater"/>
    <s v="plays"/>
    <s v="theater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x v="6"/>
    <n v="115.30588235294117"/>
    <x v="2368"/>
    <x v="1"/>
    <x v="6"/>
    <s v="theater"/>
    <s v="plays"/>
    <s v="theater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x v="6"/>
    <n v="127.30419999999999"/>
    <x v="2369"/>
    <x v="1"/>
    <x v="6"/>
    <s v="theater"/>
    <s v="plays"/>
    <s v="theater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x v="6"/>
    <n v="102.83750000000001"/>
    <x v="2370"/>
    <x v="1"/>
    <x v="6"/>
    <s v="theater"/>
    <s v="plays"/>
    <s v="theater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x v="6"/>
    <n v="102.9375"/>
    <x v="2371"/>
    <x v="1"/>
    <x v="6"/>
    <s v="theater"/>
    <s v="plays"/>
    <s v="theater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x v="6"/>
    <n v="104.3047619047619"/>
    <x v="2372"/>
    <x v="1"/>
    <x v="6"/>
    <s v="theater"/>
    <s v="plays"/>
    <s v="theater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x v="6"/>
    <n v="111.22000000000001"/>
    <x v="2373"/>
    <x v="1"/>
    <x v="6"/>
    <s v="theater"/>
    <s v="plays"/>
    <s v="theater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x v="6"/>
    <n v="105.86"/>
    <x v="2374"/>
    <x v="1"/>
    <x v="6"/>
    <s v="theater"/>
    <s v="plays"/>
    <s v="theater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x v="0"/>
    <x v="6"/>
    <n v="100.79166666666666"/>
    <x v="2375"/>
    <x v="1"/>
    <x v="6"/>
    <s v="theater"/>
    <s v="plays"/>
    <s v="theater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x v="6"/>
    <n v="104.92727272727274"/>
    <x v="2376"/>
    <x v="1"/>
    <x v="6"/>
    <s v="theater"/>
    <s v="plays"/>
    <s v="theater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x v="6"/>
    <n v="101.55199999999999"/>
    <x v="2377"/>
    <x v="1"/>
    <x v="6"/>
    <s v="theater"/>
    <s v="plays"/>
    <s v="theater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x v="6"/>
    <n v="110.73333333333333"/>
    <x v="2378"/>
    <x v="1"/>
    <x v="6"/>
    <s v="theater"/>
    <s v="plays"/>
    <s v="theater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x v="6"/>
    <n v="127.82222222222221"/>
    <x v="2379"/>
    <x v="1"/>
    <x v="6"/>
    <s v="theater"/>
    <s v="plays"/>
    <s v="theater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x v="0"/>
    <x v="6"/>
    <n v="101.82500000000002"/>
    <x v="2380"/>
    <x v="1"/>
    <x v="6"/>
    <s v="theater"/>
    <s v="plays"/>
    <s v="theater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x v="6"/>
    <n v="101.25769230769231"/>
    <x v="2381"/>
    <x v="1"/>
    <x v="6"/>
    <s v="theater"/>
    <s v="plays"/>
    <s v="theater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x v="6"/>
    <n v="175"/>
    <x v="2382"/>
    <x v="1"/>
    <x v="6"/>
    <s v="theater"/>
    <s v="plays"/>
    <s v="theater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x v="6"/>
    <n v="128.06"/>
    <x v="2383"/>
    <x v="1"/>
    <x v="6"/>
    <s v="theater"/>
    <s v="plays"/>
    <s v="theater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x v="6"/>
    <n v="106.29949999999999"/>
    <x v="2384"/>
    <x v="1"/>
    <x v="6"/>
    <s v="theater"/>
    <s v="plays"/>
    <s v="theater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x v="6"/>
    <n v="105.21428571428571"/>
    <x v="2385"/>
    <x v="1"/>
    <x v="6"/>
    <s v="theater"/>
    <s v="plays"/>
    <s v="theater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x v="6"/>
    <n v="106.16782608695652"/>
    <x v="2386"/>
    <x v="1"/>
    <x v="6"/>
    <s v="theater"/>
    <s v="plays"/>
    <s v="theater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x v="6"/>
    <n v="109.24000000000001"/>
    <x v="2387"/>
    <x v="1"/>
    <x v="6"/>
    <s v="theater"/>
    <s v="plays"/>
    <s v="theater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x v="6"/>
    <n v="100.45454545454547"/>
    <x v="2388"/>
    <x v="1"/>
    <x v="6"/>
    <s v="theater"/>
    <s v="plays"/>
    <s v="theater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x v="0"/>
    <x v="6"/>
    <n v="103.04098360655738"/>
    <x v="2389"/>
    <x v="1"/>
    <x v="6"/>
    <s v="theater"/>
    <s v="plays"/>
    <s v="theater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x v="0"/>
    <x v="6"/>
    <n v="112.1664"/>
    <x v="2390"/>
    <x v="1"/>
    <x v="6"/>
    <s v="theater"/>
    <s v="plays"/>
    <s v="theater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x v="6"/>
    <n v="103"/>
    <x v="2391"/>
    <x v="1"/>
    <x v="6"/>
    <s v="theater"/>
    <s v="plays"/>
    <s v="theater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x v="6"/>
    <n v="164"/>
    <x v="2392"/>
    <x v="1"/>
    <x v="6"/>
    <s v="theater"/>
    <s v="plays"/>
    <s v="theater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x v="6"/>
    <n v="131.28333333333333"/>
    <x v="2393"/>
    <x v="1"/>
    <x v="6"/>
    <s v="theater"/>
    <s v="plays"/>
    <s v="theater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x v="6"/>
    <n v="102.1"/>
    <x v="2394"/>
    <x v="1"/>
    <x v="6"/>
    <s v="theater"/>
    <s v="plays"/>
    <s v="theater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x v="6"/>
    <n v="128"/>
    <x v="2395"/>
    <x v="1"/>
    <x v="6"/>
    <s v="theater"/>
    <s v="plays"/>
    <s v="theater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x v="6"/>
    <n v="101.49999999999999"/>
    <x v="2396"/>
    <x v="1"/>
    <x v="6"/>
    <s v="theater"/>
    <s v="plays"/>
    <s v="theater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x v="6"/>
    <n v="101.66666666666666"/>
    <x v="2397"/>
    <x v="1"/>
    <x v="6"/>
    <s v="theater"/>
    <s v="plays"/>
    <s v="theater"/>
    <s v="plays"/>
  </r>
  <r>
    <s v="A razor sharp satire to darken your Christmas."/>
    <n v="1500"/>
    <n v="1950"/>
    <x v="0"/>
    <x v="1"/>
    <s v="GBP"/>
    <n v="1414927775"/>
    <n v="1412332175"/>
    <b v="1"/>
    <n v="51"/>
    <x v="0"/>
    <x v="6"/>
    <n v="130"/>
    <x v="2398"/>
    <x v="1"/>
    <x v="6"/>
    <s v="theater"/>
    <s v="plays"/>
    <s v="theater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x v="6"/>
    <n v="154.43"/>
    <x v="2399"/>
    <x v="1"/>
    <x v="6"/>
    <s v="theater"/>
    <s v="plays"/>
    <s v="theater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x v="6"/>
    <n v="107.4"/>
    <x v="2400"/>
    <x v="1"/>
    <x v="6"/>
    <s v="theater"/>
    <s v="plays"/>
    <s v="theater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x v="6"/>
    <n v="101.32258064516128"/>
    <x v="2401"/>
    <x v="1"/>
    <x v="6"/>
    <s v="theater"/>
    <s v="plays"/>
    <s v="theater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x v="6"/>
    <n v="100.27777777777777"/>
    <x v="2402"/>
    <x v="1"/>
    <x v="6"/>
    <s v="theater"/>
    <s v="plays"/>
    <s v="theater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x v="6"/>
    <n v="116.84444444444443"/>
    <x v="2403"/>
    <x v="1"/>
    <x v="6"/>
    <s v="theater"/>
    <s v="plays"/>
    <s v="theater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x v="6"/>
    <n v="108.60000000000001"/>
    <x v="2404"/>
    <x v="1"/>
    <x v="6"/>
    <s v="theater"/>
    <s v="plays"/>
    <s v="theater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x v="6"/>
    <n v="103.4"/>
    <x v="2405"/>
    <x v="1"/>
    <x v="6"/>
    <s v="theater"/>
    <s v="plays"/>
    <s v="theater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x v="6"/>
    <n v="114.27586206896552"/>
    <x v="2406"/>
    <x v="1"/>
    <x v="6"/>
    <s v="theater"/>
    <s v="plays"/>
    <s v="theater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x v="6"/>
    <n v="103"/>
    <x v="2407"/>
    <x v="1"/>
    <x v="6"/>
    <s v="theater"/>
    <s v="plays"/>
    <s v="theater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x v="6"/>
    <n v="121.6"/>
    <x v="2408"/>
    <x v="1"/>
    <x v="6"/>
    <s v="theater"/>
    <s v="plays"/>
    <s v="theater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x v="6"/>
    <n v="102.6467741935484"/>
    <x v="2409"/>
    <x v="1"/>
    <x v="6"/>
    <s v="theater"/>
    <s v="plays"/>
    <s v="theater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x v="6"/>
    <n v="104.75000000000001"/>
    <x v="2410"/>
    <x v="1"/>
    <x v="6"/>
    <s v="theater"/>
    <s v="plays"/>
    <s v="theater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x v="6"/>
    <n v="101.6"/>
    <x v="2411"/>
    <x v="1"/>
    <x v="6"/>
    <s v="theater"/>
    <s v="plays"/>
    <s v="theater"/>
    <s v="plays"/>
  </r>
  <r>
    <s v="A new play by Matthew Gasda"/>
    <n v="4999"/>
    <n v="5604"/>
    <x v="0"/>
    <x v="0"/>
    <s v="USD"/>
    <n v="1488258000"/>
    <n v="1485556626"/>
    <b v="0"/>
    <n v="81"/>
    <x v="0"/>
    <x v="6"/>
    <n v="112.10242048409683"/>
    <x v="2412"/>
    <x v="1"/>
    <x v="6"/>
    <s v="theater"/>
    <s v="plays"/>
    <s v="theater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x v="6"/>
    <n v="101.76666666666667"/>
    <x v="2413"/>
    <x v="1"/>
    <x v="6"/>
    <s v="theater"/>
    <s v="plays"/>
    <s v="theater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x v="6"/>
    <n v="100"/>
    <x v="2414"/>
    <x v="1"/>
    <x v="6"/>
    <s v="theater"/>
    <s v="plays"/>
    <s v="theater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x v="6"/>
    <n v="100.26489999999998"/>
    <x v="2415"/>
    <x v="1"/>
    <x v="6"/>
    <s v="theater"/>
    <s v="plays"/>
    <s v="theater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x v="6"/>
    <n v="133.04200000000003"/>
    <x v="2416"/>
    <x v="1"/>
    <x v="6"/>
    <s v="theater"/>
    <s v="plays"/>
    <s v="theater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x v="6"/>
    <n v="121.2"/>
    <x v="2417"/>
    <x v="1"/>
    <x v="6"/>
    <s v="theater"/>
    <s v="plays"/>
    <s v="theater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x v="6"/>
    <n v="113.99999999999999"/>
    <x v="2418"/>
    <x v="1"/>
    <x v="6"/>
    <s v="theater"/>
    <s v="plays"/>
    <s v="theater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x v="6"/>
    <n v="286.13861386138615"/>
    <x v="2419"/>
    <x v="1"/>
    <x v="6"/>
    <s v="theater"/>
    <s v="plays"/>
    <s v="theater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x v="6"/>
    <n v="170.44444444444446"/>
    <x v="524"/>
    <x v="1"/>
    <x v="6"/>
    <s v="theater"/>
    <s v="plays"/>
    <s v="theater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x v="6"/>
    <n v="118.33333333333333"/>
    <x v="2420"/>
    <x v="1"/>
    <x v="6"/>
    <s v="theater"/>
    <s v="plays"/>
    <s v="theater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x v="6"/>
    <n v="102.85857142857142"/>
    <x v="2421"/>
    <x v="1"/>
    <x v="6"/>
    <s v="theater"/>
    <s v="plays"/>
    <s v="theater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x v="6"/>
    <n v="144.06666666666666"/>
    <x v="2422"/>
    <x v="1"/>
    <x v="6"/>
    <s v="theater"/>
    <s v="plays"/>
    <s v="theater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x v="6"/>
    <n v="100.07272727272726"/>
    <x v="2423"/>
    <x v="1"/>
    <x v="6"/>
    <s v="theater"/>
    <s v="plays"/>
    <s v="theater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x v="6"/>
    <n v="101.73"/>
    <x v="2424"/>
    <x v="1"/>
    <x v="6"/>
    <s v="theater"/>
    <s v="plays"/>
    <s v="theater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x v="6"/>
    <n v="116.19999999999999"/>
    <x v="2425"/>
    <x v="1"/>
    <x v="6"/>
    <s v="theater"/>
    <s v="plays"/>
    <s v="theater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x v="6"/>
    <n v="136.16666666666666"/>
    <x v="2426"/>
    <x v="1"/>
    <x v="6"/>
    <s v="theater"/>
    <s v="plays"/>
    <s v="theater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x v="6"/>
    <n v="133.46666666666667"/>
    <x v="711"/>
    <x v="1"/>
    <x v="6"/>
    <s v="theater"/>
    <s v="plays"/>
    <s v="theater"/>
    <s v="plays"/>
  </r>
  <r>
    <s v="FilosofÃ­a de los anÃ³nimos"/>
    <n v="8400"/>
    <n v="8685"/>
    <x v="0"/>
    <x v="3"/>
    <s v="EUR"/>
    <n v="1481099176"/>
    <n v="1478507176"/>
    <b v="0"/>
    <n v="50"/>
    <x v="0"/>
    <x v="6"/>
    <n v="103.39285714285715"/>
    <x v="2427"/>
    <x v="1"/>
    <x v="6"/>
    <s v="theater"/>
    <s v="plays"/>
    <s v="theater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x v="6"/>
    <n v="115.88888888888889"/>
    <x v="2428"/>
    <x v="1"/>
    <x v="6"/>
    <s v="theater"/>
    <s v="plays"/>
    <s v="theater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x v="6"/>
    <n v="104.51666666666665"/>
    <x v="2429"/>
    <x v="1"/>
    <x v="6"/>
    <s v="theater"/>
    <s v="plays"/>
    <s v="theater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x v="6"/>
    <n v="102.02500000000001"/>
    <x v="2430"/>
    <x v="1"/>
    <x v="6"/>
    <s v="theater"/>
    <s v="plays"/>
    <s v="theater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x v="6"/>
    <n v="175.33333333333334"/>
    <x v="2431"/>
    <x v="1"/>
    <x v="6"/>
    <s v="theater"/>
    <s v="plays"/>
    <s v="theater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x v="6"/>
    <n v="106.67999999999999"/>
    <x v="2432"/>
    <x v="1"/>
    <x v="6"/>
    <s v="theater"/>
    <s v="plays"/>
    <s v="theater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x v="6"/>
    <n v="122.28571428571429"/>
    <x v="2433"/>
    <x v="1"/>
    <x v="6"/>
    <s v="theater"/>
    <s v="plays"/>
    <s v="theater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x v="0"/>
    <x v="6"/>
    <n v="159.42857142857144"/>
    <x v="666"/>
    <x v="1"/>
    <x v="6"/>
    <s v="theater"/>
    <s v="plays"/>
    <s v="theater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x v="6"/>
    <n v="100.07692307692308"/>
    <x v="2434"/>
    <x v="1"/>
    <x v="6"/>
    <s v="theater"/>
    <s v="plays"/>
    <s v="theater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x v="6"/>
    <n v="109.84"/>
    <x v="2435"/>
    <x v="1"/>
    <x v="6"/>
    <s v="theater"/>
    <s v="plays"/>
    <s v="theater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x v="6"/>
    <n v="100.03999999999999"/>
    <x v="2397"/>
    <x v="1"/>
    <x v="6"/>
    <s v="theater"/>
    <s v="plays"/>
    <s v="theater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x v="6"/>
    <n v="116.05000000000001"/>
    <x v="2436"/>
    <x v="1"/>
    <x v="6"/>
    <s v="theater"/>
    <s v="plays"/>
    <s v="theater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x v="6"/>
    <n v="210.75"/>
    <x v="2437"/>
    <x v="1"/>
    <x v="6"/>
    <s v="theater"/>
    <s v="plays"/>
    <s v="theater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x v="6"/>
    <n v="110.00000000000001"/>
    <x v="2438"/>
    <x v="1"/>
    <x v="6"/>
    <s v="theater"/>
    <s v="plays"/>
    <s v="theater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x v="6"/>
    <n v="100.08673425918037"/>
    <x v="2439"/>
    <x v="1"/>
    <x v="6"/>
    <s v="theater"/>
    <s v="plays"/>
    <s v="theater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x v="6"/>
    <n v="106.19047619047619"/>
    <x v="2440"/>
    <x v="1"/>
    <x v="6"/>
    <s v="theater"/>
    <s v="plays"/>
    <s v="theater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x v="0"/>
    <x v="6"/>
    <n v="125.6"/>
    <x v="2441"/>
    <x v="1"/>
    <x v="6"/>
    <s v="theater"/>
    <s v="plays"/>
    <s v="theater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x v="6"/>
    <n v="108"/>
    <x v="1209"/>
    <x v="1"/>
    <x v="6"/>
    <s v="theater"/>
    <s v="plays"/>
    <s v="theater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x v="6"/>
    <n v="101"/>
    <x v="2442"/>
    <x v="1"/>
    <x v="6"/>
    <s v="theater"/>
    <s v="plays"/>
    <s v="theater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x v="6"/>
    <n v="107.4"/>
    <x v="1278"/>
    <x v="1"/>
    <x v="6"/>
    <s v="theater"/>
    <s v="plays"/>
    <s v="theater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x v="6"/>
    <n v="101.51515151515152"/>
    <x v="2443"/>
    <x v="1"/>
    <x v="6"/>
    <s v="theater"/>
    <s v="plays"/>
    <s v="theater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x v="6"/>
    <n v="125.89999999999999"/>
    <x v="2444"/>
    <x v="1"/>
    <x v="6"/>
    <s v="theater"/>
    <s v="plays"/>
    <s v="theater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x v="6"/>
    <n v="101.66666666666666"/>
    <x v="2445"/>
    <x v="1"/>
    <x v="6"/>
    <s v="theater"/>
    <s v="plays"/>
    <s v="theater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x v="6"/>
    <n v="112.5"/>
    <x v="180"/>
    <x v="1"/>
    <x v="6"/>
    <s v="theater"/>
    <s v="plays"/>
    <s v="theater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x v="6"/>
    <n v="101.375"/>
    <x v="2446"/>
    <x v="1"/>
    <x v="6"/>
    <s v="theater"/>
    <s v="plays"/>
    <s v="theater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x v="6"/>
    <n v="101.25"/>
    <x v="2447"/>
    <x v="1"/>
    <x v="6"/>
    <s v="theater"/>
    <s v="plays"/>
    <s v="theater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x v="6"/>
    <n v="146.38888888888889"/>
    <x v="2448"/>
    <x v="1"/>
    <x v="6"/>
    <s v="theater"/>
    <s v="plays"/>
    <s v="theater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x v="6"/>
    <n v="116.8"/>
    <x v="2449"/>
    <x v="1"/>
    <x v="6"/>
    <s v="theater"/>
    <s v="plays"/>
    <s v="theater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x v="6"/>
    <n v="106.26666666666667"/>
    <x v="2450"/>
    <x v="1"/>
    <x v="6"/>
    <s v="theater"/>
    <s v="plays"/>
    <s v="theater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x v="6"/>
    <n v="104.52"/>
    <x v="2451"/>
    <x v="1"/>
    <x v="6"/>
    <s v="theater"/>
    <s v="plays"/>
    <s v="theater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x v="6"/>
    <n v="100"/>
    <x v="2452"/>
    <x v="1"/>
    <x v="6"/>
    <s v="theater"/>
    <s v="plays"/>
    <s v="theater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x v="6"/>
    <n v="104.57142857142858"/>
    <x v="2453"/>
    <x v="1"/>
    <x v="6"/>
    <s v="theater"/>
    <s v="plays"/>
    <s v="theater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x v="6"/>
    <n v="138.62051149573753"/>
    <x v="2454"/>
    <x v="1"/>
    <x v="6"/>
    <s v="theater"/>
    <s v="plays"/>
    <s v="theater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x v="6"/>
    <n v="100.32000000000001"/>
    <x v="2455"/>
    <x v="1"/>
    <x v="6"/>
    <s v="theater"/>
    <s v="plays"/>
    <s v="theater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x v="6"/>
    <n v="100"/>
    <x v="1848"/>
    <x v="1"/>
    <x v="6"/>
    <s v="theater"/>
    <s v="plays"/>
    <s v="theater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x v="6"/>
    <n v="110.2"/>
    <x v="2456"/>
    <x v="1"/>
    <x v="6"/>
    <s v="theater"/>
    <s v="plays"/>
    <s v="theater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x v="0"/>
    <x v="6"/>
    <n v="102.18"/>
    <x v="2457"/>
    <x v="1"/>
    <x v="6"/>
    <s v="theater"/>
    <s v="plays"/>
    <s v="theater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x v="6"/>
    <n v="104.35000000000001"/>
    <x v="2458"/>
    <x v="1"/>
    <x v="6"/>
    <s v="theater"/>
    <s v="plays"/>
    <s v="theater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x v="6"/>
    <n v="138.16666666666666"/>
    <x v="2459"/>
    <x v="1"/>
    <x v="6"/>
    <s v="theater"/>
    <s v="plays"/>
    <s v="theater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x v="6"/>
    <n v="100"/>
    <x v="2460"/>
    <x v="1"/>
    <x v="6"/>
    <s v="theater"/>
    <s v="plays"/>
    <s v="theater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x v="6"/>
    <n v="101.66666666666666"/>
    <x v="2461"/>
    <x v="1"/>
    <x v="6"/>
    <s v="theater"/>
    <s v="plays"/>
    <s v="theater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x v="6"/>
    <n v="171.42857142857142"/>
    <x v="953"/>
    <x v="1"/>
    <x v="6"/>
    <s v="theater"/>
    <s v="plays"/>
    <s v="theater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x v="6"/>
    <n v="101.44444444444444"/>
    <x v="2462"/>
    <x v="1"/>
    <x v="6"/>
    <s v="theater"/>
    <s v="plays"/>
    <s v="theater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x v="6"/>
    <n v="130"/>
    <x v="73"/>
    <x v="1"/>
    <x v="6"/>
    <s v="theater"/>
    <s v="plays"/>
    <s v="theater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x v="6"/>
    <n v="110.00000000000001"/>
    <x v="2463"/>
    <x v="1"/>
    <x v="6"/>
    <s v="theater"/>
    <s v="plays"/>
    <s v="theater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x v="6"/>
    <n v="119.44999999999999"/>
    <x v="2464"/>
    <x v="1"/>
    <x v="6"/>
    <s v="theater"/>
    <s v="plays"/>
    <s v="theater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x v="6"/>
    <n v="100.2909090909091"/>
    <x v="2465"/>
    <x v="1"/>
    <x v="6"/>
    <s v="theater"/>
    <s v="plays"/>
    <s v="theater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x v="6"/>
    <n v="153.4"/>
    <x v="2466"/>
    <x v="1"/>
    <x v="6"/>
    <s v="theater"/>
    <s v="plays"/>
    <s v="theater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x v="6"/>
    <n v="104.42857142857143"/>
    <x v="400"/>
    <x v="1"/>
    <x v="6"/>
    <s v="theater"/>
    <s v="plays"/>
    <s v="theater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x v="6"/>
    <n v="101.1"/>
    <x v="2467"/>
    <x v="1"/>
    <x v="6"/>
    <s v="theater"/>
    <s v="plays"/>
    <s v="theater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x v="6"/>
    <n v="107.52"/>
    <x v="2468"/>
    <x v="1"/>
    <x v="6"/>
    <s v="theater"/>
    <s v="plays"/>
    <s v="theater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x v="6"/>
    <n v="315"/>
    <x v="2469"/>
    <x v="1"/>
    <x v="6"/>
    <s v="theater"/>
    <s v="plays"/>
    <s v="theater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x v="6"/>
    <n v="101.93333333333334"/>
    <x v="2265"/>
    <x v="1"/>
    <x v="6"/>
    <s v="theater"/>
    <s v="plays"/>
    <s v="theater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x v="6"/>
    <n v="126.28571428571429"/>
    <x v="2470"/>
    <x v="1"/>
    <x v="6"/>
    <s v="theater"/>
    <s v="plays"/>
    <s v="theater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x v="6"/>
    <n v="101.4"/>
    <x v="2471"/>
    <x v="1"/>
    <x v="6"/>
    <s v="theater"/>
    <s v="plays"/>
    <s v="theater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x v="6"/>
    <n v="101"/>
    <x v="2472"/>
    <x v="1"/>
    <x v="6"/>
    <s v="theater"/>
    <s v="plays"/>
    <s v="theater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x v="6"/>
    <n v="102.99000000000001"/>
    <x v="2473"/>
    <x v="1"/>
    <x v="6"/>
    <s v="theater"/>
    <s v="plays"/>
    <s v="theater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x v="6"/>
    <n v="106.25"/>
    <x v="2474"/>
    <x v="1"/>
    <x v="6"/>
    <s v="theater"/>
    <s v="plays"/>
    <s v="theater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x v="0"/>
    <x v="6"/>
    <n v="101.37777777777779"/>
    <x v="2475"/>
    <x v="1"/>
    <x v="6"/>
    <s v="theater"/>
    <s v="plays"/>
    <s v="theater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x v="6"/>
    <n v="113.46000000000001"/>
    <x v="2476"/>
    <x v="1"/>
    <x v="6"/>
    <s v="theater"/>
    <s v="plays"/>
    <s v="theater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x v="6"/>
    <n v="218.00000000000003"/>
    <x v="2477"/>
    <x v="1"/>
    <x v="6"/>
    <s v="theater"/>
    <s v="plays"/>
    <s v="theater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x v="6"/>
    <n v="101.41935483870968"/>
    <x v="2478"/>
    <x v="1"/>
    <x v="6"/>
    <s v="theater"/>
    <s v="plays"/>
    <s v="theater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x v="6"/>
    <n v="105.93333333333332"/>
    <x v="2479"/>
    <x v="1"/>
    <x v="6"/>
    <s v="theater"/>
    <s v="plays"/>
    <s v="theater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x v="6"/>
    <n v="104"/>
    <x v="2480"/>
    <x v="1"/>
    <x v="6"/>
    <s v="theater"/>
    <s v="plays"/>
    <s v="theater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x v="6"/>
    <n v="221"/>
    <x v="2481"/>
    <x v="1"/>
    <x v="6"/>
    <s v="theater"/>
    <s v="plays"/>
    <s v="theater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x v="6"/>
    <n v="118.66666666666667"/>
    <x v="2482"/>
    <x v="1"/>
    <x v="6"/>
    <s v="theater"/>
    <s v="plays"/>
    <s v="theater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x v="6"/>
    <n v="104.60000000000001"/>
    <x v="2483"/>
    <x v="1"/>
    <x v="6"/>
    <s v="theater"/>
    <s v="plays"/>
    <s v="theater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x v="6"/>
    <n v="103.89999999999999"/>
    <x v="2484"/>
    <x v="1"/>
    <x v="6"/>
    <s v="theater"/>
    <s v="plays"/>
    <s v="theater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x v="0"/>
    <x v="6"/>
    <n v="117.73333333333333"/>
    <x v="2485"/>
    <x v="1"/>
    <x v="6"/>
    <s v="theater"/>
    <s v="plays"/>
    <s v="theater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x v="6"/>
    <n v="138.5"/>
    <x v="2486"/>
    <x v="1"/>
    <x v="6"/>
    <s v="theater"/>
    <s v="plays"/>
    <s v="theater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x v="6"/>
    <n v="103.49999999999999"/>
    <x v="134"/>
    <x v="1"/>
    <x v="6"/>
    <s v="theater"/>
    <s v="plays"/>
    <s v="theater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x v="6"/>
    <n v="100.25"/>
    <x v="2487"/>
    <x v="1"/>
    <x v="6"/>
    <s v="theater"/>
    <s v="plays"/>
    <s v="theater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x v="6"/>
    <n v="106.57142857142856"/>
    <x v="2488"/>
    <x v="1"/>
    <x v="6"/>
    <s v="theater"/>
    <s v="plays"/>
    <s v="theater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x v="6"/>
    <n v="100"/>
    <x v="2489"/>
    <x v="1"/>
    <x v="6"/>
    <s v="theater"/>
    <s v="plays"/>
    <s v="theater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x v="6"/>
    <n v="100.01249999999999"/>
    <x v="2490"/>
    <x v="1"/>
    <x v="6"/>
    <s v="theater"/>
    <s v="plays"/>
    <s v="theater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x v="6"/>
    <n v="101.05"/>
    <x v="2491"/>
    <x v="1"/>
    <x v="6"/>
    <s v="theater"/>
    <s v="plays"/>
    <s v="theater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x v="6"/>
    <n v="107.63636363636364"/>
    <x v="2492"/>
    <x v="1"/>
    <x v="6"/>
    <s v="theater"/>
    <s v="plays"/>
    <s v="theater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x v="6"/>
    <n v="103.64999999999999"/>
    <x v="2493"/>
    <x v="1"/>
    <x v="6"/>
    <s v="theater"/>
    <s v="plays"/>
    <s v="theater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x v="6"/>
    <n v="104.43333333333334"/>
    <x v="2494"/>
    <x v="1"/>
    <x v="6"/>
    <s v="theater"/>
    <s v="plays"/>
    <s v="theater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x v="6"/>
    <n v="102.25"/>
    <x v="2495"/>
    <x v="1"/>
    <x v="6"/>
    <s v="theater"/>
    <s v="plays"/>
    <s v="theater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x v="6"/>
    <n v="100.74285714285713"/>
    <x v="2496"/>
    <x v="1"/>
    <x v="6"/>
    <s v="theater"/>
    <s v="plays"/>
    <s v="theater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x v="6"/>
    <n v="111.71428571428572"/>
    <x v="2497"/>
    <x v="1"/>
    <x v="6"/>
    <s v="theater"/>
    <s v="plays"/>
    <s v="theater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x v="6"/>
    <n v="100.01100000000001"/>
    <x v="2498"/>
    <x v="1"/>
    <x v="6"/>
    <s v="theater"/>
    <s v="plays"/>
    <s v="theater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x v="6"/>
    <n v="100"/>
    <x v="44"/>
    <x v="1"/>
    <x v="6"/>
    <s v="theater"/>
    <s v="plays"/>
    <s v="theater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x v="6"/>
    <n v="105"/>
    <x v="2499"/>
    <x v="1"/>
    <x v="6"/>
    <s v="theater"/>
    <s v="plays"/>
    <s v="theater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x v="6"/>
    <n v="116.86666666666667"/>
    <x v="2500"/>
    <x v="1"/>
    <x v="6"/>
    <s v="theater"/>
    <s v="plays"/>
    <s v="theater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x v="6"/>
    <n v="103.8"/>
    <x v="1184"/>
    <x v="1"/>
    <x v="6"/>
    <s v="theater"/>
    <s v="plays"/>
    <s v="theater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x v="6"/>
    <n v="114.5"/>
    <x v="2501"/>
    <x v="1"/>
    <x v="6"/>
    <s v="theater"/>
    <s v="plays"/>
    <s v="theater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x v="6"/>
    <n v="102.4"/>
    <x v="2502"/>
    <x v="1"/>
    <x v="6"/>
    <s v="theater"/>
    <s v="plays"/>
    <s v="theater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x v="6"/>
    <n v="223"/>
    <x v="2440"/>
    <x v="1"/>
    <x v="6"/>
    <s v="theater"/>
    <s v="plays"/>
    <s v="theater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x v="6"/>
    <n v="100"/>
    <x v="694"/>
    <x v="1"/>
    <x v="6"/>
    <s v="theater"/>
    <s v="plays"/>
    <s v="theater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x v="6"/>
    <n v="105.80000000000001"/>
    <x v="2503"/>
    <x v="1"/>
    <x v="6"/>
    <s v="theater"/>
    <s v="plays"/>
    <s v="theater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x v="6"/>
    <n v="142.36363636363635"/>
    <x v="2109"/>
    <x v="1"/>
    <x v="6"/>
    <s v="theater"/>
    <s v="plays"/>
    <s v="theater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x v="0"/>
    <x v="6"/>
    <n v="184"/>
    <x v="2504"/>
    <x v="1"/>
    <x v="6"/>
    <s v="theater"/>
    <s v="plays"/>
    <s v="theater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x v="6"/>
    <n v="104.33333333333333"/>
    <x v="2505"/>
    <x v="1"/>
    <x v="6"/>
    <s v="theater"/>
    <s v="plays"/>
    <s v="theater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x v="6"/>
    <n v="112.00000000000001"/>
    <x v="123"/>
    <x v="1"/>
    <x v="6"/>
    <s v="theater"/>
    <s v="plays"/>
    <s v="theater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x v="6"/>
    <n v="111.07499999999999"/>
    <x v="2506"/>
    <x v="1"/>
    <x v="6"/>
    <s v="theater"/>
    <s v="plays"/>
    <s v="theater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x v="6"/>
    <n v="103.75000000000001"/>
    <x v="2507"/>
    <x v="1"/>
    <x v="6"/>
    <s v="theater"/>
    <s v="plays"/>
    <s v="theater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x v="6"/>
    <n v="100.41"/>
    <x v="2508"/>
    <x v="1"/>
    <x v="6"/>
    <s v="theater"/>
    <s v="plays"/>
    <s v="theater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x v="6"/>
    <n v="101.86206896551724"/>
    <x v="2509"/>
    <x v="1"/>
    <x v="6"/>
    <s v="theater"/>
    <s v="plays"/>
    <s v="theater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x v="6"/>
    <n v="109.76666666666665"/>
    <x v="2510"/>
    <x v="1"/>
    <x v="6"/>
    <s v="theater"/>
    <s v="plays"/>
    <s v="theater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x v="6"/>
    <n v="100"/>
    <x v="2511"/>
    <x v="1"/>
    <x v="6"/>
    <s v="theater"/>
    <s v="plays"/>
    <s v="theater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x v="6"/>
    <n v="122"/>
    <x v="2512"/>
    <x v="1"/>
    <x v="6"/>
    <s v="theater"/>
    <s v="plays"/>
    <s v="theater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x v="6"/>
    <n v="137.57142857142856"/>
    <x v="2513"/>
    <x v="1"/>
    <x v="6"/>
    <s v="theater"/>
    <s v="plays"/>
    <s v="theater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x v="6"/>
    <n v="100.31000000000002"/>
    <x v="2514"/>
    <x v="1"/>
    <x v="6"/>
    <s v="theater"/>
    <s v="plays"/>
    <s v="theater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x v="6"/>
    <n v="107.1"/>
    <x v="2515"/>
    <x v="1"/>
    <x v="6"/>
    <s v="theater"/>
    <s v="plays"/>
    <s v="theater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x v="6"/>
    <n v="211"/>
    <x v="2516"/>
    <x v="1"/>
    <x v="6"/>
    <s v="theater"/>
    <s v="plays"/>
    <s v="theater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x v="6"/>
    <n v="123.6"/>
    <x v="2517"/>
    <x v="1"/>
    <x v="6"/>
    <s v="theater"/>
    <s v="plays"/>
    <s v="theater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x v="6"/>
    <n v="108.5"/>
    <x v="2518"/>
    <x v="1"/>
    <x v="6"/>
    <s v="theater"/>
    <s v="plays"/>
    <s v="theater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x v="6"/>
    <n v="103.56666666666668"/>
    <x v="2519"/>
    <x v="1"/>
    <x v="6"/>
    <s v="theater"/>
    <s v="plays"/>
    <s v="theater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x v="6"/>
    <n v="100"/>
    <x v="2520"/>
    <x v="1"/>
    <x v="6"/>
    <s v="theater"/>
    <s v="plays"/>
    <s v="theater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x v="6"/>
    <n v="130"/>
    <x v="2521"/>
    <x v="1"/>
    <x v="6"/>
    <s v="theater"/>
    <s v="plays"/>
    <s v="theater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x v="6"/>
    <n v="103.49999999999999"/>
    <x v="2522"/>
    <x v="1"/>
    <x v="6"/>
    <s v="theater"/>
    <s v="plays"/>
    <s v="theater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x v="6"/>
    <n v="100"/>
    <x v="2523"/>
    <x v="1"/>
    <x v="6"/>
    <s v="theater"/>
    <s v="plays"/>
    <s v="theater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x v="6"/>
    <n v="119.6"/>
    <x v="2524"/>
    <x v="1"/>
    <x v="6"/>
    <s v="theater"/>
    <s v="plays"/>
    <s v="theater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x v="6"/>
    <n v="100.00058823529412"/>
    <x v="2525"/>
    <x v="1"/>
    <x v="6"/>
    <s v="theater"/>
    <s v="plays"/>
    <s v="theater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x v="6"/>
    <n v="100.875"/>
    <x v="2526"/>
    <x v="1"/>
    <x v="6"/>
    <s v="theater"/>
    <s v="plays"/>
    <s v="theater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x v="6"/>
    <n v="106.54545454545455"/>
    <x v="2527"/>
    <x v="1"/>
    <x v="6"/>
    <s v="theater"/>
    <s v="plays"/>
    <s v="theater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x v="6"/>
    <n v="138"/>
    <x v="2528"/>
    <x v="1"/>
    <x v="6"/>
    <s v="theater"/>
    <s v="plays"/>
    <s v="theater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x v="6"/>
    <n v="101.15"/>
    <x v="2529"/>
    <x v="1"/>
    <x v="6"/>
    <s v="theater"/>
    <s v="plays"/>
    <s v="theater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x v="6"/>
    <n v="109.1"/>
    <x v="2530"/>
    <x v="1"/>
    <x v="6"/>
    <s v="theater"/>
    <s v="plays"/>
    <s v="theater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x v="6"/>
    <n v="140"/>
    <x v="436"/>
    <x v="1"/>
    <x v="6"/>
    <s v="theater"/>
    <s v="plays"/>
    <s v="theater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x v="6"/>
    <n v="103.58333333333334"/>
    <x v="2531"/>
    <x v="1"/>
    <x v="6"/>
    <s v="theater"/>
    <s v="plays"/>
    <s v="theater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x v="6"/>
    <n v="102.97033333333331"/>
    <x v="2532"/>
    <x v="1"/>
    <x v="6"/>
    <s v="theater"/>
    <s v="plays"/>
    <s v="theater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x v="6"/>
    <n v="108.13333333333333"/>
    <x v="2533"/>
    <x v="1"/>
    <x v="6"/>
    <s v="theater"/>
    <s v="plays"/>
    <s v="theater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x v="6"/>
    <n v="100"/>
    <x v="2218"/>
    <x v="1"/>
    <x v="6"/>
    <s v="theater"/>
    <s v="plays"/>
    <s v="theater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x v="6"/>
    <n v="102.75000000000001"/>
    <x v="2534"/>
    <x v="1"/>
    <x v="6"/>
    <s v="theater"/>
    <s v="plays"/>
    <s v="theater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x v="6"/>
    <n v="130"/>
    <x v="1862"/>
    <x v="1"/>
    <x v="6"/>
    <s v="theater"/>
    <s v="plays"/>
    <s v="theater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x v="6"/>
    <n v="108.54949999999999"/>
    <x v="2535"/>
    <x v="1"/>
    <x v="6"/>
    <s v="theater"/>
    <s v="plays"/>
    <s v="theater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x v="6"/>
    <n v="100"/>
    <x v="2536"/>
    <x v="1"/>
    <x v="6"/>
    <s v="theater"/>
    <s v="plays"/>
    <s v="theater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x v="6"/>
    <n v="109.65"/>
    <x v="2537"/>
    <x v="1"/>
    <x v="6"/>
    <s v="theater"/>
    <s v="plays"/>
    <s v="theater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x v="6"/>
    <n v="100.26315789473684"/>
    <x v="2538"/>
    <x v="1"/>
    <x v="6"/>
    <s v="theater"/>
    <s v="plays"/>
    <s v="theater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x v="6"/>
    <n v="105.55000000000001"/>
    <x v="2539"/>
    <x v="1"/>
    <x v="6"/>
    <s v="theater"/>
    <s v="plays"/>
    <s v="theater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x v="6"/>
    <n v="112.00000000000001"/>
    <x v="2540"/>
    <x v="1"/>
    <x v="6"/>
    <s v="theater"/>
    <s v="plays"/>
    <s v="theater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x v="6"/>
    <n v="105.89999999999999"/>
    <x v="2541"/>
    <x v="1"/>
    <x v="6"/>
    <s v="theater"/>
    <s v="plays"/>
    <s v="theater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x v="6"/>
    <n v="101"/>
    <x v="2542"/>
    <x v="1"/>
    <x v="6"/>
    <s v="theater"/>
    <s v="plays"/>
    <s v="theater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x v="6"/>
    <n v="104.2"/>
    <x v="2543"/>
    <x v="1"/>
    <x v="6"/>
    <s v="theater"/>
    <s v="plays"/>
    <s v="theater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x v="6"/>
    <n v="134.67833333333334"/>
    <x v="2544"/>
    <x v="1"/>
    <x v="6"/>
    <s v="theater"/>
    <s v="plays"/>
    <s v="theater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x v="6"/>
    <n v="105.2184"/>
    <x v="2545"/>
    <x v="1"/>
    <x v="6"/>
    <s v="theater"/>
    <s v="plays"/>
    <s v="theater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x v="6"/>
    <n v="102.60000000000001"/>
    <x v="2546"/>
    <x v="1"/>
    <x v="6"/>
    <s v="theater"/>
    <s v="plays"/>
    <s v="theater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x v="6"/>
    <n v="100"/>
    <x v="683"/>
    <x v="1"/>
    <x v="6"/>
    <s v="theater"/>
    <s v="plays"/>
    <s v="theater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x v="6"/>
    <n v="185.5"/>
    <x v="2547"/>
    <x v="1"/>
    <x v="6"/>
    <s v="theater"/>
    <s v="plays"/>
    <s v="theater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x v="6"/>
    <n v="289"/>
    <x v="2548"/>
    <x v="1"/>
    <x v="6"/>
    <s v="theater"/>
    <s v="plays"/>
    <s v="theater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x v="6"/>
    <n v="100"/>
    <x v="2549"/>
    <x v="1"/>
    <x v="6"/>
    <s v="theater"/>
    <s v="plays"/>
    <s v="theater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x v="6"/>
    <n v="108.2"/>
    <x v="2550"/>
    <x v="1"/>
    <x v="6"/>
    <s v="theater"/>
    <s v="plays"/>
    <s v="theater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x v="6"/>
    <n v="107.80000000000001"/>
    <x v="2551"/>
    <x v="1"/>
    <x v="6"/>
    <s v="theater"/>
    <s v="plays"/>
    <s v="theater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x v="6"/>
    <n v="109.76190476190477"/>
    <x v="2552"/>
    <x v="1"/>
    <x v="6"/>
    <s v="theater"/>
    <s v="plays"/>
    <s v="theater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x v="6"/>
    <n v="170.625"/>
    <x v="2553"/>
    <x v="1"/>
    <x v="6"/>
    <s v="theater"/>
    <s v="plays"/>
    <s v="theater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x v="6"/>
    <n v="152"/>
    <x v="2554"/>
    <x v="1"/>
    <x v="6"/>
    <s v="theater"/>
    <s v="plays"/>
    <s v="theater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x v="6"/>
    <n v="101.23076923076924"/>
    <x v="2555"/>
    <x v="1"/>
    <x v="6"/>
    <s v="theater"/>
    <s v="plays"/>
    <s v="theater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x v="6"/>
    <n v="153.19999999999999"/>
    <x v="2556"/>
    <x v="1"/>
    <x v="6"/>
    <s v="theater"/>
    <s v="plays"/>
    <s v="theater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x v="6"/>
    <n v="128.33333333333334"/>
    <x v="446"/>
    <x v="1"/>
    <x v="6"/>
    <s v="theater"/>
    <s v="plays"/>
    <s v="theater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x v="6"/>
    <n v="100.71428571428571"/>
    <x v="2557"/>
    <x v="1"/>
    <x v="6"/>
    <s v="theater"/>
    <s v="plays"/>
    <s v="theater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x v="6"/>
    <n v="100.64999999999999"/>
    <x v="2558"/>
    <x v="1"/>
    <x v="6"/>
    <s v="theater"/>
    <s v="plays"/>
    <s v="theater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x v="6"/>
    <n v="191.3"/>
    <x v="2559"/>
    <x v="1"/>
    <x v="6"/>
    <s v="theater"/>
    <s v="plays"/>
    <s v="theater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x v="0"/>
    <x v="6"/>
    <n v="140.19999999999999"/>
    <x v="2560"/>
    <x v="1"/>
    <x v="6"/>
    <s v="theater"/>
    <s v="plays"/>
    <s v="theater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x v="6"/>
    <n v="124.33537832310839"/>
    <x v="2561"/>
    <x v="1"/>
    <x v="6"/>
    <s v="theater"/>
    <s v="plays"/>
    <s v="theater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x v="6"/>
    <n v="126.2"/>
    <x v="2562"/>
    <x v="1"/>
    <x v="6"/>
    <s v="theater"/>
    <s v="plays"/>
    <s v="theater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x v="6"/>
    <n v="190"/>
    <x v="73"/>
    <x v="1"/>
    <x v="6"/>
    <s v="theater"/>
    <s v="plays"/>
    <s v="theater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x v="6"/>
    <n v="139"/>
    <x v="2563"/>
    <x v="1"/>
    <x v="6"/>
    <s v="theater"/>
    <s v="plays"/>
    <s v="theater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x v="6"/>
    <n v="202"/>
    <x v="2564"/>
    <x v="1"/>
    <x v="6"/>
    <s v="theater"/>
    <s v="plays"/>
    <s v="theater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x v="6"/>
    <n v="103.38000000000001"/>
    <x v="2565"/>
    <x v="1"/>
    <x v="6"/>
    <s v="theater"/>
    <s v="plays"/>
    <s v="theater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x v="6"/>
    <n v="102.3236"/>
    <x v="2566"/>
    <x v="1"/>
    <x v="6"/>
    <s v="theater"/>
    <s v="plays"/>
    <s v="theater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x v="6"/>
    <n v="103"/>
    <x v="2567"/>
    <x v="1"/>
    <x v="6"/>
    <s v="theater"/>
    <s v="plays"/>
    <s v="theater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x v="6"/>
    <n v="127.14285714285714"/>
    <x v="2568"/>
    <x v="1"/>
    <x v="6"/>
    <s v="theater"/>
    <s v="plays"/>
    <s v="theater"/>
    <s v="plays"/>
  </r>
  <r>
    <s v="Venus in Fur, By David Ives."/>
    <n v="3000"/>
    <n v="3030"/>
    <x v="0"/>
    <x v="0"/>
    <s v="USD"/>
    <n v="1426864032"/>
    <n v="1424275632"/>
    <b v="0"/>
    <n v="47"/>
    <x v="0"/>
    <x v="6"/>
    <n v="101"/>
    <x v="2569"/>
    <x v="1"/>
    <x v="6"/>
    <s v="theater"/>
    <s v="plays"/>
    <s v="theater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x v="6"/>
    <n v="121.78"/>
    <x v="2570"/>
    <x v="1"/>
    <x v="6"/>
    <s v="theater"/>
    <s v="plays"/>
    <s v="theater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x v="6"/>
    <n v="113.39285714285714"/>
    <x v="2571"/>
    <x v="1"/>
    <x v="6"/>
    <s v="theater"/>
    <s v="plays"/>
    <s v="theater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x v="6"/>
    <n v="150"/>
    <x v="694"/>
    <x v="1"/>
    <x v="6"/>
    <s v="theater"/>
    <s v="plays"/>
    <s v="theater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x v="6"/>
    <n v="214.6"/>
    <x v="2572"/>
    <x v="1"/>
    <x v="6"/>
    <s v="theater"/>
    <s v="plays"/>
    <s v="theater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x v="6"/>
    <n v="102.05"/>
    <x v="2573"/>
    <x v="1"/>
    <x v="6"/>
    <s v="theater"/>
    <s v="plays"/>
    <s v="theater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x v="6"/>
    <n v="100"/>
    <x v="2574"/>
    <x v="1"/>
    <x v="6"/>
    <s v="theater"/>
    <s v="plays"/>
    <s v="theater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x v="6"/>
    <n v="101"/>
    <x v="2575"/>
    <x v="1"/>
    <x v="6"/>
    <s v="theater"/>
    <s v="plays"/>
    <s v="theater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x v="6"/>
    <n v="113.33333333333333"/>
    <x v="135"/>
    <x v="1"/>
    <x v="6"/>
    <s v="theater"/>
    <s v="plays"/>
    <s v="theater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x v="6"/>
    <n v="104"/>
    <x v="368"/>
    <x v="1"/>
    <x v="6"/>
    <s v="theater"/>
    <s v="plays"/>
    <s v="theater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x v="6"/>
    <n v="115.33333333333333"/>
    <x v="2576"/>
    <x v="1"/>
    <x v="6"/>
    <s v="theater"/>
    <s v="plays"/>
    <s v="theater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x v="6"/>
    <n v="112.85000000000001"/>
    <x v="2577"/>
    <x v="1"/>
    <x v="6"/>
    <s v="theater"/>
    <s v="plays"/>
    <s v="theater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x v="6"/>
    <n v="127.86666666666666"/>
    <x v="2578"/>
    <x v="1"/>
    <x v="6"/>
    <s v="theater"/>
    <s v="plays"/>
    <s v="theater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x v="6"/>
    <n v="142.66666666666669"/>
    <x v="2579"/>
    <x v="1"/>
    <x v="6"/>
    <s v="theater"/>
    <s v="plays"/>
    <s v="theater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x v="6"/>
    <n v="118.8"/>
    <x v="2580"/>
    <x v="1"/>
    <x v="6"/>
    <s v="theater"/>
    <s v="plays"/>
    <s v="theater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x v="6"/>
    <n v="138.33333333333334"/>
    <x v="370"/>
    <x v="1"/>
    <x v="6"/>
    <s v="theater"/>
    <s v="plays"/>
    <s v="theater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x v="6"/>
    <n v="159.9402985074627"/>
    <x v="2581"/>
    <x v="1"/>
    <x v="6"/>
    <s v="theater"/>
    <s v="plays"/>
    <s v="theater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x v="6"/>
    <n v="114.24000000000001"/>
    <x v="2582"/>
    <x v="1"/>
    <x v="6"/>
    <s v="theater"/>
    <s v="plays"/>
    <s v="theater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x v="6"/>
    <n v="100.60606060606061"/>
    <x v="2425"/>
    <x v="1"/>
    <x v="6"/>
    <s v="theater"/>
    <s v="plays"/>
    <s v="theater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x v="6"/>
    <n v="155.20000000000002"/>
    <x v="2583"/>
    <x v="1"/>
    <x v="6"/>
    <s v="theater"/>
    <s v="plays"/>
    <s v="theater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x v="6"/>
    <n v="127.75000000000001"/>
    <x v="2584"/>
    <x v="1"/>
    <x v="6"/>
    <s v="theater"/>
    <s v="plays"/>
    <s v="theater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x v="6"/>
    <n v="121.2"/>
    <x v="2585"/>
    <x v="1"/>
    <x v="6"/>
    <s v="theater"/>
    <s v="plays"/>
    <s v="theater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x v="6"/>
    <n v="112.7"/>
    <x v="2586"/>
    <x v="1"/>
    <x v="6"/>
    <s v="theater"/>
    <s v="plays"/>
    <s v="theater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x v="6"/>
    <n v="127.49999999999999"/>
    <x v="1655"/>
    <x v="1"/>
    <x v="6"/>
    <s v="theater"/>
    <s v="plays"/>
    <s v="theater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x v="6"/>
    <n v="158.20000000000002"/>
    <x v="2587"/>
    <x v="1"/>
    <x v="6"/>
    <s v="theater"/>
    <s v="plays"/>
    <s v="theater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x v="6"/>
    <n v="105.26894736842105"/>
    <x v="2588"/>
    <x v="1"/>
    <x v="6"/>
    <s v="theater"/>
    <s v="plays"/>
    <s v="theater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x v="6"/>
    <n v="100"/>
    <x v="2218"/>
    <x v="1"/>
    <x v="6"/>
    <s v="theater"/>
    <s v="plays"/>
    <s v="theater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x v="6"/>
    <n v="100"/>
    <x v="2589"/>
    <x v="1"/>
    <x v="6"/>
    <s v="theater"/>
    <s v="plays"/>
    <s v="theater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x v="6"/>
    <n v="106.86"/>
    <x v="2590"/>
    <x v="1"/>
    <x v="6"/>
    <s v="theater"/>
    <s v="plays"/>
    <s v="theater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x v="6"/>
    <n v="124.4"/>
    <x v="2591"/>
    <x v="1"/>
    <x v="6"/>
    <s v="theater"/>
    <s v="plays"/>
    <s v="theater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x v="6"/>
    <n v="108.70406189555126"/>
    <x v="2592"/>
    <x v="1"/>
    <x v="6"/>
    <s v="theater"/>
    <s v="plays"/>
    <s v="theater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x v="6"/>
    <n v="102.42424242424242"/>
    <x v="2593"/>
    <x v="1"/>
    <x v="6"/>
    <s v="theater"/>
    <s v="plays"/>
    <s v="theater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x v="6"/>
    <n v="105.5"/>
    <x v="2594"/>
    <x v="1"/>
    <x v="6"/>
    <s v="theater"/>
    <s v="plays"/>
    <s v="theater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x v="6"/>
    <n v="106.3"/>
    <x v="2595"/>
    <x v="1"/>
    <x v="6"/>
    <s v="theater"/>
    <s v="plays"/>
    <s v="theater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x v="6"/>
    <n v="100.66666666666666"/>
    <x v="2596"/>
    <x v="1"/>
    <x v="6"/>
    <s v="theater"/>
    <s v="plays"/>
    <s v="theater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x v="6"/>
    <n v="105.4"/>
    <x v="2597"/>
    <x v="1"/>
    <x v="6"/>
    <s v="theater"/>
    <s v="plays"/>
    <s v="theater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x v="6"/>
    <n v="107.55999999999999"/>
    <x v="2598"/>
    <x v="1"/>
    <x v="6"/>
    <s v="theater"/>
    <s v="plays"/>
    <s v="theater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x v="6"/>
    <n v="100"/>
    <x v="179"/>
    <x v="1"/>
    <x v="6"/>
    <s v="theater"/>
    <s v="plays"/>
    <s v="theater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x v="6"/>
    <n v="103.76"/>
    <x v="2599"/>
    <x v="1"/>
    <x v="6"/>
    <s v="theater"/>
    <s v="plays"/>
    <s v="theater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x v="6"/>
    <n v="101.49999999999999"/>
    <x v="2600"/>
    <x v="1"/>
    <x v="6"/>
    <s v="theater"/>
    <s v="plays"/>
    <s v="theater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x v="6"/>
    <n v="104.4"/>
    <x v="1784"/>
    <x v="1"/>
    <x v="6"/>
    <s v="theater"/>
    <s v="plays"/>
    <s v="theater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x v="6"/>
    <n v="180"/>
    <x v="1053"/>
    <x v="1"/>
    <x v="6"/>
    <s v="theater"/>
    <s v="plays"/>
    <s v="theater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x v="6"/>
    <n v="106.33333333333333"/>
    <x v="2601"/>
    <x v="1"/>
    <x v="6"/>
    <s v="theater"/>
    <s v="plays"/>
    <s v="theater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x v="6"/>
    <n v="100.55555555555556"/>
    <x v="2602"/>
    <x v="1"/>
    <x v="6"/>
    <s v="theater"/>
    <s v="plays"/>
    <s v="theater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x v="6"/>
    <n v="101.2"/>
    <x v="2603"/>
    <x v="1"/>
    <x v="6"/>
    <s v="theater"/>
    <s v="plays"/>
    <s v="theater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x v="6"/>
    <n v="100"/>
    <x v="2604"/>
    <x v="1"/>
    <x v="6"/>
    <s v="theater"/>
    <s v="plays"/>
    <s v="theater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x v="6"/>
    <n v="118.39285714285714"/>
    <x v="2605"/>
    <x v="1"/>
    <x v="6"/>
    <s v="theater"/>
    <s v="plays"/>
    <s v="theater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x v="6"/>
    <n v="110.00000000000001"/>
    <x v="698"/>
    <x v="1"/>
    <x v="6"/>
    <s v="theater"/>
    <s v="plays"/>
    <s v="theater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x v="6"/>
    <n v="102.66666666666666"/>
    <x v="2606"/>
    <x v="1"/>
    <x v="6"/>
    <s v="theater"/>
    <s v="plays"/>
    <s v="theater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x v="6"/>
    <n v="100"/>
    <x v="2607"/>
    <x v="1"/>
    <x v="6"/>
    <s v="theater"/>
    <s v="plays"/>
    <s v="theater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x v="6"/>
    <n v="100"/>
    <x v="2608"/>
    <x v="1"/>
    <x v="6"/>
    <s v="theater"/>
    <s v="plays"/>
    <s v="theater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x v="6"/>
    <n v="110.04599999999999"/>
    <x v="2609"/>
    <x v="1"/>
    <x v="6"/>
    <s v="theater"/>
    <s v="plays"/>
    <s v="theater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x v="6"/>
    <n v="101.35000000000001"/>
    <x v="2610"/>
    <x v="1"/>
    <x v="6"/>
    <s v="theater"/>
    <s v="plays"/>
    <s v="theater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x v="6"/>
    <n v="100.75"/>
    <x v="2611"/>
    <x v="1"/>
    <x v="6"/>
    <s v="theater"/>
    <s v="plays"/>
    <s v="theater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x v="6"/>
    <n v="169.42857142857144"/>
    <x v="2612"/>
    <x v="1"/>
    <x v="6"/>
    <s v="theater"/>
    <s v="plays"/>
    <s v="theater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x v="6"/>
    <n v="100"/>
    <x v="2613"/>
    <x v="1"/>
    <x v="6"/>
    <s v="theater"/>
    <s v="plays"/>
    <s v="theater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x v="6"/>
    <n v="113.65"/>
    <x v="2614"/>
    <x v="1"/>
    <x v="6"/>
    <s v="theater"/>
    <s v="plays"/>
    <s v="theater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x v="6"/>
    <n v="101.56"/>
    <x v="2615"/>
    <x v="1"/>
    <x v="6"/>
    <s v="theater"/>
    <s v="plays"/>
    <s v="theater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x v="6"/>
    <n v="106"/>
    <x v="2616"/>
    <x v="1"/>
    <x v="6"/>
    <s v="theater"/>
    <s v="plays"/>
    <s v="theater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x v="6"/>
    <n v="102"/>
    <x v="2617"/>
    <x v="1"/>
    <x v="6"/>
    <s v="theater"/>
    <s v="plays"/>
    <s v="theater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x v="6"/>
    <n v="116.91666666666667"/>
    <x v="2618"/>
    <x v="1"/>
    <x v="6"/>
    <s v="theater"/>
    <s v="plays"/>
    <s v="theater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x v="6"/>
    <n v="101.15151515151514"/>
    <x v="2619"/>
    <x v="1"/>
    <x v="6"/>
    <s v="theater"/>
    <s v="plays"/>
    <s v="theater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x v="6"/>
    <n v="132"/>
    <x v="2333"/>
    <x v="1"/>
    <x v="6"/>
    <s v="theater"/>
    <s v="plays"/>
    <s v="theater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x v="6"/>
    <n v="100"/>
    <x v="179"/>
    <x v="1"/>
    <x v="6"/>
    <s v="theater"/>
    <s v="plays"/>
    <s v="theater"/>
    <s v="plays"/>
  </r>
  <r>
    <s v="A political comedy for a crazy election year"/>
    <n v="1000"/>
    <n v="1280"/>
    <x v="0"/>
    <x v="0"/>
    <s v="USD"/>
    <n v="1467301334"/>
    <n v="1464709334"/>
    <b v="0"/>
    <n v="26"/>
    <x v="0"/>
    <x v="6"/>
    <n v="128"/>
    <x v="2620"/>
    <x v="1"/>
    <x v="6"/>
    <s v="theater"/>
    <s v="plays"/>
    <s v="theater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x v="6"/>
    <n v="118.95833333333334"/>
    <x v="2621"/>
    <x v="1"/>
    <x v="6"/>
    <s v="theater"/>
    <s v="plays"/>
    <s v="theater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x v="6"/>
    <n v="126.2"/>
    <x v="2622"/>
    <x v="1"/>
    <x v="6"/>
    <s v="theater"/>
    <s v="plays"/>
    <s v="theater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x v="6"/>
    <n v="156.20000000000002"/>
    <x v="2623"/>
    <x v="1"/>
    <x v="6"/>
    <s v="theater"/>
    <s v="plays"/>
    <s v="theater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x v="6"/>
    <n v="103.15"/>
    <x v="2624"/>
    <x v="1"/>
    <x v="6"/>
    <s v="theater"/>
    <s v="plays"/>
    <s v="theater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x v="6"/>
    <n v="153.33333333333334"/>
    <x v="2625"/>
    <x v="1"/>
    <x v="6"/>
    <s v="theater"/>
    <s v="plays"/>
    <s v="theater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x v="6"/>
    <n v="180.44444444444446"/>
    <x v="145"/>
    <x v="1"/>
    <x v="6"/>
    <s v="theater"/>
    <s v="plays"/>
    <s v="theater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x v="6"/>
    <n v="128.44999999999999"/>
    <x v="2626"/>
    <x v="1"/>
    <x v="6"/>
    <s v="theater"/>
    <s v="plays"/>
    <s v="theater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x v="6"/>
    <n v="119.66666666666667"/>
    <x v="2627"/>
    <x v="1"/>
    <x v="6"/>
    <s v="theater"/>
    <s v="plays"/>
    <s v="theater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x v="6"/>
    <n v="123"/>
    <x v="2628"/>
    <x v="1"/>
    <x v="6"/>
    <s v="theater"/>
    <s v="plays"/>
    <s v="theater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x v="6"/>
    <n v="105"/>
    <x v="2629"/>
    <x v="1"/>
    <x v="6"/>
    <s v="theater"/>
    <s v="plays"/>
    <s v="theater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x v="6"/>
    <n v="102.23636363636363"/>
    <x v="2630"/>
    <x v="1"/>
    <x v="6"/>
    <s v="theater"/>
    <s v="plays"/>
    <s v="theater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x v="6"/>
    <n v="104.66666666666666"/>
    <x v="2631"/>
    <x v="1"/>
    <x v="6"/>
    <s v="theater"/>
    <s v="plays"/>
    <s v="theater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x v="6"/>
    <n v="100"/>
    <x v="2632"/>
    <x v="1"/>
    <x v="6"/>
    <s v="theater"/>
    <s v="plays"/>
    <s v="theater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x v="6"/>
    <n v="100.4"/>
    <x v="90"/>
    <x v="1"/>
    <x v="6"/>
    <s v="theater"/>
    <s v="plays"/>
    <s v="theater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x v="6"/>
    <n v="102.27272727272727"/>
    <x v="2633"/>
    <x v="1"/>
    <x v="6"/>
    <s v="theater"/>
    <s v="plays"/>
    <s v="theater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x v="6"/>
    <n v="114.40928571428573"/>
    <x v="2634"/>
    <x v="1"/>
    <x v="6"/>
    <s v="theater"/>
    <s v="plays"/>
    <s v="theater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x v="6"/>
    <n v="101.9047619047619"/>
    <x v="2579"/>
    <x v="1"/>
    <x v="6"/>
    <s v="theater"/>
    <s v="plays"/>
    <s v="theater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x v="6"/>
    <n v="102"/>
    <x v="2635"/>
    <x v="1"/>
    <x v="6"/>
    <s v="theater"/>
    <s v="plays"/>
    <s v="theater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x v="6"/>
    <n v="104.80000000000001"/>
    <x v="2636"/>
    <x v="1"/>
    <x v="6"/>
    <s v="theater"/>
    <s v="plays"/>
    <s v="theater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x v="6"/>
    <n v="101.83333333333333"/>
    <x v="2637"/>
    <x v="1"/>
    <x v="6"/>
    <s v="theater"/>
    <s v="plays"/>
    <s v="theater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x v="6"/>
    <n v="100"/>
    <x v="2638"/>
    <x v="1"/>
    <x v="6"/>
    <s v="theater"/>
    <s v="plays"/>
    <s v="theater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x v="6"/>
    <n v="106.27272727272728"/>
    <x v="2639"/>
    <x v="1"/>
    <x v="6"/>
    <s v="theater"/>
    <s v="plays"/>
    <s v="theater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x v="6"/>
    <n v="113.42219999999999"/>
    <x v="2640"/>
    <x v="1"/>
    <x v="6"/>
    <s v="theater"/>
    <s v="plays"/>
    <s v="theater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x v="6"/>
    <n v="100"/>
    <x v="1231"/>
    <x v="1"/>
    <x v="6"/>
    <s v="theater"/>
    <s v="plays"/>
    <s v="theater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x v="6"/>
    <n v="100.45454545454547"/>
    <x v="2641"/>
    <x v="1"/>
    <x v="6"/>
    <s v="theater"/>
    <s v="plays"/>
    <s v="theater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x v="6"/>
    <n v="100.03599999999999"/>
    <x v="2642"/>
    <x v="1"/>
    <x v="6"/>
    <s v="theater"/>
    <s v="plays"/>
    <s v="theater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x v="6"/>
    <n v="144"/>
    <x v="2643"/>
    <x v="1"/>
    <x v="6"/>
    <s v="theater"/>
    <s v="plays"/>
    <s v="theater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x v="6"/>
    <n v="103.49999999999999"/>
    <x v="2644"/>
    <x v="1"/>
    <x v="6"/>
    <s v="theater"/>
    <s v="plays"/>
    <s v="theater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x v="6"/>
    <n v="108.43750000000001"/>
    <x v="2645"/>
    <x v="1"/>
    <x v="6"/>
    <s v="theater"/>
    <s v="plays"/>
    <s v="theater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x v="6"/>
    <n v="102.4"/>
    <x v="2646"/>
    <x v="1"/>
    <x v="6"/>
    <s v="theater"/>
    <s v="plays"/>
    <s v="theater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x v="6"/>
    <n v="148.88888888888889"/>
    <x v="2647"/>
    <x v="1"/>
    <x v="6"/>
    <s v="theater"/>
    <s v="plays"/>
    <s v="theater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x v="6"/>
    <n v="105.49000000000002"/>
    <x v="2648"/>
    <x v="1"/>
    <x v="6"/>
    <s v="theater"/>
    <s v="plays"/>
    <s v="theater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x v="0"/>
    <x v="6"/>
    <n v="100.49999999999999"/>
    <x v="2649"/>
    <x v="1"/>
    <x v="6"/>
    <s v="theater"/>
    <s v="plays"/>
    <s v="theater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x v="6"/>
    <n v="130.55555555555557"/>
    <x v="2650"/>
    <x v="1"/>
    <x v="6"/>
    <s v="theater"/>
    <s v="plays"/>
    <s v="theater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x v="6"/>
    <n v="104.75000000000001"/>
    <x v="2651"/>
    <x v="1"/>
    <x v="6"/>
    <s v="theater"/>
    <s v="plays"/>
    <s v="theater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x v="6"/>
    <n v="108.80000000000001"/>
    <x v="2652"/>
    <x v="1"/>
    <x v="6"/>
    <s v="theater"/>
    <s v="plays"/>
    <s v="theater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x v="6"/>
    <n v="111.00000000000001"/>
    <x v="2653"/>
    <x v="1"/>
    <x v="6"/>
    <s v="theater"/>
    <s v="plays"/>
    <s v="theater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x v="6"/>
    <n v="100.47999999999999"/>
    <x v="2654"/>
    <x v="1"/>
    <x v="6"/>
    <s v="theater"/>
    <s v="plays"/>
    <s v="theater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x v="6"/>
    <n v="114.35"/>
    <x v="2655"/>
    <x v="1"/>
    <x v="6"/>
    <s v="theater"/>
    <s v="plays"/>
    <s v="theater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x v="6"/>
    <n v="122.06666666666666"/>
    <x v="2656"/>
    <x v="1"/>
    <x v="6"/>
    <s v="theater"/>
    <s v="plays"/>
    <s v="theater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x v="0"/>
    <x v="6"/>
    <n v="100"/>
    <x v="2657"/>
    <x v="1"/>
    <x v="6"/>
    <s v="theater"/>
    <s v="plays"/>
    <s v="theater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x v="6"/>
    <n v="102.8"/>
    <x v="2658"/>
    <x v="1"/>
    <x v="6"/>
    <s v="theater"/>
    <s v="plays"/>
    <s v="theater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x v="6"/>
    <n v="106.12068965517241"/>
    <x v="2659"/>
    <x v="1"/>
    <x v="6"/>
    <s v="theater"/>
    <s v="plays"/>
    <s v="theater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x v="6"/>
    <n v="101.33000000000001"/>
    <x v="2660"/>
    <x v="1"/>
    <x v="6"/>
    <s v="theater"/>
    <s v="plays"/>
    <s v="theater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x v="6"/>
    <n v="100"/>
    <x v="135"/>
    <x v="1"/>
    <x v="6"/>
    <s v="theater"/>
    <s v="plays"/>
    <s v="theater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x v="6"/>
    <n v="130"/>
    <x v="684"/>
    <x v="1"/>
    <x v="6"/>
    <s v="theater"/>
    <s v="plays"/>
    <s v="theater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x v="6"/>
    <n v="100.01333333333334"/>
    <x v="2661"/>
    <x v="1"/>
    <x v="6"/>
    <s v="theater"/>
    <s v="plays"/>
    <s v="theater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x v="6"/>
    <n v="100"/>
    <x v="680"/>
    <x v="1"/>
    <x v="6"/>
    <s v="theater"/>
    <s v="plays"/>
    <s v="theater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x v="6"/>
    <n v="113.88888888888889"/>
    <x v="2662"/>
    <x v="1"/>
    <x v="6"/>
    <s v="theater"/>
    <s v="plays"/>
    <s v="theater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x v="6"/>
    <n v="100"/>
    <x v="853"/>
    <x v="1"/>
    <x v="6"/>
    <s v="theater"/>
    <s v="plays"/>
    <s v="theater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x v="6"/>
    <n v="287"/>
    <x v="2663"/>
    <x v="1"/>
    <x v="6"/>
    <s v="theater"/>
    <s v="plays"/>
    <s v="theater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x v="6"/>
    <n v="108.5"/>
    <x v="956"/>
    <x v="1"/>
    <x v="6"/>
    <s v="theater"/>
    <s v="plays"/>
    <s v="theater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x v="6"/>
    <n v="115.5"/>
    <x v="2664"/>
    <x v="1"/>
    <x v="6"/>
    <s v="theater"/>
    <s v="plays"/>
    <s v="theater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x v="6"/>
    <n v="119.11764705882352"/>
    <x v="2665"/>
    <x v="1"/>
    <x v="6"/>
    <s v="theater"/>
    <s v="plays"/>
    <s v="theater"/>
    <s v="plays"/>
  </r>
  <r>
    <s v="See Theatre In A New Light"/>
    <n v="7500"/>
    <n v="8207"/>
    <x v="0"/>
    <x v="0"/>
    <s v="USD"/>
    <n v="1474649070"/>
    <n v="1469465070"/>
    <b v="0"/>
    <n v="54"/>
    <x v="0"/>
    <x v="6"/>
    <n v="109.42666666666668"/>
    <x v="2666"/>
    <x v="1"/>
    <x v="6"/>
    <s v="theater"/>
    <s v="plays"/>
    <s v="theater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x v="6"/>
    <n v="126.6"/>
    <x v="2667"/>
    <x v="1"/>
    <x v="6"/>
    <s v="theater"/>
    <s v="plays"/>
    <s v="theater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x v="6"/>
    <n v="100.49999999999999"/>
    <x v="2668"/>
    <x v="1"/>
    <x v="6"/>
    <s v="theater"/>
    <s v="plays"/>
    <s v="theater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x v="6"/>
    <n v="127.49999999999999"/>
    <x v="2669"/>
    <x v="1"/>
    <x v="6"/>
    <s v="theater"/>
    <s v="plays"/>
    <s v="theater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x v="6"/>
    <n v="100.05999999999999"/>
    <x v="2670"/>
    <x v="1"/>
    <x v="6"/>
    <s v="theater"/>
    <s v="plays"/>
    <s v="theater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x v="6"/>
    <n v="175"/>
    <x v="2671"/>
    <x v="1"/>
    <x v="6"/>
    <s v="theater"/>
    <s v="plays"/>
    <s v="theater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x v="6"/>
    <n v="127.25"/>
    <x v="2672"/>
    <x v="1"/>
    <x v="6"/>
    <s v="theater"/>
    <s v="plays"/>
    <s v="theater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x v="6"/>
    <n v="110.63333333333334"/>
    <x v="2673"/>
    <x v="1"/>
    <x v="6"/>
    <s v="theater"/>
    <s v="plays"/>
    <s v="theater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x v="6"/>
    <n v="125.93749999999999"/>
    <x v="2674"/>
    <x v="1"/>
    <x v="6"/>
    <s v="theater"/>
    <s v="plays"/>
    <s v="theater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x v="0"/>
    <x v="6"/>
    <n v="118.5"/>
    <x v="2675"/>
    <x v="1"/>
    <x v="6"/>
    <s v="theater"/>
    <s v="plays"/>
    <s v="theater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x v="6"/>
    <n v="107.72727272727273"/>
    <x v="2676"/>
    <x v="1"/>
    <x v="6"/>
    <s v="theater"/>
    <s v="plays"/>
    <s v="theater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x v="6"/>
    <n v="102.60000000000001"/>
    <x v="2677"/>
    <x v="1"/>
    <x v="6"/>
    <s v="theater"/>
    <s v="plays"/>
    <s v="theater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x v="6"/>
    <n v="110.1"/>
    <x v="1148"/>
    <x v="1"/>
    <x v="6"/>
    <s v="theater"/>
    <s v="plays"/>
    <s v="theater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x v="6"/>
    <n v="202"/>
    <x v="2678"/>
    <x v="1"/>
    <x v="6"/>
    <s v="theater"/>
    <s v="plays"/>
    <s v="theater"/>
    <s v="plays"/>
  </r>
  <r>
    <s v="The First Play From The Man Who Brought You The Black James Bond!"/>
    <n v="10"/>
    <n v="13"/>
    <x v="0"/>
    <x v="0"/>
    <s v="USD"/>
    <n v="1476390164"/>
    <n v="1473970964"/>
    <b v="0"/>
    <n v="4"/>
    <x v="0"/>
    <x v="6"/>
    <n v="130"/>
    <x v="2679"/>
    <x v="1"/>
    <x v="6"/>
    <s v="theater"/>
    <s v="plays"/>
    <s v="theater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x v="6"/>
    <n v="104.35000000000001"/>
    <x v="2680"/>
    <x v="1"/>
    <x v="6"/>
    <s v="theater"/>
    <s v="plays"/>
    <s v="theater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x v="6"/>
    <n v="100.05"/>
    <x v="2681"/>
    <x v="1"/>
    <x v="6"/>
    <s v="theater"/>
    <s v="plays"/>
    <s v="theater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x v="6"/>
    <n v="170.66666666666669"/>
    <x v="2682"/>
    <x v="1"/>
    <x v="6"/>
    <s v="theater"/>
    <s v="plays"/>
    <s v="theater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x v="6"/>
    <n v="112.83333333333334"/>
    <x v="2683"/>
    <x v="1"/>
    <x v="6"/>
    <s v="theater"/>
    <s v="plays"/>
    <s v="theater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x v="6"/>
    <n v="184"/>
    <x v="76"/>
    <x v="1"/>
    <x v="6"/>
    <s v="theater"/>
    <s v="plays"/>
    <s v="theater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x v="6"/>
    <n v="130.26666666666665"/>
    <x v="2684"/>
    <x v="1"/>
    <x v="6"/>
    <s v="theater"/>
    <s v="plays"/>
    <s v="theater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x v="0"/>
    <x v="6"/>
    <n v="105.45454545454544"/>
    <x v="2109"/>
    <x v="1"/>
    <x v="6"/>
    <s v="theater"/>
    <s v="plays"/>
    <s v="theater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x v="6"/>
    <n v="100"/>
    <x v="2685"/>
    <x v="1"/>
    <x v="6"/>
    <s v="theater"/>
    <s v="plays"/>
    <s v="theater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x v="6"/>
    <n v="153.31632653061226"/>
    <x v="2686"/>
    <x v="1"/>
    <x v="6"/>
    <s v="theater"/>
    <s v="plays"/>
    <s v="theater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x v="6"/>
    <n v="162.30000000000001"/>
    <x v="2687"/>
    <x v="1"/>
    <x v="6"/>
    <s v="theater"/>
    <s v="plays"/>
    <s v="theater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x v="6"/>
    <n v="136"/>
    <x v="590"/>
    <x v="1"/>
    <x v="6"/>
    <s v="theater"/>
    <s v="plays"/>
    <s v="theater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x v="6"/>
    <n v="144.4"/>
    <x v="2688"/>
    <x v="1"/>
    <x v="6"/>
    <s v="theater"/>
    <s v="plays"/>
    <s v="theater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x v="6"/>
    <n v="100"/>
    <x v="372"/>
    <x v="1"/>
    <x v="6"/>
    <s v="theater"/>
    <s v="plays"/>
    <s v="theater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x v="6"/>
    <n v="100.8"/>
    <x v="2689"/>
    <x v="1"/>
    <x v="6"/>
    <s v="theater"/>
    <s v="plays"/>
    <s v="theater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x v="6"/>
    <n v="106.80000000000001"/>
    <x v="2690"/>
    <x v="1"/>
    <x v="6"/>
    <s v="theater"/>
    <s v="plays"/>
    <s v="theater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x v="6"/>
    <n v="124.8"/>
    <x v="2691"/>
    <x v="1"/>
    <x v="6"/>
    <s v="theater"/>
    <s v="plays"/>
    <s v="theater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x v="6"/>
    <n v="118.91891891891892"/>
    <x v="2692"/>
    <x v="1"/>
    <x v="6"/>
    <s v="theater"/>
    <s v="plays"/>
    <s v="theater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x v="6"/>
    <n v="101"/>
    <x v="2693"/>
    <x v="1"/>
    <x v="6"/>
    <s v="theater"/>
    <s v="plays"/>
    <s v="theater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x v="6"/>
    <n v="112.99999999999999"/>
    <x v="1167"/>
    <x v="1"/>
    <x v="6"/>
    <s v="theater"/>
    <s v="plays"/>
    <s v="theater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x v="6"/>
    <n v="105.19047619047619"/>
    <x v="2694"/>
    <x v="1"/>
    <x v="6"/>
    <s v="theater"/>
    <s v="plays"/>
    <s v="theater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x v="6"/>
    <n v="109.73333333333332"/>
    <x v="2695"/>
    <x v="1"/>
    <x v="6"/>
    <s v="theater"/>
    <s v="plays"/>
    <s v="theater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x v="6"/>
    <n v="100.099"/>
    <x v="2696"/>
    <x v="1"/>
    <x v="6"/>
    <s v="theater"/>
    <s v="plays"/>
    <s v="theater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x v="6"/>
    <n v="120"/>
    <x v="2697"/>
    <x v="1"/>
    <x v="6"/>
    <s v="theater"/>
    <s v="plays"/>
    <s v="theater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x v="6"/>
    <n v="104.93333333333332"/>
    <x v="2698"/>
    <x v="1"/>
    <x v="6"/>
    <s v="theater"/>
    <s v="plays"/>
    <s v="theater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x v="6"/>
    <n v="102.66666666666666"/>
    <x v="2699"/>
    <x v="1"/>
    <x v="6"/>
    <s v="theater"/>
    <s v="plays"/>
    <s v="theater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x v="6"/>
    <n v="101.82500000000002"/>
    <x v="2700"/>
    <x v="1"/>
    <x v="6"/>
    <s v="theater"/>
    <s v="plays"/>
    <s v="theater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x v="6"/>
    <n v="100"/>
    <x v="2701"/>
    <x v="1"/>
    <x v="6"/>
    <s v="theater"/>
    <s v="plays"/>
    <s v="theater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x v="40"/>
    <n v="0"/>
    <x v="121"/>
    <x v="1"/>
    <x v="40"/>
    <s v="theater"/>
    <s v="musical"/>
    <s v="theater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x v="40"/>
    <n v="1.9999999999999998E-4"/>
    <x v="120"/>
    <x v="1"/>
    <x v="40"/>
    <s v="theater"/>
    <s v="musical"/>
    <s v="theater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x v="40"/>
    <n v="3.3333333333333333E-2"/>
    <x v="120"/>
    <x v="1"/>
    <x v="40"/>
    <s v="theater"/>
    <s v="musical"/>
    <s v="theater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x v="40"/>
    <n v="51.023391812865491"/>
    <x v="2702"/>
    <x v="1"/>
    <x v="40"/>
    <s v="theater"/>
    <s v="musical"/>
    <s v="theater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x v="40"/>
    <n v="20"/>
    <x v="101"/>
    <x v="1"/>
    <x v="40"/>
    <s v="theater"/>
    <s v="musical"/>
    <s v="theater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x v="40"/>
    <n v="35.24"/>
    <x v="2703"/>
    <x v="1"/>
    <x v="40"/>
    <s v="theater"/>
    <s v="musical"/>
    <s v="theater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x v="40"/>
    <n v="4.246666666666667"/>
    <x v="2704"/>
    <x v="1"/>
    <x v="40"/>
    <s v="theater"/>
    <s v="musical"/>
    <s v="theater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x v="1"/>
    <x v="40"/>
    <n v="36.457142857142856"/>
    <x v="2705"/>
    <x v="1"/>
    <x v="40"/>
    <s v="theater"/>
    <s v="musical"/>
    <s v="theater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x v="40"/>
    <n v="0"/>
    <x v="121"/>
    <x v="1"/>
    <x v="40"/>
    <s v="theater"/>
    <s v="musical"/>
    <s v="theater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x v="40"/>
    <n v="30.866666666666664"/>
    <x v="2706"/>
    <x v="1"/>
    <x v="40"/>
    <s v="theater"/>
    <s v="musical"/>
    <s v="theater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x v="40"/>
    <n v="6.5454545454545459"/>
    <x v="1762"/>
    <x v="1"/>
    <x v="40"/>
    <s v="theater"/>
    <s v="musical"/>
    <s v="theater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x v="40"/>
    <n v="4.0000000000000001E-3"/>
    <x v="120"/>
    <x v="1"/>
    <x v="40"/>
    <s v="theater"/>
    <s v="musical"/>
    <s v="theater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x v="40"/>
    <n v="5.5"/>
    <x v="1782"/>
    <x v="1"/>
    <x v="40"/>
    <s v="theater"/>
    <s v="musical"/>
    <s v="theater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x v="40"/>
    <n v="0"/>
    <x v="121"/>
    <x v="1"/>
    <x v="40"/>
    <s v="theater"/>
    <s v="musical"/>
    <s v="theater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x v="40"/>
    <n v="2.1428571428571428"/>
    <x v="507"/>
    <x v="1"/>
    <x v="40"/>
    <s v="theater"/>
    <s v="musical"/>
    <s v="theater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x v="40"/>
    <n v="0"/>
    <x v="121"/>
    <x v="1"/>
    <x v="40"/>
    <s v="theater"/>
    <s v="musical"/>
    <s v="theater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x v="40"/>
    <n v="16.420000000000002"/>
    <x v="2707"/>
    <x v="1"/>
    <x v="40"/>
    <s v="theater"/>
    <s v="musical"/>
    <s v="theater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x v="40"/>
    <n v="0.1"/>
    <x v="120"/>
    <x v="1"/>
    <x v="40"/>
    <s v="theater"/>
    <s v="musical"/>
    <s v="theater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x v="40"/>
    <n v="4.8099999999999996"/>
    <x v="2708"/>
    <x v="1"/>
    <x v="40"/>
    <s v="theater"/>
    <s v="musical"/>
    <s v="theater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x v="40"/>
    <n v="6"/>
    <x v="2"/>
    <x v="1"/>
    <x v="40"/>
    <s v="theater"/>
    <s v="musical"/>
    <s v="theater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x v="6"/>
    <n v="100.38249999999999"/>
    <x v="2709"/>
    <x v="1"/>
    <x v="6"/>
    <s v="theater"/>
    <s v="plays"/>
    <s v="theater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x v="6"/>
    <n v="104"/>
    <x v="1188"/>
    <x v="1"/>
    <x v="6"/>
    <s v="theater"/>
    <s v="plays"/>
    <s v="theater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x v="6"/>
    <n v="100"/>
    <x v="2116"/>
    <x v="1"/>
    <x v="6"/>
    <s v="theater"/>
    <s v="plays"/>
    <s v="theater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x v="6"/>
    <n v="104"/>
    <x v="1377"/>
    <x v="1"/>
    <x v="6"/>
    <s v="theater"/>
    <s v="plays"/>
    <s v="theater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x v="6"/>
    <n v="250.66666666666669"/>
    <x v="2710"/>
    <x v="1"/>
    <x v="6"/>
    <s v="theater"/>
    <s v="plays"/>
    <s v="theater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x v="6"/>
    <n v="100.49999999999999"/>
    <x v="2711"/>
    <x v="1"/>
    <x v="6"/>
    <s v="theater"/>
    <s v="plays"/>
    <s v="theater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x v="6"/>
    <n v="174.4"/>
    <x v="2712"/>
    <x v="1"/>
    <x v="6"/>
    <s v="theater"/>
    <s v="plays"/>
    <s v="theater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x v="6"/>
    <n v="116.26"/>
    <x v="2713"/>
    <x v="1"/>
    <x v="6"/>
    <s v="theater"/>
    <s v="plays"/>
    <s v="theater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x v="6"/>
    <n v="105.82000000000001"/>
    <x v="2714"/>
    <x v="1"/>
    <x v="6"/>
    <s v="theater"/>
    <s v="plays"/>
    <s v="theater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x v="6"/>
    <n v="110.75"/>
    <x v="2715"/>
    <x v="1"/>
    <x v="6"/>
    <s v="theater"/>
    <s v="plays"/>
    <s v="theater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x v="0"/>
    <x v="6"/>
    <n v="100.66666666666666"/>
    <x v="2716"/>
    <x v="1"/>
    <x v="6"/>
    <s v="theater"/>
    <s v="plays"/>
    <s v="theater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x v="6"/>
    <n v="102.03333333333333"/>
    <x v="2717"/>
    <x v="1"/>
    <x v="6"/>
    <s v="theater"/>
    <s v="plays"/>
    <s v="theater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x v="6"/>
    <n v="100"/>
    <x v="2718"/>
    <x v="1"/>
    <x v="6"/>
    <s v="theater"/>
    <s v="plays"/>
    <s v="theater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x v="6"/>
    <n v="111.00000000000001"/>
    <x v="2719"/>
    <x v="1"/>
    <x v="6"/>
    <s v="theater"/>
    <s v="plays"/>
    <s v="theater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x v="6"/>
    <n v="101.42500000000001"/>
    <x v="2720"/>
    <x v="1"/>
    <x v="6"/>
    <s v="theater"/>
    <s v="plays"/>
    <s v="theater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x v="6"/>
    <n v="104"/>
    <x v="438"/>
    <x v="1"/>
    <x v="6"/>
    <s v="theater"/>
    <s v="plays"/>
    <s v="theater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x v="6"/>
    <n v="109.375"/>
    <x v="2721"/>
    <x v="1"/>
    <x v="6"/>
    <s v="theater"/>
    <s v="plays"/>
    <s v="theater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x v="6"/>
    <n v="115.16129032258064"/>
    <x v="2722"/>
    <x v="1"/>
    <x v="6"/>
    <s v="theater"/>
    <s v="plays"/>
    <s v="theater"/>
    <s v="plays"/>
  </r>
  <r>
    <s v="Artistic Internship @ Ojai Playwrights Conference"/>
    <n v="1200"/>
    <n v="1200"/>
    <x v="0"/>
    <x v="0"/>
    <s v="USD"/>
    <n v="1406185200"/>
    <n v="1404337382"/>
    <b v="0"/>
    <n v="38"/>
    <x v="0"/>
    <x v="6"/>
    <n v="100"/>
    <x v="2723"/>
    <x v="1"/>
    <x v="6"/>
    <s v="theater"/>
    <s v="plays"/>
    <s v="theater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x v="6"/>
    <n v="103.17033333333335"/>
    <x v="2724"/>
    <x v="1"/>
    <x v="6"/>
    <s v="theater"/>
    <s v="plays"/>
    <s v="theater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x v="6"/>
    <n v="103.49999999999999"/>
    <x v="2725"/>
    <x v="1"/>
    <x v="6"/>
    <s v="theater"/>
    <s v="plays"/>
    <s v="theater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x v="6"/>
    <n v="138.19999999999999"/>
    <x v="2726"/>
    <x v="1"/>
    <x v="6"/>
    <s v="theater"/>
    <s v="plays"/>
    <s v="theater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x v="6"/>
    <n v="109.54545454545455"/>
    <x v="2727"/>
    <x v="1"/>
    <x v="6"/>
    <s v="theater"/>
    <s v="plays"/>
    <s v="theater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x v="6"/>
    <n v="100.85714285714286"/>
    <x v="2728"/>
    <x v="1"/>
    <x v="6"/>
    <s v="theater"/>
    <s v="plays"/>
    <s v="theater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x v="6"/>
    <n v="101.53333333333335"/>
    <x v="2729"/>
    <x v="1"/>
    <x v="6"/>
    <s v="theater"/>
    <s v="plays"/>
    <s v="theater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x v="6"/>
    <n v="113.625"/>
    <x v="2730"/>
    <x v="1"/>
    <x v="6"/>
    <s v="theater"/>
    <s v="plays"/>
    <s v="theater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x v="6"/>
    <n v="100"/>
    <x v="2731"/>
    <x v="1"/>
    <x v="6"/>
    <s v="theater"/>
    <s v="plays"/>
    <s v="theater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x v="6"/>
    <n v="140"/>
    <x v="463"/>
    <x v="1"/>
    <x v="6"/>
    <s v="theater"/>
    <s v="plays"/>
    <s v="theater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x v="6"/>
    <n v="128.75"/>
    <x v="2732"/>
    <x v="1"/>
    <x v="6"/>
    <s v="theater"/>
    <s v="plays"/>
    <s v="theater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x v="6"/>
    <n v="102.90416666666667"/>
    <x v="2733"/>
    <x v="1"/>
    <x v="6"/>
    <s v="theater"/>
    <s v="plays"/>
    <s v="theater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x v="6"/>
    <n v="102.49999999999999"/>
    <x v="2734"/>
    <x v="1"/>
    <x v="6"/>
    <s v="theater"/>
    <s v="plays"/>
    <s v="theater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x v="6"/>
    <n v="110.1"/>
    <x v="2735"/>
    <x v="1"/>
    <x v="6"/>
    <s v="theater"/>
    <s v="plays"/>
    <s v="theater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x v="6"/>
    <n v="112.76666666666667"/>
    <x v="2736"/>
    <x v="1"/>
    <x v="6"/>
    <s v="theater"/>
    <s v="plays"/>
    <s v="theater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x v="6"/>
    <n v="111.9"/>
    <x v="1050"/>
    <x v="1"/>
    <x v="6"/>
    <s v="theater"/>
    <s v="plays"/>
    <s v="theater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x v="6"/>
    <n v="139.19999999999999"/>
    <x v="2737"/>
    <x v="1"/>
    <x v="6"/>
    <s v="theater"/>
    <s v="plays"/>
    <s v="theater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x v="6"/>
    <n v="110.85714285714286"/>
    <x v="2738"/>
    <x v="1"/>
    <x v="6"/>
    <s v="theater"/>
    <s v="plays"/>
    <s v="theater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x v="6"/>
    <n v="139.06666666666666"/>
    <x v="2739"/>
    <x v="1"/>
    <x v="6"/>
    <s v="theater"/>
    <s v="plays"/>
    <s v="theater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x v="6"/>
    <n v="105.69999999999999"/>
    <x v="17"/>
    <x v="1"/>
    <x v="6"/>
    <s v="theater"/>
    <s v="plays"/>
    <s v="theater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x v="6"/>
    <n v="101.42857142857142"/>
    <x v="2740"/>
    <x v="1"/>
    <x v="6"/>
    <s v="theater"/>
    <s v="plays"/>
    <s v="theater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x v="6"/>
    <n v="100.245"/>
    <x v="2741"/>
    <x v="1"/>
    <x v="6"/>
    <s v="theater"/>
    <s v="plays"/>
    <s v="theater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x v="6"/>
    <n v="109.16666666666666"/>
    <x v="2742"/>
    <x v="1"/>
    <x v="6"/>
    <s v="theater"/>
    <s v="plays"/>
    <s v="theater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x v="6"/>
    <n v="118.33333333333333"/>
    <x v="2743"/>
    <x v="1"/>
    <x v="6"/>
    <s v="theater"/>
    <s v="plays"/>
    <s v="theater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x v="6"/>
    <n v="120"/>
    <x v="2744"/>
    <x v="1"/>
    <x v="6"/>
    <s v="theater"/>
    <s v="plays"/>
    <s v="theater"/>
    <s v="plays"/>
  </r>
  <r>
    <s v="World Premiere of last play written by Amiri Baraka"/>
    <n v="40000"/>
    <n v="51184"/>
    <x v="0"/>
    <x v="0"/>
    <s v="USD"/>
    <n v="1425272340"/>
    <n v="1421426929"/>
    <b v="0"/>
    <n v="274"/>
    <x v="0"/>
    <x v="6"/>
    <n v="127.96000000000001"/>
    <x v="2745"/>
    <x v="1"/>
    <x v="6"/>
    <s v="theater"/>
    <s v="plays"/>
    <s v="theater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x v="0"/>
    <x v="6"/>
    <n v="126"/>
    <x v="2746"/>
    <x v="1"/>
    <x v="6"/>
    <s v="theater"/>
    <s v="plays"/>
    <s v="theater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x v="6"/>
    <n v="129.12912912912913"/>
    <x v="2747"/>
    <x v="1"/>
    <x v="6"/>
    <s v="theater"/>
    <s v="plays"/>
    <s v="theater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x v="6"/>
    <n v="107.42857142857143"/>
    <x v="2748"/>
    <x v="1"/>
    <x v="6"/>
    <s v="theater"/>
    <s v="plays"/>
    <s v="theater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x v="6"/>
    <n v="100.125"/>
    <x v="2749"/>
    <x v="1"/>
    <x v="6"/>
    <s v="theater"/>
    <s v="plays"/>
    <s v="theater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x v="6"/>
    <n v="155"/>
    <x v="2750"/>
    <x v="1"/>
    <x v="6"/>
    <s v="theater"/>
    <s v="plays"/>
    <s v="theater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x v="6"/>
    <n v="108"/>
    <x v="2751"/>
    <x v="1"/>
    <x v="6"/>
    <s v="theater"/>
    <s v="plays"/>
    <s v="theater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x v="6"/>
    <n v="110.52"/>
    <x v="2752"/>
    <x v="1"/>
    <x v="6"/>
    <s v="theater"/>
    <s v="plays"/>
    <s v="theater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x v="6"/>
    <n v="100.8"/>
    <x v="2111"/>
    <x v="1"/>
    <x v="6"/>
    <s v="theater"/>
    <s v="plays"/>
    <s v="theater"/>
    <s v="plays"/>
  </r>
  <r>
    <s v="Help me produce the play I have written for my senior project!"/>
    <n v="500"/>
    <n v="606"/>
    <x v="0"/>
    <x v="0"/>
    <s v="USD"/>
    <n v="1412092800"/>
    <n v="1409493800"/>
    <b v="0"/>
    <n v="18"/>
    <x v="0"/>
    <x v="6"/>
    <n v="121.2"/>
    <x v="2417"/>
    <x v="1"/>
    <x v="6"/>
    <s v="theater"/>
    <s v="plays"/>
    <s v="theater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x v="6"/>
    <n v="100.33333333333334"/>
    <x v="2753"/>
    <x v="1"/>
    <x v="6"/>
    <s v="theater"/>
    <s v="plays"/>
    <s v="theater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x v="6"/>
    <n v="109.16666666666666"/>
    <x v="2754"/>
    <x v="1"/>
    <x v="6"/>
    <s v="theater"/>
    <s v="plays"/>
    <s v="theater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x v="6"/>
    <n v="123.42857142857142"/>
    <x v="2755"/>
    <x v="1"/>
    <x v="6"/>
    <s v="theater"/>
    <s v="plays"/>
    <s v="theater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x v="6"/>
    <n v="136.33666666666667"/>
    <x v="2756"/>
    <x v="1"/>
    <x v="6"/>
    <s v="theater"/>
    <s v="plays"/>
    <s v="theater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x v="6"/>
    <n v="103.46657233816768"/>
    <x v="1911"/>
    <x v="1"/>
    <x v="6"/>
    <s v="theater"/>
    <s v="plays"/>
    <s v="theater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x v="6"/>
    <n v="121.33333333333334"/>
    <x v="2757"/>
    <x v="1"/>
    <x v="6"/>
    <s v="theater"/>
    <s v="plays"/>
    <s v="theater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x v="6"/>
    <n v="186"/>
    <x v="2758"/>
    <x v="1"/>
    <x v="6"/>
    <s v="theater"/>
    <s v="plays"/>
    <s v="theater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x v="6"/>
    <n v="300"/>
    <x v="2759"/>
    <x v="1"/>
    <x v="6"/>
    <s v="theater"/>
    <s v="plays"/>
    <s v="theater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x v="6"/>
    <n v="108.25"/>
    <x v="2760"/>
    <x v="1"/>
    <x v="6"/>
    <s v="theater"/>
    <s v="plays"/>
    <s v="theater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x v="0"/>
    <x v="6"/>
    <n v="141.15384615384616"/>
    <x v="2761"/>
    <x v="1"/>
    <x v="6"/>
    <s v="theater"/>
    <s v="plays"/>
    <s v="theater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x v="0"/>
    <x v="6"/>
    <n v="113.99999999999999"/>
    <x v="2762"/>
    <x v="1"/>
    <x v="6"/>
    <s v="theater"/>
    <s v="plays"/>
    <s v="theater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x v="6"/>
    <n v="153.73333333333335"/>
    <x v="2763"/>
    <x v="1"/>
    <x v="6"/>
    <s v="theater"/>
    <s v="plays"/>
    <s v="theater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x v="6"/>
    <n v="101.49999999999999"/>
    <x v="2764"/>
    <x v="1"/>
    <x v="6"/>
    <s v="theater"/>
    <s v="plays"/>
    <s v="theater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x v="6"/>
    <n v="102.35000000000001"/>
    <x v="2765"/>
    <x v="1"/>
    <x v="6"/>
    <s v="theater"/>
    <s v="plays"/>
    <s v="theater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x v="6"/>
    <n v="102.57142857142858"/>
    <x v="2766"/>
    <x v="1"/>
    <x v="6"/>
    <s v="theater"/>
    <s v="plays"/>
    <s v="theater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x v="6"/>
    <n v="155.75"/>
    <x v="2767"/>
    <x v="1"/>
    <x v="6"/>
    <s v="theater"/>
    <s v="plays"/>
    <s v="theater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x v="6"/>
    <n v="100.75"/>
    <x v="2768"/>
    <x v="1"/>
    <x v="6"/>
    <s v="theater"/>
    <s v="plays"/>
    <s v="theater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x v="6"/>
    <n v="239.4"/>
    <x v="2769"/>
    <x v="1"/>
    <x v="6"/>
    <s v="theater"/>
    <s v="plays"/>
    <s v="theater"/>
    <s v="plays"/>
  </r>
  <r>
    <s v="A new piece of physical theatre about love, regret and longing."/>
    <n v="200"/>
    <n v="420"/>
    <x v="0"/>
    <x v="1"/>
    <s v="GBP"/>
    <n v="1434994266"/>
    <n v="1432402266"/>
    <b v="0"/>
    <n v="4"/>
    <x v="0"/>
    <x v="6"/>
    <n v="210"/>
    <x v="2600"/>
    <x v="1"/>
    <x v="6"/>
    <s v="theater"/>
    <s v="plays"/>
    <s v="theater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x v="0"/>
    <x v="6"/>
    <n v="104.51515151515152"/>
    <x v="2770"/>
    <x v="1"/>
    <x v="6"/>
    <s v="theater"/>
    <s v="plays"/>
    <s v="theater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x v="6"/>
    <n v="100.8"/>
    <x v="2771"/>
    <x v="1"/>
    <x v="6"/>
    <s v="theater"/>
    <s v="plays"/>
    <s v="theater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x v="6"/>
    <n v="111.20000000000002"/>
    <x v="2772"/>
    <x v="1"/>
    <x v="6"/>
    <s v="theater"/>
    <s v="plays"/>
    <s v="theater"/>
    <s v="plays"/>
  </r>
  <r>
    <s v="Saltmine Theatre Company present Beauty and the Beast:"/>
    <n v="4500"/>
    <n v="4592"/>
    <x v="0"/>
    <x v="1"/>
    <s v="GBP"/>
    <n v="1417374262"/>
    <n v="1414778662"/>
    <b v="0"/>
    <n v="63"/>
    <x v="0"/>
    <x v="6"/>
    <n v="102.04444444444445"/>
    <x v="2773"/>
    <x v="1"/>
    <x v="6"/>
    <s v="theater"/>
    <s v="plays"/>
    <s v="theater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x v="6"/>
    <n v="102.54767441860466"/>
    <x v="2774"/>
    <x v="1"/>
    <x v="6"/>
    <s v="theater"/>
    <s v="plays"/>
    <s v="theater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x v="6"/>
    <n v="127"/>
    <x v="2775"/>
    <x v="1"/>
    <x v="6"/>
    <s v="theater"/>
    <s v="plays"/>
    <s v="theater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x v="6"/>
    <n v="338.70588235294122"/>
    <x v="2776"/>
    <x v="1"/>
    <x v="6"/>
    <s v="theater"/>
    <s v="plays"/>
    <s v="theater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x v="6"/>
    <n v="100.75"/>
    <x v="2777"/>
    <x v="1"/>
    <x v="6"/>
    <s v="theater"/>
    <s v="plays"/>
    <s v="theater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x v="6"/>
    <n v="9.31"/>
    <x v="2778"/>
    <x v="1"/>
    <x v="6"/>
    <s v="theater"/>
    <s v="plays"/>
    <s v="theater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x v="6"/>
    <n v="7.24"/>
    <x v="2779"/>
    <x v="1"/>
    <x v="6"/>
    <s v="theater"/>
    <s v="plays"/>
    <s v="theater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x v="6"/>
    <n v="10"/>
    <x v="101"/>
    <x v="1"/>
    <x v="6"/>
    <s v="theater"/>
    <s v="plays"/>
    <s v="theater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x v="6"/>
    <n v="11.272727272727273"/>
    <x v="1270"/>
    <x v="1"/>
    <x v="6"/>
    <s v="theater"/>
    <s v="plays"/>
    <s v="theater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x v="6"/>
    <n v="15.411764705882353"/>
    <x v="164"/>
    <x v="1"/>
    <x v="6"/>
    <s v="theater"/>
    <s v="plays"/>
    <s v="theater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x v="6"/>
    <n v="0"/>
    <x v="121"/>
    <x v="1"/>
    <x v="6"/>
    <s v="theater"/>
    <s v="plays"/>
    <s v="theater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x v="6"/>
    <n v="28.466666666666669"/>
    <x v="2397"/>
    <x v="1"/>
    <x v="6"/>
    <s v="theater"/>
    <s v="plays"/>
    <s v="theater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x v="6"/>
    <n v="13.333333333333334"/>
    <x v="119"/>
    <x v="1"/>
    <x v="6"/>
    <s v="theater"/>
    <s v="plays"/>
    <s v="theater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x v="6"/>
    <n v="0.66666666666666674"/>
    <x v="119"/>
    <x v="1"/>
    <x v="6"/>
    <s v="theater"/>
    <s v="plays"/>
    <s v="theater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x v="6"/>
    <n v="21.428571428571427"/>
    <x v="839"/>
    <x v="1"/>
    <x v="6"/>
    <s v="theater"/>
    <s v="plays"/>
    <s v="theater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x v="6"/>
    <n v="18"/>
    <x v="834"/>
    <x v="1"/>
    <x v="6"/>
    <s v="theater"/>
    <s v="plays"/>
    <s v="theater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x v="6"/>
    <n v="20.125"/>
    <x v="2780"/>
    <x v="1"/>
    <x v="6"/>
    <s v="theater"/>
    <s v="plays"/>
    <s v="theater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x v="6"/>
    <n v="17.899999999999999"/>
    <x v="2781"/>
    <x v="1"/>
    <x v="6"/>
    <s v="theater"/>
    <s v="plays"/>
    <s v="theater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x v="6"/>
    <n v="0"/>
    <x v="121"/>
    <x v="1"/>
    <x v="6"/>
    <s v="theater"/>
    <s v="plays"/>
    <s v="theater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x v="6"/>
    <n v="2"/>
    <x v="384"/>
    <x v="1"/>
    <x v="6"/>
    <s v="theater"/>
    <s v="plays"/>
    <s v="theater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x v="1"/>
    <x v="6"/>
    <n v="0"/>
    <x v="121"/>
    <x v="1"/>
    <x v="6"/>
    <s v="theater"/>
    <s v="plays"/>
    <s v="theater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x v="6"/>
    <n v="0"/>
    <x v="121"/>
    <x v="1"/>
    <x v="6"/>
    <s v="theater"/>
    <s v="plays"/>
    <s v="theater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x v="6"/>
    <n v="10"/>
    <x v="119"/>
    <x v="1"/>
    <x v="6"/>
    <s v="theater"/>
    <s v="plays"/>
    <s v="theater"/>
    <s v="plays"/>
  </r>
  <r>
    <s v="Generational curses CAN be broken...right?"/>
    <n v="8500"/>
    <n v="202"/>
    <x v="2"/>
    <x v="0"/>
    <s v="USD"/>
    <n v="1475918439"/>
    <n v="1473326439"/>
    <b v="0"/>
    <n v="1"/>
    <x v="1"/>
    <x v="6"/>
    <n v="2.3764705882352941"/>
    <x v="2782"/>
    <x v="1"/>
    <x v="6"/>
    <s v="theater"/>
    <s v="plays"/>
    <s v="theater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x v="1"/>
    <x v="6"/>
    <n v="1"/>
    <x v="384"/>
    <x v="1"/>
    <x v="6"/>
    <s v="theater"/>
    <s v="plays"/>
    <s v="theater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x v="40"/>
    <n v="103.52"/>
    <x v="2783"/>
    <x v="1"/>
    <x v="40"/>
    <s v="theater"/>
    <s v="musical"/>
    <s v="theater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x v="40"/>
    <n v="105"/>
    <x v="766"/>
    <x v="1"/>
    <x v="40"/>
    <s v="theater"/>
    <s v="musical"/>
    <s v="theater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x v="40"/>
    <n v="100.44999999999999"/>
    <x v="2784"/>
    <x v="1"/>
    <x v="40"/>
    <s v="theater"/>
    <s v="musical"/>
    <s v="theater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x v="40"/>
    <n v="132.6"/>
    <x v="2785"/>
    <x v="1"/>
    <x v="40"/>
    <s v="theater"/>
    <s v="musical"/>
    <s v="theater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x v="40"/>
    <n v="112.99999999999999"/>
    <x v="804"/>
    <x v="1"/>
    <x v="40"/>
    <s v="theater"/>
    <s v="musical"/>
    <s v="theater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x v="40"/>
    <n v="103.34"/>
    <x v="2786"/>
    <x v="1"/>
    <x v="40"/>
    <s v="theater"/>
    <s v="musical"/>
    <s v="theater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x v="40"/>
    <n v="120"/>
    <x v="2787"/>
    <x v="1"/>
    <x v="40"/>
    <s v="theater"/>
    <s v="musical"/>
    <s v="theater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x v="40"/>
    <n v="129.63636363636363"/>
    <x v="2788"/>
    <x v="1"/>
    <x v="40"/>
    <s v="theater"/>
    <s v="musical"/>
    <s v="theater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x v="40"/>
    <n v="101.11111111111111"/>
    <x v="2789"/>
    <x v="1"/>
    <x v="40"/>
    <s v="theater"/>
    <s v="musical"/>
    <s v="theater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x v="40"/>
    <n v="108.51428571428572"/>
    <x v="2790"/>
    <x v="1"/>
    <x v="40"/>
    <s v="theater"/>
    <s v="musical"/>
    <s v="theater"/>
    <s v="musical"/>
  </r>
  <r>
    <s v="LUIGI'S LADIES: an original one-woman musical comedy"/>
    <n v="1500"/>
    <n v="1535"/>
    <x v="0"/>
    <x v="0"/>
    <s v="USD"/>
    <n v="1400475600"/>
    <n v="1397819938"/>
    <b v="0"/>
    <n v="26"/>
    <x v="0"/>
    <x v="40"/>
    <n v="102.33333333333334"/>
    <x v="2791"/>
    <x v="1"/>
    <x v="40"/>
    <s v="theater"/>
    <s v="musical"/>
    <s v="theater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x v="0"/>
    <x v="40"/>
    <n v="110.24425000000002"/>
    <x v="2792"/>
    <x v="1"/>
    <x v="40"/>
    <s v="theater"/>
    <s v="musical"/>
    <s v="theater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x v="40"/>
    <n v="101.0154"/>
    <x v="2793"/>
    <x v="1"/>
    <x v="40"/>
    <s v="theater"/>
    <s v="musical"/>
    <s v="theater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x v="40"/>
    <n v="100"/>
    <x v="2794"/>
    <x v="1"/>
    <x v="40"/>
    <s v="theater"/>
    <s v="musical"/>
    <s v="theater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x v="40"/>
    <n v="106.24"/>
    <x v="2795"/>
    <x v="1"/>
    <x v="40"/>
    <s v="theater"/>
    <s v="musical"/>
    <s v="theater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x v="0"/>
    <x v="40"/>
    <n v="100"/>
    <x v="2796"/>
    <x v="1"/>
    <x v="40"/>
    <s v="theater"/>
    <s v="musical"/>
    <s v="theater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x v="40"/>
    <n v="100"/>
    <x v="2657"/>
    <x v="1"/>
    <x v="40"/>
    <s v="theater"/>
    <s v="musical"/>
    <s v="theater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x v="40"/>
    <n v="113.45714285714286"/>
    <x v="2797"/>
    <x v="1"/>
    <x v="40"/>
    <s v="theater"/>
    <s v="musical"/>
    <s v="theater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x v="40"/>
    <n v="102.65010000000001"/>
    <x v="2798"/>
    <x v="1"/>
    <x v="40"/>
    <s v="theater"/>
    <s v="musical"/>
    <s v="theater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x v="40"/>
    <n v="116.75"/>
    <x v="2799"/>
    <x v="1"/>
    <x v="40"/>
    <s v="theater"/>
    <s v="musical"/>
    <s v="theater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x v="40"/>
    <n v="107.65274999999998"/>
    <x v="2800"/>
    <x v="1"/>
    <x v="40"/>
    <s v="theater"/>
    <s v="musical"/>
    <s v="theater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x v="40"/>
    <n v="100"/>
    <x v="2801"/>
    <x v="1"/>
    <x v="40"/>
    <s v="theater"/>
    <s v="musical"/>
    <s v="theater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x v="40"/>
    <n v="100"/>
    <x v="101"/>
    <x v="1"/>
    <x v="40"/>
    <s v="theater"/>
    <s v="musical"/>
    <s v="theater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x v="0"/>
    <x v="40"/>
    <n v="146"/>
    <x v="2802"/>
    <x v="1"/>
    <x v="40"/>
    <s v="theater"/>
    <s v="musical"/>
    <s v="theater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x v="40"/>
    <n v="110.2"/>
    <x v="2803"/>
    <x v="1"/>
    <x v="40"/>
    <s v="theater"/>
    <s v="musical"/>
    <s v="theater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x v="0"/>
    <x v="40"/>
    <n v="108.2"/>
    <x v="2804"/>
    <x v="1"/>
    <x v="40"/>
    <s v="theater"/>
    <s v="musical"/>
    <s v="theater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x v="40"/>
    <n v="100"/>
    <x v="101"/>
    <x v="1"/>
    <x v="40"/>
    <s v="theater"/>
    <s v="musical"/>
    <s v="theater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x v="40"/>
    <n v="100.25"/>
    <x v="2805"/>
    <x v="1"/>
    <x v="40"/>
    <s v="theater"/>
    <s v="musical"/>
    <s v="theater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x v="40"/>
    <n v="106.71250000000001"/>
    <x v="2806"/>
    <x v="1"/>
    <x v="40"/>
    <s v="theater"/>
    <s v="musical"/>
    <s v="theater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x v="40"/>
    <n v="143.19999999999999"/>
    <x v="2807"/>
    <x v="1"/>
    <x v="40"/>
    <s v="theater"/>
    <s v="musical"/>
    <s v="theater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x v="0"/>
    <x v="40"/>
    <n v="105.04166666666667"/>
    <x v="2808"/>
    <x v="1"/>
    <x v="40"/>
    <s v="theater"/>
    <s v="musical"/>
    <s v="theater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x v="0"/>
    <x v="40"/>
    <n v="103.98"/>
    <x v="2809"/>
    <x v="1"/>
    <x v="40"/>
    <s v="theater"/>
    <s v="musical"/>
    <s v="theater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x v="40"/>
    <n v="120"/>
    <x v="101"/>
    <x v="1"/>
    <x v="40"/>
    <s v="theater"/>
    <s v="musical"/>
    <s v="theater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x v="40"/>
    <n v="109.66666666666667"/>
    <x v="2810"/>
    <x v="1"/>
    <x v="40"/>
    <s v="theater"/>
    <s v="musical"/>
    <s v="theater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x v="40"/>
    <n v="101.75"/>
    <x v="2811"/>
    <x v="1"/>
    <x v="40"/>
    <s v="theater"/>
    <s v="musical"/>
    <s v="theater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x v="40"/>
    <n v="128.91666666666666"/>
    <x v="2812"/>
    <x v="1"/>
    <x v="40"/>
    <s v="theater"/>
    <s v="musical"/>
    <s v="theater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x v="40"/>
    <n v="114.99999999999999"/>
    <x v="2813"/>
    <x v="1"/>
    <x v="40"/>
    <s v="theater"/>
    <s v="musical"/>
    <s v="theater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x v="40"/>
    <n v="150.75"/>
    <x v="984"/>
    <x v="1"/>
    <x v="40"/>
    <s v="theater"/>
    <s v="musical"/>
    <s v="theater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x v="40"/>
    <n v="110.96666666666665"/>
    <x v="2814"/>
    <x v="1"/>
    <x v="40"/>
    <s v="theater"/>
    <s v="musical"/>
    <s v="theater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x v="40"/>
    <n v="100.28571428571429"/>
    <x v="2815"/>
    <x v="1"/>
    <x v="40"/>
    <s v="theater"/>
    <s v="musical"/>
    <s v="theater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x v="40"/>
    <n v="0.66666666666666674"/>
    <x v="130"/>
    <x v="1"/>
    <x v="40"/>
    <s v="theater"/>
    <s v="musical"/>
    <s v="theater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x v="40"/>
    <n v="3.267605633802817"/>
    <x v="2109"/>
    <x v="1"/>
    <x v="40"/>
    <s v="theater"/>
    <s v="musical"/>
    <s v="theater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x v="40"/>
    <n v="0"/>
    <x v="121"/>
    <x v="1"/>
    <x v="40"/>
    <s v="theater"/>
    <s v="musical"/>
    <s v="theater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x v="1"/>
    <x v="40"/>
    <n v="0"/>
    <x v="121"/>
    <x v="1"/>
    <x v="40"/>
    <s v="theater"/>
    <s v="musical"/>
    <s v="theater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x v="1"/>
    <x v="40"/>
    <n v="0.27999999999999997"/>
    <x v="844"/>
    <x v="1"/>
    <x v="40"/>
    <s v="theater"/>
    <s v="musical"/>
    <s v="theater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x v="40"/>
    <n v="59.657142857142851"/>
    <x v="2816"/>
    <x v="1"/>
    <x v="40"/>
    <s v="theater"/>
    <s v="musical"/>
    <s v="theater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x v="40"/>
    <n v="1"/>
    <x v="73"/>
    <x v="1"/>
    <x v="40"/>
    <s v="theater"/>
    <s v="musical"/>
    <s v="theater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x v="40"/>
    <n v="1.6666666666666667"/>
    <x v="144"/>
    <x v="1"/>
    <x v="40"/>
    <s v="theater"/>
    <s v="musical"/>
    <s v="theater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x v="40"/>
    <n v="4.4444444444444444E-3"/>
    <x v="120"/>
    <x v="1"/>
    <x v="40"/>
    <s v="theater"/>
    <s v="musical"/>
    <s v="theater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x v="40"/>
    <n v="89.666666666666657"/>
    <x v="2817"/>
    <x v="1"/>
    <x v="40"/>
    <s v="theater"/>
    <s v="musical"/>
    <s v="theater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x v="40"/>
    <n v="1.4642857142857144"/>
    <x v="1536"/>
    <x v="1"/>
    <x v="40"/>
    <s v="theater"/>
    <s v="musical"/>
    <s v="theater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x v="40"/>
    <n v="4.0199999999999996"/>
    <x v="984"/>
    <x v="1"/>
    <x v="40"/>
    <s v="theater"/>
    <s v="musical"/>
    <s v="theater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x v="40"/>
    <n v="4.004545454545454"/>
    <x v="2818"/>
    <x v="1"/>
    <x v="40"/>
    <s v="theater"/>
    <s v="musical"/>
    <s v="theater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x v="40"/>
    <n v="8.52"/>
    <x v="2819"/>
    <x v="1"/>
    <x v="40"/>
    <s v="theater"/>
    <s v="musical"/>
    <s v="theater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x v="40"/>
    <n v="0"/>
    <x v="121"/>
    <x v="1"/>
    <x v="40"/>
    <s v="theater"/>
    <s v="musical"/>
    <s v="theater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x v="1"/>
    <x v="40"/>
    <n v="19.650000000000002"/>
    <x v="2820"/>
    <x v="1"/>
    <x v="40"/>
    <s v="theater"/>
    <s v="musical"/>
    <s v="theater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x v="40"/>
    <n v="0"/>
    <x v="121"/>
    <x v="1"/>
    <x v="40"/>
    <s v="theater"/>
    <s v="musical"/>
    <s v="theater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x v="40"/>
    <n v="2E-3"/>
    <x v="1788"/>
    <x v="1"/>
    <x v="40"/>
    <s v="theater"/>
    <s v="musical"/>
    <s v="theater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x v="40"/>
    <n v="6.6666666666666666E-2"/>
    <x v="144"/>
    <x v="1"/>
    <x v="40"/>
    <s v="theater"/>
    <s v="musical"/>
    <s v="theater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x v="40"/>
    <n v="30.333333333333336"/>
    <x v="2821"/>
    <x v="1"/>
    <x v="40"/>
    <s v="theater"/>
    <s v="musical"/>
    <s v="theater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x v="6"/>
    <n v="100"/>
    <x v="694"/>
    <x v="1"/>
    <x v="6"/>
    <s v="theater"/>
    <s v="plays"/>
    <s v="theater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x v="6"/>
    <n v="101.25"/>
    <x v="1352"/>
    <x v="1"/>
    <x v="6"/>
    <s v="theater"/>
    <s v="plays"/>
    <s v="theater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x v="6"/>
    <n v="121.73333333333333"/>
    <x v="2822"/>
    <x v="1"/>
    <x v="6"/>
    <s v="theater"/>
    <s v="plays"/>
    <s v="theater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x v="6"/>
    <n v="330"/>
    <x v="2823"/>
    <x v="1"/>
    <x v="6"/>
    <s v="theater"/>
    <s v="plays"/>
    <s v="theater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x v="6"/>
    <n v="109.55"/>
    <x v="2824"/>
    <x v="1"/>
    <x v="6"/>
    <s v="theater"/>
    <s v="plays"/>
    <s v="theater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x v="6"/>
    <n v="100.95190476190474"/>
    <x v="2825"/>
    <x v="1"/>
    <x v="6"/>
    <s v="theater"/>
    <s v="plays"/>
    <s v="theater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x v="6"/>
    <n v="140.13333333333333"/>
    <x v="2826"/>
    <x v="1"/>
    <x v="6"/>
    <s v="theater"/>
    <s v="plays"/>
    <s v="theater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x v="0"/>
    <x v="6"/>
    <n v="100.001"/>
    <x v="2827"/>
    <x v="1"/>
    <x v="6"/>
    <s v="theater"/>
    <s v="plays"/>
    <s v="theater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x v="6"/>
    <n v="119.238"/>
    <x v="2828"/>
    <x v="1"/>
    <x v="6"/>
    <s v="theater"/>
    <s v="plays"/>
    <s v="theater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x v="6"/>
    <n v="107.25"/>
    <x v="2829"/>
    <x v="1"/>
    <x v="6"/>
    <s v="theater"/>
    <s v="plays"/>
    <s v="theater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x v="6"/>
    <n v="227.99999999999997"/>
    <x v="2830"/>
    <x v="1"/>
    <x v="6"/>
    <s v="theater"/>
    <s v="plays"/>
    <s v="theater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x v="6"/>
    <n v="106.4"/>
    <x v="2831"/>
    <x v="1"/>
    <x v="6"/>
    <s v="theater"/>
    <s v="plays"/>
    <s v="theater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x v="6"/>
    <n v="143.33333333333334"/>
    <x v="2832"/>
    <x v="1"/>
    <x v="6"/>
    <s v="theater"/>
    <s v="plays"/>
    <s v="theater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x v="6"/>
    <n v="104.54285714285714"/>
    <x v="2833"/>
    <x v="1"/>
    <x v="6"/>
    <s v="theater"/>
    <s v="plays"/>
    <s v="theater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x v="6"/>
    <n v="110.02000000000001"/>
    <x v="2834"/>
    <x v="1"/>
    <x v="6"/>
    <s v="theater"/>
    <s v="plays"/>
    <s v="theater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x v="6"/>
    <n v="106"/>
    <x v="2835"/>
    <x v="1"/>
    <x v="6"/>
    <s v="theater"/>
    <s v="plays"/>
    <s v="theater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x v="6"/>
    <n v="108"/>
    <x v="2836"/>
    <x v="1"/>
    <x v="6"/>
    <s v="theater"/>
    <s v="plays"/>
    <s v="theater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x v="6"/>
    <n v="105.42"/>
    <x v="2837"/>
    <x v="1"/>
    <x v="6"/>
    <s v="theater"/>
    <s v="plays"/>
    <s v="theater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x v="6"/>
    <n v="119.16666666666667"/>
    <x v="446"/>
    <x v="1"/>
    <x v="6"/>
    <s v="theater"/>
    <s v="plays"/>
    <s v="theater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x v="6"/>
    <n v="152.66666666666666"/>
    <x v="2838"/>
    <x v="1"/>
    <x v="6"/>
    <s v="theater"/>
    <s v="plays"/>
    <s v="theater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x v="6"/>
    <n v="100"/>
    <x v="2839"/>
    <x v="1"/>
    <x v="6"/>
    <s v="theater"/>
    <s v="plays"/>
    <s v="theater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x v="6"/>
    <n v="100.2"/>
    <x v="2840"/>
    <x v="1"/>
    <x v="6"/>
    <s v="theater"/>
    <s v="plays"/>
    <s v="theater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x v="6"/>
    <n v="225"/>
    <x v="766"/>
    <x v="1"/>
    <x v="6"/>
    <s v="theater"/>
    <s v="plays"/>
    <s v="theater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x v="6"/>
    <n v="106.02199999999999"/>
    <x v="2841"/>
    <x v="1"/>
    <x v="6"/>
    <s v="theater"/>
    <s v="plays"/>
    <s v="theater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x v="6"/>
    <n v="104.66666666666666"/>
    <x v="2842"/>
    <x v="1"/>
    <x v="6"/>
    <s v="theater"/>
    <s v="plays"/>
    <s v="theater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x v="6"/>
    <n v="116.66666666666667"/>
    <x v="2843"/>
    <x v="1"/>
    <x v="6"/>
    <s v="theater"/>
    <s v="plays"/>
    <s v="theater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x v="6"/>
    <n v="109.03333333333333"/>
    <x v="2844"/>
    <x v="1"/>
    <x v="6"/>
    <s v="theater"/>
    <s v="plays"/>
    <s v="theater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x v="6"/>
    <n v="160"/>
    <x v="379"/>
    <x v="1"/>
    <x v="6"/>
    <s v="theater"/>
    <s v="plays"/>
    <s v="theater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x v="6"/>
    <n v="112.5"/>
    <x v="2845"/>
    <x v="1"/>
    <x v="6"/>
    <s v="theater"/>
    <s v="plays"/>
    <s v="theater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x v="0"/>
    <x v="6"/>
    <n v="102.1"/>
    <x v="2846"/>
    <x v="1"/>
    <x v="6"/>
    <s v="theater"/>
    <s v="plays"/>
    <s v="theater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x v="6"/>
    <n v="100.824"/>
    <x v="2847"/>
    <x v="1"/>
    <x v="6"/>
    <s v="theater"/>
    <s v="plays"/>
    <s v="theater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x v="6"/>
    <n v="101.25"/>
    <x v="2848"/>
    <x v="1"/>
    <x v="6"/>
    <s v="theater"/>
    <s v="plays"/>
    <s v="theater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x v="6"/>
    <n v="6500"/>
    <x v="94"/>
    <x v="1"/>
    <x v="6"/>
    <s v="theater"/>
    <s v="plays"/>
    <s v="theater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x v="6"/>
    <n v="8.7200000000000006"/>
    <x v="2849"/>
    <x v="1"/>
    <x v="6"/>
    <s v="theater"/>
    <s v="plays"/>
    <s v="theater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x v="6"/>
    <n v="21.94"/>
    <x v="2850"/>
    <x v="1"/>
    <x v="6"/>
    <s v="theater"/>
    <s v="plays"/>
    <s v="theater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x v="6"/>
    <n v="21.3"/>
    <x v="2851"/>
    <x v="1"/>
    <x v="6"/>
    <s v="theater"/>
    <s v="plays"/>
    <s v="theater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x v="6"/>
    <n v="41.489795918367342"/>
    <x v="2852"/>
    <x v="1"/>
    <x v="6"/>
    <s v="theater"/>
    <s v="plays"/>
    <s v="theater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x v="6"/>
    <n v="2.105"/>
    <x v="2853"/>
    <x v="1"/>
    <x v="6"/>
    <s v="theater"/>
    <s v="plays"/>
    <s v="theater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x v="6"/>
    <n v="2.7"/>
    <x v="2854"/>
    <x v="1"/>
    <x v="6"/>
    <s v="theater"/>
    <s v="plays"/>
    <s v="theater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x v="6"/>
    <n v="16.161904761904761"/>
    <x v="2855"/>
    <x v="1"/>
    <x v="6"/>
    <s v="theater"/>
    <s v="plays"/>
    <s v="theater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x v="6"/>
    <n v="16.376923076923077"/>
    <x v="2856"/>
    <x v="1"/>
    <x v="6"/>
    <s v="theater"/>
    <s v="plays"/>
    <s v="theater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x v="6"/>
    <n v="7.043333333333333"/>
    <x v="2857"/>
    <x v="1"/>
    <x v="6"/>
    <s v="theater"/>
    <s v="plays"/>
    <s v="theater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x v="1"/>
    <x v="6"/>
    <n v="3.8"/>
    <x v="2858"/>
    <x v="1"/>
    <x v="6"/>
    <s v="theater"/>
    <s v="plays"/>
    <s v="theater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x v="6"/>
    <n v="34.08"/>
    <x v="2859"/>
    <x v="1"/>
    <x v="6"/>
    <s v="theater"/>
    <s v="plays"/>
    <s v="theater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x v="6"/>
    <n v="0.2"/>
    <x v="119"/>
    <x v="1"/>
    <x v="6"/>
    <s v="theater"/>
    <s v="plays"/>
    <s v="theater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x v="6"/>
    <n v="2.5999999999999999E-2"/>
    <x v="31"/>
    <x v="1"/>
    <x v="6"/>
    <s v="theater"/>
    <s v="plays"/>
    <s v="theater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x v="1"/>
    <x v="6"/>
    <n v="16.254545454545454"/>
    <x v="2860"/>
    <x v="1"/>
    <x v="6"/>
    <s v="theater"/>
    <s v="plays"/>
    <s v="theater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x v="6"/>
    <n v="2.5"/>
    <x v="384"/>
    <x v="1"/>
    <x v="6"/>
    <s v="theater"/>
    <s v="plays"/>
    <s v="theater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x v="6"/>
    <n v="0.02"/>
    <x v="120"/>
    <x v="1"/>
    <x v="6"/>
    <s v="theater"/>
    <s v="plays"/>
    <s v="theater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x v="6"/>
    <n v="5.2"/>
    <x v="178"/>
    <x v="1"/>
    <x v="6"/>
    <s v="theater"/>
    <s v="plays"/>
    <s v="theater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x v="6"/>
    <n v="2"/>
    <x v="119"/>
    <x v="1"/>
    <x v="6"/>
    <s v="theater"/>
    <s v="plays"/>
    <s v="theater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x v="6"/>
    <n v="0.04"/>
    <x v="120"/>
    <x v="1"/>
    <x v="6"/>
    <s v="theater"/>
    <s v="plays"/>
    <s v="theater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x v="6"/>
    <n v="17.666666666666668"/>
    <x v="2861"/>
    <x v="1"/>
    <x v="6"/>
    <s v="theater"/>
    <s v="plays"/>
    <s v="theater"/>
    <s v="plays"/>
  </r>
  <r>
    <s v="THE COMING OF THE LORD!"/>
    <n v="2000"/>
    <n v="100"/>
    <x v="2"/>
    <x v="0"/>
    <s v="USD"/>
    <n v="1415828820"/>
    <n v="1412258977"/>
    <b v="0"/>
    <n v="1"/>
    <x v="1"/>
    <x v="6"/>
    <n v="5"/>
    <x v="101"/>
    <x v="1"/>
    <x v="6"/>
    <s v="theater"/>
    <s v="plays"/>
    <s v="theater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x v="1"/>
    <x v="6"/>
    <n v="1.3333333333333334E-2"/>
    <x v="120"/>
    <x v="1"/>
    <x v="6"/>
    <s v="theater"/>
    <s v="plays"/>
    <s v="theater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x v="6"/>
    <n v="0"/>
    <x v="121"/>
    <x v="1"/>
    <x v="6"/>
    <s v="theater"/>
    <s v="plays"/>
    <s v="theater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x v="6"/>
    <n v="1.2"/>
    <x v="135"/>
    <x v="1"/>
    <x v="6"/>
    <s v="theater"/>
    <s v="plays"/>
    <s v="theater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x v="6"/>
    <n v="26.937422295897225"/>
    <x v="2521"/>
    <x v="1"/>
    <x v="6"/>
    <s v="theater"/>
    <s v="plays"/>
    <s v="theater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x v="1"/>
    <x v="6"/>
    <n v="0.54999999999999993"/>
    <x v="148"/>
    <x v="1"/>
    <x v="6"/>
    <s v="theater"/>
    <s v="plays"/>
    <s v="theater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x v="6"/>
    <n v="12.55"/>
    <x v="2862"/>
    <x v="1"/>
    <x v="6"/>
    <s v="theater"/>
    <s v="plays"/>
    <s v="theater"/>
    <s v="plays"/>
  </r>
  <r>
    <s v="New collection of music by Scott Evan Davis!"/>
    <n v="5000"/>
    <n v="10"/>
    <x v="1"/>
    <x v="1"/>
    <s v="GBP"/>
    <n v="1410191405"/>
    <n v="1408031405"/>
    <b v="0"/>
    <n v="1"/>
    <x v="1"/>
    <x v="40"/>
    <n v="0.2"/>
    <x v="119"/>
    <x v="1"/>
    <x v="40"/>
    <s v="theater"/>
    <s v="musical"/>
    <s v="theater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x v="1"/>
    <x v="40"/>
    <n v="3.4474868431088401"/>
    <x v="2863"/>
    <x v="1"/>
    <x v="40"/>
    <s v="theater"/>
    <s v="musical"/>
    <s v="theater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x v="40"/>
    <n v="15"/>
    <x v="1876"/>
    <x v="1"/>
    <x v="40"/>
    <s v="theater"/>
    <s v="musical"/>
    <s v="theater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x v="40"/>
    <n v="2.666666666666667"/>
    <x v="140"/>
    <x v="1"/>
    <x v="40"/>
    <s v="theater"/>
    <s v="musical"/>
    <s v="theater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x v="40"/>
    <n v="0"/>
    <x v="121"/>
    <x v="1"/>
    <x v="40"/>
    <s v="theater"/>
    <s v="musical"/>
    <s v="theater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x v="40"/>
    <n v="0"/>
    <x v="121"/>
    <x v="1"/>
    <x v="40"/>
    <s v="theater"/>
    <s v="musical"/>
    <s v="theater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x v="40"/>
    <n v="0"/>
    <x v="121"/>
    <x v="1"/>
    <x v="40"/>
    <s v="theater"/>
    <s v="musical"/>
    <s v="theater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x v="40"/>
    <n v="0"/>
    <x v="121"/>
    <x v="1"/>
    <x v="40"/>
    <s v="theater"/>
    <s v="musical"/>
    <s v="theater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x v="40"/>
    <n v="52.794871794871788"/>
    <x v="2864"/>
    <x v="1"/>
    <x v="40"/>
    <s v="theater"/>
    <s v="musical"/>
    <s v="theater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x v="40"/>
    <n v="4.9639999999999995"/>
    <x v="2865"/>
    <x v="1"/>
    <x v="40"/>
    <s v="theater"/>
    <s v="musical"/>
    <s v="theater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x v="40"/>
    <n v="5.5555555555555552E-2"/>
    <x v="119"/>
    <x v="1"/>
    <x v="40"/>
    <s v="theater"/>
    <s v="musical"/>
    <s v="theater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x v="40"/>
    <n v="0"/>
    <x v="121"/>
    <x v="1"/>
    <x v="40"/>
    <s v="theater"/>
    <s v="musical"/>
    <s v="theater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x v="40"/>
    <n v="13.066666666666665"/>
    <x v="2866"/>
    <x v="1"/>
    <x v="40"/>
    <s v="theater"/>
    <s v="musical"/>
    <s v="theater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x v="1"/>
    <x v="40"/>
    <n v="5"/>
    <x v="384"/>
    <x v="1"/>
    <x v="40"/>
    <s v="theater"/>
    <s v="musical"/>
    <s v="theater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x v="40"/>
    <n v="0"/>
    <x v="121"/>
    <x v="1"/>
    <x v="40"/>
    <s v="theater"/>
    <s v="musical"/>
    <s v="theater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x v="40"/>
    <n v="0"/>
    <x v="121"/>
    <x v="1"/>
    <x v="40"/>
    <s v="theater"/>
    <s v="musical"/>
    <s v="theater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x v="40"/>
    <n v="0"/>
    <x v="121"/>
    <x v="1"/>
    <x v="40"/>
    <s v="theater"/>
    <s v="musical"/>
    <s v="theater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x v="40"/>
    <n v="0"/>
    <x v="121"/>
    <x v="1"/>
    <x v="40"/>
    <s v="theater"/>
    <s v="musical"/>
    <s v="theater"/>
    <s v="musical"/>
  </r>
  <r>
    <n v="1"/>
    <n v="10000"/>
    <n v="0"/>
    <x v="1"/>
    <x v="2"/>
    <s v="AUD"/>
    <n v="1418275702"/>
    <n v="1415683702"/>
    <b v="0"/>
    <n v="0"/>
    <x v="1"/>
    <x v="40"/>
    <n v="0"/>
    <x v="121"/>
    <x v="1"/>
    <x v="40"/>
    <s v="theater"/>
    <s v="musical"/>
    <s v="theater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x v="40"/>
    <n v="1.7500000000000002"/>
    <x v="844"/>
    <x v="1"/>
    <x v="40"/>
    <s v="theater"/>
    <s v="musical"/>
    <s v="theater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x v="6"/>
    <n v="27.1"/>
    <x v="2867"/>
    <x v="1"/>
    <x v="6"/>
    <s v="theater"/>
    <s v="plays"/>
    <s v="theater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x v="6"/>
    <n v="1.4749999999999999"/>
    <x v="2868"/>
    <x v="1"/>
    <x v="6"/>
    <s v="theater"/>
    <s v="plays"/>
    <s v="theater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x v="6"/>
    <n v="16.826666666666668"/>
    <x v="2869"/>
    <x v="1"/>
    <x v="6"/>
    <s v="theater"/>
    <s v="plays"/>
    <s v="theater"/>
    <s v="plays"/>
  </r>
  <r>
    <s v="A comedy about a mime who dreams of becoming a stand up comedian."/>
    <n v="800"/>
    <n v="260"/>
    <x v="2"/>
    <x v="0"/>
    <s v="USD"/>
    <n v="1427086740"/>
    <n v="1424488244"/>
    <b v="0"/>
    <n v="7"/>
    <x v="1"/>
    <x v="6"/>
    <n v="32.5"/>
    <x v="2351"/>
    <x v="1"/>
    <x v="6"/>
    <s v="theater"/>
    <s v="plays"/>
    <s v="theater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x v="6"/>
    <n v="0"/>
    <x v="121"/>
    <x v="1"/>
    <x v="6"/>
    <s v="theater"/>
    <s v="plays"/>
    <s v="theater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x v="6"/>
    <n v="21.55"/>
    <x v="2870"/>
    <x v="1"/>
    <x v="6"/>
    <s v="theater"/>
    <s v="plays"/>
    <s v="theater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x v="6"/>
    <n v="3.4666666666666663"/>
    <x v="1331"/>
    <x v="1"/>
    <x v="6"/>
    <s v="theater"/>
    <s v="plays"/>
    <s v="theater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x v="6"/>
    <n v="5"/>
    <x v="73"/>
    <x v="1"/>
    <x v="6"/>
    <s v="theater"/>
    <s v="plays"/>
    <s v="theater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x v="6"/>
    <n v="10.625"/>
    <x v="665"/>
    <x v="1"/>
    <x v="6"/>
    <s v="theater"/>
    <s v="plays"/>
    <s v="theater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x v="6"/>
    <n v="17.599999999999998"/>
    <x v="895"/>
    <x v="1"/>
    <x v="6"/>
    <s v="theater"/>
    <s v="plays"/>
    <s v="theater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x v="6"/>
    <n v="32.56"/>
    <x v="1337"/>
    <x v="1"/>
    <x v="6"/>
    <s v="theater"/>
    <s v="plays"/>
    <s v="theater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x v="6"/>
    <n v="1.25"/>
    <x v="372"/>
    <x v="1"/>
    <x v="6"/>
    <s v="theater"/>
    <s v="plays"/>
    <s v="theater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x v="6"/>
    <n v="5.4"/>
    <x v="2871"/>
    <x v="1"/>
    <x v="6"/>
    <s v="theater"/>
    <s v="plays"/>
    <s v="theater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x v="6"/>
    <n v="0.83333333333333337"/>
    <x v="384"/>
    <x v="1"/>
    <x v="6"/>
    <s v="theater"/>
    <s v="plays"/>
    <s v="theater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x v="6"/>
    <n v="48.833333333333336"/>
    <x v="2872"/>
    <x v="1"/>
    <x v="6"/>
    <s v="theater"/>
    <s v="plays"/>
    <s v="theater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x v="6"/>
    <n v="0"/>
    <x v="121"/>
    <x v="1"/>
    <x v="6"/>
    <s v="theater"/>
    <s v="plays"/>
    <s v="theater"/>
    <s v="plays"/>
  </r>
  <r>
    <s v="A play that will cover 4000 years of black history."/>
    <n v="10000"/>
    <n v="3"/>
    <x v="2"/>
    <x v="0"/>
    <s v="USD"/>
    <n v="1429074240"/>
    <n v="1427866200"/>
    <b v="0"/>
    <n v="2"/>
    <x v="1"/>
    <x v="6"/>
    <n v="0.03"/>
    <x v="1788"/>
    <x v="1"/>
    <x v="6"/>
    <s v="theater"/>
    <s v="plays"/>
    <s v="theater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x v="6"/>
    <n v="11.533333333333333"/>
    <x v="2873"/>
    <x v="1"/>
    <x v="6"/>
    <s v="theater"/>
    <s v="plays"/>
    <s v="theater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x v="6"/>
    <n v="67.333333333333329"/>
    <x v="2874"/>
    <x v="1"/>
    <x v="6"/>
    <s v="theater"/>
    <s v="plays"/>
    <s v="theater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x v="6"/>
    <n v="15.299999999999999"/>
    <x v="2875"/>
    <x v="1"/>
    <x v="6"/>
    <s v="theater"/>
    <s v="plays"/>
    <s v="theater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x v="6"/>
    <n v="8.6666666666666679"/>
    <x v="1862"/>
    <x v="1"/>
    <x v="6"/>
    <s v="theater"/>
    <s v="plays"/>
    <s v="theater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x v="6"/>
    <n v="0.22499999999999998"/>
    <x v="1209"/>
    <x v="1"/>
    <x v="6"/>
    <s v="theater"/>
    <s v="plays"/>
    <s v="theater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x v="6"/>
    <n v="3.0833333333333335"/>
    <x v="2876"/>
    <x v="1"/>
    <x v="6"/>
    <s v="theater"/>
    <s v="plays"/>
    <s v="theater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x v="6"/>
    <n v="37.412500000000001"/>
    <x v="2877"/>
    <x v="1"/>
    <x v="6"/>
    <s v="theater"/>
    <s v="plays"/>
    <s v="theater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x v="6"/>
    <n v="6.6666666666666671E-3"/>
    <x v="120"/>
    <x v="1"/>
    <x v="6"/>
    <s v="theater"/>
    <s v="plays"/>
    <s v="theater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x v="6"/>
    <n v="10"/>
    <x v="2878"/>
    <x v="1"/>
    <x v="6"/>
    <s v="theater"/>
    <s v="plays"/>
    <s v="theater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x v="6"/>
    <n v="36.36"/>
    <x v="2417"/>
    <x v="1"/>
    <x v="6"/>
    <s v="theater"/>
    <s v="plays"/>
    <s v="theater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x v="6"/>
    <n v="0.33333333333333337"/>
    <x v="144"/>
    <x v="1"/>
    <x v="6"/>
    <s v="theater"/>
    <s v="plays"/>
    <s v="theater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x v="6"/>
    <n v="0"/>
    <x v="121"/>
    <x v="1"/>
    <x v="6"/>
    <s v="theater"/>
    <s v="plays"/>
    <s v="theater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x v="6"/>
    <n v="0.2857142857142857"/>
    <x v="119"/>
    <x v="1"/>
    <x v="6"/>
    <s v="theater"/>
    <s v="plays"/>
    <s v="theater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x v="6"/>
    <n v="0.2"/>
    <x v="379"/>
    <x v="1"/>
    <x v="6"/>
    <s v="theater"/>
    <s v="plays"/>
    <s v="theater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x v="6"/>
    <n v="1.7999999999999998"/>
    <x v="180"/>
    <x v="1"/>
    <x v="6"/>
    <s v="theater"/>
    <s v="plays"/>
    <s v="theater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x v="6"/>
    <n v="5.4"/>
    <x v="834"/>
    <x v="1"/>
    <x v="6"/>
    <s v="theater"/>
    <s v="plays"/>
    <s v="theater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x v="6"/>
    <n v="0"/>
    <x v="121"/>
    <x v="1"/>
    <x v="6"/>
    <s v="theater"/>
    <s v="plays"/>
    <s v="theater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x v="6"/>
    <n v="8.1333333333333329"/>
    <x v="2879"/>
    <x v="1"/>
    <x v="6"/>
    <s v="theater"/>
    <s v="plays"/>
    <s v="theater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x v="6"/>
    <n v="12.034782608695652"/>
    <x v="2880"/>
    <x v="1"/>
    <x v="6"/>
    <s v="theater"/>
    <s v="plays"/>
    <s v="theater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x v="6"/>
    <n v="15.266666666666667"/>
    <x v="1378"/>
    <x v="1"/>
    <x v="6"/>
    <s v="theater"/>
    <s v="plays"/>
    <s v="theater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x v="6"/>
    <n v="10"/>
    <x v="144"/>
    <x v="1"/>
    <x v="6"/>
    <s v="theater"/>
    <s v="plays"/>
    <s v="theater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x v="6"/>
    <n v="0.3"/>
    <x v="2"/>
    <x v="1"/>
    <x v="6"/>
    <s v="theater"/>
    <s v="plays"/>
    <s v="theater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x v="6"/>
    <n v="1"/>
    <x v="385"/>
    <x v="1"/>
    <x v="6"/>
    <s v="theater"/>
    <s v="plays"/>
    <s v="theater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x v="6"/>
    <n v="13.020000000000001"/>
    <x v="2881"/>
    <x v="1"/>
    <x v="6"/>
    <s v="theater"/>
    <s v="plays"/>
    <s v="theater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x v="6"/>
    <n v="2.2650000000000001"/>
    <x v="2882"/>
    <x v="1"/>
    <x v="6"/>
    <s v="theater"/>
    <s v="plays"/>
    <s v="theater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x v="6"/>
    <n v="0"/>
    <x v="121"/>
    <x v="1"/>
    <x v="6"/>
    <s v="theater"/>
    <s v="plays"/>
    <s v="theater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x v="6"/>
    <n v="0"/>
    <x v="121"/>
    <x v="1"/>
    <x v="6"/>
    <s v="theater"/>
    <s v="plays"/>
    <s v="theater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x v="6"/>
    <n v="8.3333333333333332E-3"/>
    <x v="120"/>
    <x v="1"/>
    <x v="6"/>
    <s v="theater"/>
    <s v="plays"/>
    <s v="theater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x v="6"/>
    <n v="15.742857142857142"/>
    <x v="2883"/>
    <x v="1"/>
    <x v="6"/>
    <s v="theater"/>
    <s v="plays"/>
    <s v="theater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x v="6"/>
    <n v="11"/>
    <x v="2884"/>
    <x v="1"/>
    <x v="6"/>
    <s v="theater"/>
    <s v="plays"/>
    <s v="theater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x v="6"/>
    <n v="43.833333333333336"/>
    <x v="2885"/>
    <x v="1"/>
    <x v="6"/>
    <s v="theater"/>
    <s v="plays"/>
    <s v="theater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x v="6"/>
    <n v="0"/>
    <x v="121"/>
    <x v="1"/>
    <x v="6"/>
    <s v="theater"/>
    <s v="plays"/>
    <s v="theater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x v="6"/>
    <n v="86.135181975736558"/>
    <x v="2886"/>
    <x v="1"/>
    <x v="6"/>
    <s v="theater"/>
    <s v="plays"/>
    <s v="theater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x v="6"/>
    <n v="12.196620583717358"/>
    <x v="2887"/>
    <x v="1"/>
    <x v="6"/>
    <s v="theater"/>
    <s v="plays"/>
    <s v="theater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x v="6"/>
    <n v="0.1"/>
    <x v="144"/>
    <x v="1"/>
    <x v="6"/>
    <s v="theater"/>
    <s v="plays"/>
    <s v="theater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x v="6"/>
    <n v="0.22"/>
    <x v="148"/>
    <x v="1"/>
    <x v="6"/>
    <s v="theater"/>
    <s v="plays"/>
    <s v="theater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x v="6"/>
    <n v="0.90909090909090906"/>
    <x v="384"/>
    <x v="1"/>
    <x v="6"/>
    <s v="theater"/>
    <s v="plays"/>
    <s v="theater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x v="6"/>
    <n v="0"/>
    <x v="121"/>
    <x v="1"/>
    <x v="6"/>
    <s v="theater"/>
    <s v="plays"/>
    <s v="theater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x v="6"/>
    <n v="35.64"/>
    <x v="2888"/>
    <x v="1"/>
    <x v="6"/>
    <s v="theater"/>
    <s v="plays"/>
    <s v="theater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x v="6"/>
    <n v="0"/>
    <x v="121"/>
    <x v="1"/>
    <x v="6"/>
    <s v="theater"/>
    <s v="plays"/>
    <s v="theater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x v="6"/>
    <n v="0.25"/>
    <x v="144"/>
    <x v="1"/>
    <x v="6"/>
    <s v="theater"/>
    <s v="plays"/>
    <s v="theater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x v="1"/>
    <x v="6"/>
    <n v="3.25"/>
    <x v="498"/>
    <x v="1"/>
    <x v="6"/>
    <s v="theater"/>
    <s v="plays"/>
    <s v="theater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x v="6"/>
    <n v="3.3666666666666663"/>
    <x v="476"/>
    <x v="1"/>
    <x v="6"/>
    <s v="theater"/>
    <s v="plays"/>
    <s v="theater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x v="6"/>
    <n v="0"/>
    <x v="121"/>
    <x v="1"/>
    <x v="6"/>
    <s v="theater"/>
    <s v="plays"/>
    <s v="theater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x v="6"/>
    <n v="15.770000000000001"/>
    <x v="2889"/>
    <x v="1"/>
    <x v="6"/>
    <s v="theater"/>
    <s v="plays"/>
    <s v="theater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x v="6"/>
    <n v="0.625"/>
    <x v="384"/>
    <x v="1"/>
    <x v="6"/>
    <s v="theater"/>
    <s v="plays"/>
    <s v="theater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x v="6"/>
    <n v="5.0000000000000001E-4"/>
    <x v="120"/>
    <x v="1"/>
    <x v="6"/>
    <s v="theater"/>
    <s v="plays"/>
    <s v="theater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x v="6"/>
    <n v="9.6153846153846159E-2"/>
    <x v="384"/>
    <x v="1"/>
    <x v="6"/>
    <s v="theater"/>
    <s v="plays"/>
    <s v="theater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x v="6"/>
    <n v="0"/>
    <x v="121"/>
    <x v="1"/>
    <x v="6"/>
    <s v="theater"/>
    <s v="plays"/>
    <s v="theater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x v="6"/>
    <n v="0"/>
    <x v="121"/>
    <x v="1"/>
    <x v="6"/>
    <s v="theater"/>
    <s v="plays"/>
    <s v="theater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x v="6"/>
    <n v="24.285714285714285"/>
    <x v="97"/>
    <x v="1"/>
    <x v="6"/>
    <s v="theater"/>
    <s v="plays"/>
    <s v="theater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x v="6"/>
    <n v="0"/>
    <x v="121"/>
    <x v="1"/>
    <x v="6"/>
    <s v="theater"/>
    <s v="plays"/>
    <s v="theater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x v="6"/>
    <n v="2.5000000000000001E-2"/>
    <x v="589"/>
    <x v="1"/>
    <x v="6"/>
    <s v="theater"/>
    <s v="plays"/>
    <s v="theater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x v="6"/>
    <n v="32.049999999999997"/>
    <x v="2890"/>
    <x v="1"/>
    <x v="6"/>
    <s v="theater"/>
    <s v="plays"/>
    <s v="theater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x v="6"/>
    <n v="24.333333333333336"/>
    <x v="838"/>
    <x v="1"/>
    <x v="6"/>
    <s v="theater"/>
    <s v="plays"/>
    <s v="theater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x v="6"/>
    <n v="1.5"/>
    <x v="798"/>
    <x v="1"/>
    <x v="6"/>
    <s v="theater"/>
    <s v="plays"/>
    <s v="theater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x v="6"/>
    <n v="0.42"/>
    <x v="689"/>
    <x v="1"/>
    <x v="6"/>
    <s v="theater"/>
    <s v="plays"/>
    <s v="theater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x v="6"/>
    <n v="3.214285714285714"/>
    <x v="2"/>
    <x v="1"/>
    <x v="6"/>
    <s v="theater"/>
    <s v="plays"/>
    <s v="theater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x v="6"/>
    <n v="0"/>
    <x v="121"/>
    <x v="1"/>
    <x v="6"/>
    <s v="theater"/>
    <s v="plays"/>
    <s v="theater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x v="6"/>
    <n v="6.3"/>
    <x v="840"/>
    <x v="1"/>
    <x v="6"/>
    <s v="theater"/>
    <s v="plays"/>
    <s v="theater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x v="6"/>
    <n v="14.249999999999998"/>
    <x v="371"/>
    <x v="1"/>
    <x v="6"/>
    <s v="theater"/>
    <s v="plays"/>
    <s v="theater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x v="6"/>
    <n v="0.6"/>
    <x v="381"/>
    <x v="1"/>
    <x v="6"/>
    <s v="theater"/>
    <s v="plays"/>
    <s v="theater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x v="6"/>
    <n v="24.117647058823529"/>
    <x v="2239"/>
    <x v="1"/>
    <x v="6"/>
    <s v="theater"/>
    <s v="plays"/>
    <s v="theater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x v="6"/>
    <n v="10.54"/>
    <x v="2891"/>
    <x v="1"/>
    <x v="6"/>
    <s v="theater"/>
    <s v="plays"/>
    <s v="theater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x v="6"/>
    <n v="7.4690265486725664"/>
    <x v="2892"/>
    <x v="1"/>
    <x v="6"/>
    <s v="theater"/>
    <s v="plays"/>
    <s v="theater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x v="6"/>
    <n v="7.3333333333333334E-2"/>
    <x v="148"/>
    <x v="1"/>
    <x v="6"/>
    <s v="theater"/>
    <s v="plays"/>
    <s v="theater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x v="6"/>
    <n v="0.97142857142857131"/>
    <x v="2893"/>
    <x v="1"/>
    <x v="6"/>
    <s v="theater"/>
    <s v="plays"/>
    <s v="theater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x v="6"/>
    <n v="21.099999999999998"/>
    <x v="2894"/>
    <x v="1"/>
    <x v="6"/>
    <s v="theater"/>
    <s v="plays"/>
    <s v="theater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x v="6"/>
    <n v="78.100000000000009"/>
    <x v="2895"/>
    <x v="1"/>
    <x v="6"/>
    <s v="theater"/>
    <s v="plays"/>
    <s v="theater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x v="6"/>
    <n v="32"/>
    <x v="2896"/>
    <x v="1"/>
    <x v="6"/>
    <s v="theater"/>
    <s v="plays"/>
    <s v="theater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x v="6"/>
    <n v="0"/>
    <x v="121"/>
    <x v="1"/>
    <x v="6"/>
    <s v="theater"/>
    <s v="plays"/>
    <s v="theater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x v="6"/>
    <n v="47.692307692307693"/>
    <x v="2897"/>
    <x v="1"/>
    <x v="6"/>
    <s v="theater"/>
    <s v="plays"/>
    <s v="theater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x v="6"/>
    <n v="1.4500000000000002"/>
    <x v="2898"/>
    <x v="1"/>
    <x v="6"/>
    <s v="theater"/>
    <s v="plays"/>
    <s v="theater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x v="6"/>
    <n v="10.7"/>
    <x v="1295"/>
    <x v="1"/>
    <x v="6"/>
    <s v="theater"/>
    <s v="plays"/>
    <s v="theater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x v="6"/>
    <n v="1.8333333333333333"/>
    <x v="1782"/>
    <x v="1"/>
    <x v="6"/>
    <s v="theater"/>
    <s v="plays"/>
    <s v="theater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x v="6"/>
    <n v="18"/>
    <x v="2845"/>
    <x v="1"/>
    <x v="6"/>
    <s v="theater"/>
    <s v="plays"/>
    <s v="theater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x v="6"/>
    <n v="4.083333333333333"/>
    <x v="638"/>
    <x v="1"/>
    <x v="6"/>
    <s v="theater"/>
    <s v="plays"/>
    <s v="theater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x v="6"/>
    <n v="20"/>
    <x v="447"/>
    <x v="1"/>
    <x v="6"/>
    <s v="theater"/>
    <s v="plays"/>
    <s v="theater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x v="6"/>
    <n v="34.802513464991023"/>
    <x v="2899"/>
    <x v="1"/>
    <x v="6"/>
    <s v="theater"/>
    <s v="plays"/>
    <s v="theater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x v="6"/>
    <n v="6.3333333333333339"/>
    <x v="2858"/>
    <x v="1"/>
    <x v="6"/>
    <s v="theater"/>
    <s v="plays"/>
    <s v="theater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x v="6"/>
    <n v="32.049999999999997"/>
    <x v="2900"/>
    <x v="1"/>
    <x v="6"/>
    <s v="theater"/>
    <s v="plays"/>
    <s v="theater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x v="6"/>
    <n v="9.76"/>
    <x v="2901"/>
    <x v="1"/>
    <x v="6"/>
    <s v="theater"/>
    <s v="plays"/>
    <s v="theater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x v="6"/>
    <n v="37.75"/>
    <x v="2902"/>
    <x v="1"/>
    <x v="6"/>
    <s v="theater"/>
    <s v="plays"/>
    <s v="theater"/>
    <s v="plays"/>
  </r>
  <r>
    <s v="An evening of of stories based both in myth and truth."/>
    <n v="1500"/>
    <n v="32"/>
    <x v="2"/>
    <x v="0"/>
    <s v="USD"/>
    <n v="1440813413"/>
    <n v="1439517413"/>
    <b v="0"/>
    <n v="4"/>
    <x v="1"/>
    <x v="6"/>
    <n v="2.1333333333333333"/>
    <x v="1797"/>
    <x v="1"/>
    <x v="6"/>
    <s v="theater"/>
    <s v="plays"/>
    <s v="theater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x v="6"/>
    <n v="0"/>
    <x v="121"/>
    <x v="1"/>
    <x v="6"/>
    <s v="theater"/>
    <s v="plays"/>
    <s v="theater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x v="6"/>
    <n v="4.1818181818181817"/>
    <x v="1581"/>
    <x v="1"/>
    <x v="6"/>
    <s v="theater"/>
    <s v="plays"/>
    <s v="theater"/>
    <s v="plays"/>
  </r>
  <r>
    <s v="North Texas first actor-driven theatre company needs your help"/>
    <n v="500"/>
    <n v="100"/>
    <x v="2"/>
    <x v="0"/>
    <s v="USD"/>
    <n v="1433086082"/>
    <n v="1430494082"/>
    <b v="0"/>
    <n v="1"/>
    <x v="1"/>
    <x v="6"/>
    <n v="20"/>
    <x v="101"/>
    <x v="1"/>
    <x v="6"/>
    <s v="theater"/>
    <s v="plays"/>
    <s v="theater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x v="6"/>
    <n v="5.41"/>
    <x v="2903"/>
    <x v="1"/>
    <x v="6"/>
    <s v="theater"/>
    <s v="plays"/>
    <s v="theater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x v="6"/>
    <n v="6.0000000000000001E-3"/>
    <x v="366"/>
    <x v="1"/>
    <x v="6"/>
    <s v="theater"/>
    <s v="plays"/>
    <s v="theater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x v="6"/>
    <n v="0.25"/>
    <x v="144"/>
    <x v="1"/>
    <x v="6"/>
    <s v="theater"/>
    <s v="plays"/>
    <s v="theater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x v="6"/>
    <n v="35"/>
    <x v="844"/>
    <x v="1"/>
    <x v="6"/>
    <s v="theater"/>
    <s v="plays"/>
    <s v="theater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x v="6"/>
    <n v="16.566666666666666"/>
    <x v="2904"/>
    <x v="1"/>
    <x v="6"/>
    <s v="theater"/>
    <s v="plays"/>
    <s v="theater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x v="6"/>
    <n v="0"/>
    <x v="121"/>
    <x v="1"/>
    <x v="6"/>
    <s v="theater"/>
    <s v="plays"/>
    <s v="theater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x v="6"/>
    <n v="57.199999999999996"/>
    <x v="2905"/>
    <x v="1"/>
    <x v="6"/>
    <s v="theater"/>
    <s v="plays"/>
    <s v="theater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x v="6"/>
    <n v="16.514285714285716"/>
    <x v="2906"/>
    <x v="1"/>
    <x v="6"/>
    <s v="theater"/>
    <s v="plays"/>
    <s v="theater"/>
    <s v="plays"/>
  </r>
  <r>
    <s v="An Enticing Trip into the World of Assisted Dying"/>
    <n v="8000"/>
    <n v="10"/>
    <x v="2"/>
    <x v="0"/>
    <s v="USD"/>
    <n v="1462631358"/>
    <n v="1457450958"/>
    <b v="0"/>
    <n v="1"/>
    <x v="1"/>
    <x v="6"/>
    <n v="0.125"/>
    <x v="119"/>
    <x v="1"/>
    <x v="6"/>
    <s v="theater"/>
    <s v="plays"/>
    <s v="theater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x v="6"/>
    <n v="37.75"/>
    <x v="2882"/>
    <x v="1"/>
    <x v="6"/>
    <s v="theater"/>
    <s v="plays"/>
    <s v="theater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x v="6"/>
    <n v="1.8399999999999999"/>
    <x v="2117"/>
    <x v="1"/>
    <x v="6"/>
    <s v="theater"/>
    <s v="plays"/>
    <s v="theater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x v="6"/>
    <n v="10.050000000000001"/>
    <x v="984"/>
    <x v="1"/>
    <x v="6"/>
    <s v="theater"/>
    <s v="plays"/>
    <s v="theater"/>
    <s v="plays"/>
  </r>
  <r>
    <s v="Help Launch The Queen Into South Florida!"/>
    <n v="500"/>
    <n v="1"/>
    <x v="2"/>
    <x v="0"/>
    <s v="USD"/>
    <n v="1412740457"/>
    <n v="1410148457"/>
    <b v="0"/>
    <n v="1"/>
    <x v="1"/>
    <x v="6"/>
    <n v="0.2"/>
    <x v="120"/>
    <x v="1"/>
    <x v="6"/>
    <s v="theater"/>
    <s v="plays"/>
    <s v="theater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x v="6"/>
    <n v="1.3333333333333335"/>
    <x v="135"/>
    <x v="1"/>
    <x v="6"/>
    <s v="theater"/>
    <s v="plays"/>
    <s v="theater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x v="6"/>
    <n v="6.6666666666666671E-3"/>
    <x v="453"/>
    <x v="1"/>
    <x v="6"/>
    <s v="theater"/>
    <s v="plays"/>
    <s v="theater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x v="6"/>
    <n v="0.25"/>
    <x v="144"/>
    <x v="1"/>
    <x v="6"/>
    <s v="theater"/>
    <s v="plays"/>
    <s v="theater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x v="6"/>
    <n v="6"/>
    <x v="2"/>
    <x v="1"/>
    <x v="6"/>
    <s v="theater"/>
    <s v="plays"/>
    <s v="theater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x v="6"/>
    <n v="3.8860103626943006"/>
    <x v="384"/>
    <x v="1"/>
    <x v="6"/>
    <s v="theater"/>
    <s v="plays"/>
    <s v="theater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x v="6"/>
    <n v="24.194444444444443"/>
    <x v="2907"/>
    <x v="1"/>
    <x v="6"/>
    <s v="theater"/>
    <s v="plays"/>
    <s v="theater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x v="6"/>
    <n v="7.6"/>
    <x v="2908"/>
    <x v="1"/>
    <x v="6"/>
    <s v="theater"/>
    <s v="plays"/>
    <s v="theater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x v="6"/>
    <n v="0"/>
    <x v="121"/>
    <x v="1"/>
    <x v="6"/>
    <s v="theater"/>
    <s v="plays"/>
    <s v="theater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x v="6"/>
    <n v="1.3"/>
    <x v="31"/>
    <x v="1"/>
    <x v="6"/>
    <s v="theater"/>
    <s v="plays"/>
    <s v="theater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x v="6"/>
    <n v="0"/>
    <x v="121"/>
    <x v="1"/>
    <x v="6"/>
    <s v="theater"/>
    <s v="plays"/>
    <s v="theater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x v="6"/>
    <n v="1.4285714285714287E-2"/>
    <x v="120"/>
    <x v="1"/>
    <x v="6"/>
    <s v="theater"/>
    <s v="plays"/>
    <s v="theater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x v="6"/>
    <n v="14.000000000000002"/>
    <x v="119"/>
    <x v="1"/>
    <x v="6"/>
    <s v="theater"/>
    <s v="plays"/>
    <s v="theater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x v="6"/>
    <n v="1.05"/>
    <x v="1859"/>
    <x v="1"/>
    <x v="6"/>
    <s v="theater"/>
    <s v="plays"/>
    <s v="theater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x v="1"/>
    <x v="6"/>
    <n v="8.6666666666666679"/>
    <x v="151"/>
    <x v="1"/>
    <x v="6"/>
    <s v="theater"/>
    <s v="plays"/>
    <s v="theater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x v="6"/>
    <n v="0.82857142857142851"/>
    <x v="1878"/>
    <x v="1"/>
    <x v="6"/>
    <s v="theater"/>
    <s v="plays"/>
    <s v="theater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x v="6"/>
    <n v="16.666666666666664"/>
    <x v="853"/>
    <x v="1"/>
    <x v="6"/>
    <s v="theater"/>
    <s v="plays"/>
    <s v="theater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x v="6"/>
    <n v="0.83333333333333337"/>
    <x v="372"/>
    <x v="1"/>
    <x v="6"/>
    <s v="theater"/>
    <s v="plays"/>
    <s v="theater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x v="6"/>
    <n v="69.561111111111103"/>
    <x v="2909"/>
    <x v="1"/>
    <x v="6"/>
    <s v="theater"/>
    <s v="plays"/>
    <s v="theater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x v="6"/>
    <n v="0"/>
    <x v="121"/>
    <x v="1"/>
    <x v="6"/>
    <s v="theater"/>
    <s v="plays"/>
    <s v="theater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x v="6"/>
    <n v="1.25"/>
    <x v="119"/>
    <x v="1"/>
    <x v="6"/>
    <s v="theater"/>
    <s v="plays"/>
    <s v="theater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x v="6"/>
    <n v="5"/>
    <x v="372"/>
    <x v="1"/>
    <x v="6"/>
    <s v="theater"/>
    <s v="plays"/>
    <s v="theater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x v="6"/>
    <n v="0"/>
    <x v="121"/>
    <x v="1"/>
    <x v="6"/>
    <s v="theater"/>
    <s v="plays"/>
    <s v="theater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x v="6"/>
    <n v="7.166666666666667"/>
    <x v="2747"/>
    <x v="1"/>
    <x v="6"/>
    <s v="theater"/>
    <s v="plays"/>
    <s v="theater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x v="6"/>
    <n v="28.050000000000004"/>
    <x v="2722"/>
    <x v="1"/>
    <x v="6"/>
    <s v="theater"/>
    <s v="plays"/>
    <s v="theater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x v="6"/>
    <n v="0"/>
    <x v="121"/>
    <x v="1"/>
    <x v="6"/>
    <s v="theater"/>
    <s v="plays"/>
    <s v="theater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x v="6"/>
    <n v="16"/>
    <x v="590"/>
    <x v="1"/>
    <x v="6"/>
    <s v="theater"/>
    <s v="plays"/>
    <s v="theater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x v="6"/>
    <n v="0"/>
    <x v="121"/>
    <x v="1"/>
    <x v="6"/>
    <s v="theater"/>
    <s v="plays"/>
    <s v="theater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x v="6"/>
    <n v="6.8287037037037033"/>
    <x v="585"/>
    <x v="1"/>
    <x v="6"/>
    <s v="theater"/>
    <s v="plays"/>
    <s v="theater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x v="6"/>
    <n v="25.698702928870294"/>
    <x v="2910"/>
    <x v="1"/>
    <x v="6"/>
    <s v="theater"/>
    <s v="plays"/>
    <s v="theater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x v="6"/>
    <n v="1.4814814814814816"/>
    <x v="101"/>
    <x v="1"/>
    <x v="6"/>
    <s v="theater"/>
    <s v="plays"/>
    <s v="theater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x v="6"/>
    <n v="36.85"/>
    <x v="2911"/>
    <x v="1"/>
    <x v="6"/>
    <s v="theater"/>
    <s v="plays"/>
    <s v="theater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x v="6"/>
    <n v="47.05"/>
    <x v="2912"/>
    <x v="1"/>
    <x v="6"/>
    <s v="theater"/>
    <s v="plays"/>
    <s v="theater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x v="6"/>
    <n v="11.428571428571429"/>
    <x v="379"/>
    <x v="1"/>
    <x v="6"/>
    <s v="theater"/>
    <s v="plays"/>
    <s v="theater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x v="6"/>
    <n v="12.04"/>
    <x v="2913"/>
    <x v="1"/>
    <x v="6"/>
    <s v="theater"/>
    <s v="plays"/>
    <s v="theater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x v="6"/>
    <n v="60"/>
    <x v="88"/>
    <x v="1"/>
    <x v="6"/>
    <s v="theater"/>
    <s v="plays"/>
    <s v="theater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x v="6"/>
    <n v="31.25"/>
    <x v="2914"/>
    <x v="1"/>
    <x v="6"/>
    <s v="theater"/>
    <s v="plays"/>
    <s v="theater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x v="1"/>
    <x v="6"/>
    <n v="0.42"/>
    <x v="689"/>
    <x v="1"/>
    <x v="6"/>
    <s v="theater"/>
    <s v="plays"/>
    <s v="theater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x v="6"/>
    <n v="0.21"/>
    <x v="589"/>
    <x v="1"/>
    <x v="6"/>
    <s v="theater"/>
    <s v="plays"/>
    <s v="theater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x v="6"/>
    <n v="0"/>
    <x v="121"/>
    <x v="1"/>
    <x v="6"/>
    <s v="theater"/>
    <s v="plays"/>
    <s v="theater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x v="6"/>
    <n v="37.5"/>
    <x v="701"/>
    <x v="1"/>
    <x v="6"/>
    <s v="theater"/>
    <s v="plays"/>
    <s v="theater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x v="6"/>
    <n v="0.02"/>
    <x v="120"/>
    <x v="1"/>
    <x v="6"/>
    <s v="theater"/>
    <s v="plays"/>
    <s v="theater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x v="6"/>
    <n v="8.2142857142857135"/>
    <x v="134"/>
    <x v="1"/>
    <x v="6"/>
    <s v="theater"/>
    <s v="plays"/>
    <s v="theater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x v="6"/>
    <n v="2.1999999999999997"/>
    <x v="446"/>
    <x v="1"/>
    <x v="6"/>
    <s v="theater"/>
    <s v="plays"/>
    <s v="theater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x v="6"/>
    <n v="17.652941176470588"/>
    <x v="2915"/>
    <x v="1"/>
    <x v="6"/>
    <s v="theater"/>
    <s v="plays"/>
    <s v="theater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x v="6"/>
    <n v="0.08"/>
    <x v="587"/>
    <x v="1"/>
    <x v="6"/>
    <s v="theater"/>
    <s v="plays"/>
    <s v="theater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x v="6"/>
    <n v="6.6666666666666666E-2"/>
    <x v="120"/>
    <x v="1"/>
    <x v="6"/>
    <s v="theater"/>
    <s v="plays"/>
    <s v="theater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x v="6"/>
    <n v="0"/>
    <x v="121"/>
    <x v="1"/>
    <x v="6"/>
    <s v="theater"/>
    <s v="plays"/>
    <s v="theater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x v="6"/>
    <n v="37.533333333333339"/>
    <x v="2916"/>
    <x v="1"/>
    <x v="6"/>
    <s v="theater"/>
    <s v="plays"/>
    <s v="theater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x v="6"/>
    <n v="22"/>
    <x v="698"/>
    <x v="1"/>
    <x v="6"/>
    <s v="theater"/>
    <s v="plays"/>
    <s v="theater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x v="6"/>
    <n v="0"/>
    <x v="121"/>
    <x v="1"/>
    <x v="6"/>
    <s v="theater"/>
    <s v="plays"/>
    <s v="theater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x v="6"/>
    <n v="17.62"/>
    <x v="2917"/>
    <x v="1"/>
    <x v="6"/>
    <s v="theater"/>
    <s v="plays"/>
    <s v="theater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x v="6"/>
    <n v="53"/>
    <x v="2137"/>
    <x v="1"/>
    <x v="6"/>
    <s v="theater"/>
    <s v="plays"/>
    <s v="theater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x v="6"/>
    <n v="22.142857142857142"/>
    <x v="966"/>
    <x v="1"/>
    <x v="6"/>
    <s v="theater"/>
    <s v="plays"/>
    <s v="theater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x v="6"/>
    <n v="2.5333333333333332"/>
    <x v="2918"/>
    <x v="1"/>
    <x v="6"/>
    <s v="theater"/>
    <s v="plays"/>
    <s v="theater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x v="6"/>
    <n v="2.5"/>
    <x v="680"/>
    <x v="1"/>
    <x v="6"/>
    <s v="theater"/>
    <s v="plays"/>
    <s v="theater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x v="6"/>
    <n v="2.85"/>
    <x v="2830"/>
    <x v="1"/>
    <x v="6"/>
    <s v="theater"/>
    <s v="plays"/>
    <s v="theater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x v="1"/>
    <x v="6"/>
    <n v="0"/>
    <x v="121"/>
    <x v="1"/>
    <x v="6"/>
    <s v="theater"/>
    <s v="plays"/>
    <s v="theater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x v="6"/>
    <n v="2.4500000000000002"/>
    <x v="2919"/>
    <x v="1"/>
    <x v="6"/>
    <s v="theater"/>
    <s v="plays"/>
    <s v="theater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x v="6"/>
    <n v="1.4210526315789473"/>
    <x v="2"/>
    <x v="1"/>
    <x v="6"/>
    <s v="theater"/>
    <s v="plays"/>
    <s v="theater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x v="6"/>
    <n v="19.25"/>
    <x v="2920"/>
    <x v="1"/>
    <x v="6"/>
    <s v="theater"/>
    <s v="plays"/>
    <s v="theater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x v="6"/>
    <n v="0.67500000000000004"/>
    <x v="2921"/>
    <x v="1"/>
    <x v="6"/>
    <s v="theater"/>
    <s v="plays"/>
    <s v="theater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x v="6"/>
    <n v="0.16666666666666669"/>
    <x v="384"/>
    <x v="1"/>
    <x v="6"/>
    <s v="theater"/>
    <s v="plays"/>
    <s v="theater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x v="6"/>
    <n v="60.9"/>
    <x v="2922"/>
    <x v="1"/>
    <x v="6"/>
    <s v="theater"/>
    <s v="plays"/>
    <s v="theater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x v="6"/>
    <n v="1"/>
    <x v="2923"/>
    <x v="1"/>
    <x v="6"/>
    <s v="theater"/>
    <s v="plays"/>
    <s v="theater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x v="6"/>
    <n v="34.4"/>
    <x v="2924"/>
    <x v="1"/>
    <x v="6"/>
    <s v="theater"/>
    <s v="plays"/>
    <s v="theater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x v="6"/>
    <n v="16.5"/>
    <x v="446"/>
    <x v="1"/>
    <x v="6"/>
    <s v="theater"/>
    <s v="plays"/>
    <s v="theater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x v="6"/>
    <n v="0"/>
    <x v="121"/>
    <x v="1"/>
    <x v="6"/>
    <s v="theater"/>
    <s v="plays"/>
    <s v="theater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x v="6"/>
    <n v="0.4"/>
    <x v="453"/>
    <x v="1"/>
    <x v="6"/>
    <s v="theater"/>
    <s v="plays"/>
    <s v="theater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x v="6"/>
    <n v="1.0571428571428572"/>
    <x v="2925"/>
    <x v="1"/>
    <x v="6"/>
    <s v="theater"/>
    <s v="plays"/>
    <s v="theater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x v="6"/>
    <n v="26.727272727272727"/>
    <x v="436"/>
    <x v="1"/>
    <x v="6"/>
    <s v="theater"/>
    <s v="plays"/>
    <s v="theater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x v="6"/>
    <n v="28.799999999999997"/>
    <x v="2926"/>
    <x v="1"/>
    <x v="6"/>
    <s v="theater"/>
    <s v="plays"/>
    <s v="theater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x v="6"/>
    <n v="0"/>
    <x v="121"/>
    <x v="1"/>
    <x v="6"/>
    <s v="theater"/>
    <s v="plays"/>
    <s v="theater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x v="6"/>
    <n v="8.9"/>
    <x v="2927"/>
    <x v="1"/>
    <x v="6"/>
    <s v="theater"/>
    <s v="plays"/>
    <s v="theater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x v="6"/>
    <n v="0"/>
    <x v="121"/>
    <x v="1"/>
    <x v="6"/>
    <s v="theater"/>
    <s v="plays"/>
    <s v="theater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x v="6"/>
    <n v="0.16666666666666669"/>
    <x v="144"/>
    <x v="1"/>
    <x v="6"/>
    <s v="theater"/>
    <s v="plays"/>
    <s v="theater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x v="6"/>
    <n v="0"/>
    <x v="121"/>
    <x v="1"/>
    <x v="6"/>
    <s v="theater"/>
    <s v="plays"/>
    <s v="theater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x v="6"/>
    <n v="15.737410071942445"/>
    <x v="2382"/>
    <x v="1"/>
    <x v="6"/>
    <s v="theater"/>
    <s v="plays"/>
    <s v="theater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x v="6"/>
    <n v="2"/>
    <x v="1788"/>
    <x v="1"/>
    <x v="6"/>
    <s v="theater"/>
    <s v="plays"/>
    <s v="theater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x v="6"/>
    <n v="21.685714285714287"/>
    <x v="2928"/>
    <x v="1"/>
    <x v="6"/>
    <s v="theater"/>
    <s v="plays"/>
    <s v="theater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x v="6"/>
    <n v="0.33333333333333337"/>
    <x v="119"/>
    <x v="1"/>
    <x v="6"/>
    <s v="theater"/>
    <s v="plays"/>
    <s v="theater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x v="6"/>
    <n v="0.2857142857142857"/>
    <x v="119"/>
    <x v="1"/>
    <x v="6"/>
    <s v="theater"/>
    <s v="plays"/>
    <s v="theater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x v="6"/>
    <n v="4.7"/>
    <x v="2929"/>
    <x v="1"/>
    <x v="6"/>
    <s v="theater"/>
    <s v="plays"/>
    <s v="theater"/>
    <s v="plays"/>
  </r>
  <r>
    <s v="Comedy Stage Play"/>
    <n v="9600"/>
    <n v="0"/>
    <x v="2"/>
    <x v="0"/>
    <s v="USD"/>
    <n v="1468777786"/>
    <n v="1466185786"/>
    <b v="0"/>
    <n v="0"/>
    <x v="1"/>
    <x v="6"/>
    <n v="0"/>
    <x v="121"/>
    <x v="1"/>
    <x v="6"/>
    <s v="theater"/>
    <s v="plays"/>
    <s v="theater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x v="6"/>
    <n v="10.8"/>
    <x v="2751"/>
    <x v="1"/>
    <x v="6"/>
    <s v="theater"/>
    <s v="plays"/>
    <s v="theater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x v="6"/>
    <n v="4.8"/>
    <x v="180"/>
    <x v="1"/>
    <x v="6"/>
    <s v="theater"/>
    <s v="plays"/>
    <s v="theater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x v="6"/>
    <n v="3.2"/>
    <x v="1592"/>
    <x v="1"/>
    <x v="6"/>
    <s v="theater"/>
    <s v="plays"/>
    <s v="theater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x v="6"/>
    <n v="12.75"/>
    <x v="157"/>
    <x v="1"/>
    <x v="6"/>
    <s v="theater"/>
    <s v="plays"/>
    <s v="theater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x v="6"/>
    <n v="1.8181818181818181E-2"/>
    <x v="135"/>
    <x v="1"/>
    <x v="6"/>
    <s v="theater"/>
    <s v="plays"/>
    <s v="theater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x v="6"/>
    <n v="2.4"/>
    <x v="2"/>
    <x v="1"/>
    <x v="6"/>
    <s v="theater"/>
    <s v="plays"/>
    <s v="theater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x v="6"/>
    <n v="36.5"/>
    <x v="2930"/>
    <x v="1"/>
    <x v="6"/>
    <s v="theater"/>
    <s v="plays"/>
    <s v="theater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x v="6"/>
    <n v="2.666666666666667"/>
    <x v="2931"/>
    <x v="1"/>
    <x v="6"/>
    <s v="theater"/>
    <s v="plays"/>
    <s v="theater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x v="6"/>
    <n v="11.428571428571429"/>
    <x v="2932"/>
    <x v="1"/>
    <x v="6"/>
    <s v="theater"/>
    <s v="plays"/>
    <s v="theater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x v="6"/>
    <n v="0"/>
    <x v="121"/>
    <x v="1"/>
    <x v="6"/>
    <s v="theater"/>
    <s v="plays"/>
    <s v="theater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x v="6"/>
    <n v="0"/>
    <x v="121"/>
    <x v="1"/>
    <x v="6"/>
    <s v="theater"/>
    <s v="plays"/>
    <s v="theater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x v="6"/>
    <n v="1.1111111111111112"/>
    <x v="73"/>
    <x v="1"/>
    <x v="6"/>
    <s v="theater"/>
    <s v="plays"/>
    <s v="theater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x v="6"/>
    <n v="0"/>
    <x v="121"/>
    <x v="1"/>
    <x v="6"/>
    <s v="theater"/>
    <s v="plays"/>
    <s v="theater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x v="6"/>
    <n v="0"/>
    <x v="121"/>
    <x v="1"/>
    <x v="6"/>
    <s v="theater"/>
    <s v="plays"/>
    <s v="theater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x v="6"/>
    <n v="27.400000000000002"/>
    <x v="2933"/>
    <x v="1"/>
    <x v="6"/>
    <s v="theater"/>
    <s v="plays"/>
    <s v="theater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x v="6"/>
    <n v="10"/>
    <x v="412"/>
    <x v="1"/>
    <x v="6"/>
    <s v="theater"/>
    <s v="plays"/>
    <s v="theater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x v="6"/>
    <n v="21.366666666666667"/>
    <x v="2934"/>
    <x v="1"/>
    <x v="6"/>
    <s v="theater"/>
    <s v="plays"/>
    <s v="theater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x v="6"/>
    <n v="6.9696969696969706"/>
    <x v="2935"/>
    <x v="1"/>
    <x v="6"/>
    <s v="theater"/>
    <s v="plays"/>
    <s v="theater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x v="6"/>
    <n v="70.599999999999994"/>
    <x v="2936"/>
    <x v="1"/>
    <x v="6"/>
    <s v="theater"/>
    <s v="plays"/>
    <s v="theater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x v="6"/>
    <n v="2.0500000000000003"/>
    <x v="2270"/>
    <x v="1"/>
    <x v="6"/>
    <s v="theater"/>
    <s v="plays"/>
    <s v="theater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x v="6"/>
    <n v="1.9666666666666666"/>
    <x v="585"/>
    <x v="1"/>
    <x v="6"/>
    <s v="theater"/>
    <s v="plays"/>
    <s v="theater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x v="6"/>
    <n v="0"/>
    <x v="121"/>
    <x v="1"/>
    <x v="6"/>
    <s v="theater"/>
    <s v="plays"/>
    <s v="theater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x v="6"/>
    <n v="28.666666666666668"/>
    <x v="2937"/>
    <x v="1"/>
    <x v="6"/>
    <s v="theater"/>
    <s v="plays"/>
    <s v="theater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x v="6"/>
    <n v="3.1333333333333333"/>
    <x v="2938"/>
    <x v="1"/>
    <x v="6"/>
    <s v="theater"/>
    <s v="plays"/>
    <s v="theater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x v="6"/>
    <n v="0.04"/>
    <x v="120"/>
    <x v="1"/>
    <x v="6"/>
    <s v="theater"/>
    <s v="plays"/>
    <s v="theater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x v="6"/>
    <n v="0.2"/>
    <x v="120"/>
    <x v="1"/>
    <x v="6"/>
    <s v="theater"/>
    <s v="plays"/>
    <s v="theater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7BD57-8844-48B0-B486-CFB436E6C4D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8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29E48-2DAC-4CC2-9B36-0D4096441B7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8">
    <chartFormat chart="0" format="2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7EF41-1F43-4F57-88E8-31DB8009DB7F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15"/>
  <sheetViews>
    <sheetView topLeftCell="A3817" zoomScale="40" zoomScaleNormal="40" workbookViewId="0">
      <selection activeCell="H4023" sqref="H4023"/>
    </sheetView>
  </sheetViews>
  <sheetFormatPr defaultRowHeight="104.7" customHeight="1" x14ac:dyDescent="0.55000000000000004"/>
  <cols>
    <col min="1" max="1" width="8.83984375" style="6"/>
    <col min="2" max="2" width="38.41796875" style="7" customWidth="1"/>
    <col min="3" max="3" width="40.26171875" style="7" customWidth="1"/>
    <col min="4" max="4" width="8.83984375" style="6"/>
    <col min="5" max="5" width="16.41796875" style="6" customWidth="1"/>
    <col min="6" max="6" width="21.26171875" style="6" customWidth="1"/>
    <col min="7" max="7" width="17.83984375" style="6" customWidth="1"/>
    <col min="8" max="8" width="19.83984375" style="6" customWidth="1"/>
    <col min="9" max="9" width="19.26171875" style="6" customWidth="1"/>
    <col min="10" max="10" width="17.83984375" style="6" customWidth="1"/>
    <col min="11" max="11" width="32.7890625" style="21" customWidth="1"/>
    <col min="12" max="12" width="24.62890625" style="6" customWidth="1"/>
    <col min="13" max="13" width="15.41796875" style="6" customWidth="1"/>
    <col min="14" max="14" width="24.578125" style="6" customWidth="1"/>
    <col min="15" max="15" width="36.41796875" style="6" customWidth="1"/>
    <col min="16" max="16" width="41.15625" style="6" customWidth="1"/>
    <col min="17" max="17" width="20" style="8" customWidth="1"/>
    <col min="18" max="18" width="17.15625" style="9" customWidth="1"/>
    <col min="19" max="19" width="11.26171875" style="6" customWidth="1"/>
    <col min="20" max="20" width="17.20703125" style="6" customWidth="1"/>
    <col min="21" max="21" width="12.3125" style="6" customWidth="1"/>
    <col min="22" max="22" width="14.62890625" style="6" customWidth="1"/>
    <col min="23" max="23" width="35.3125" style="6" customWidth="1"/>
    <col min="24" max="24" width="18.9453125" style="6" customWidth="1"/>
    <col min="25" max="26" width="8.83984375" style="6"/>
    <col min="27" max="27" width="8.3125" style="6" customWidth="1"/>
    <col min="28" max="28" width="8.83984375" style="15"/>
    <col min="29" max="16384" width="8.83984375" style="6"/>
  </cols>
  <sheetData>
    <row r="1" spans="1:28" ht="104.7" customHeight="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22" t="s">
        <v>8368</v>
      </c>
      <c r="L1" s="23" t="s">
        <v>8381</v>
      </c>
      <c r="M1" s="1" t="s">
        <v>8261</v>
      </c>
      <c r="N1" s="1" t="s">
        <v>8262</v>
      </c>
      <c r="O1" s="1" t="s">
        <v>8263</v>
      </c>
      <c r="P1" s="1" t="s">
        <v>8264</v>
      </c>
      <c r="Q1" s="3" t="s">
        <v>8306</v>
      </c>
      <c r="R1" s="4" t="s">
        <v>8307</v>
      </c>
      <c r="S1" s="11" t="s">
        <v>8308</v>
      </c>
      <c r="T1" s="11" t="s">
        <v>8309</v>
      </c>
      <c r="U1" s="5" t="s">
        <v>8308</v>
      </c>
      <c r="V1" s="5" t="s">
        <v>8309</v>
      </c>
      <c r="W1" s="16" t="s">
        <v>8308</v>
      </c>
      <c r="X1" s="16" t="s">
        <v>8309</v>
      </c>
      <c r="AA1" s="14"/>
    </row>
    <row r="2" spans="1:28" ht="104.7" customHeight="1" x14ac:dyDescent="0.55000000000000004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20">
        <f>(((J2/60)/60)/24)+DATE(1970,1,1)</f>
        <v>42177.007071759261</v>
      </c>
      <c r="L2" s="20">
        <f>(((I2/60)/60)/24)+DATE(1970,1,1)</f>
        <v>42208.125</v>
      </c>
      <c r="M2" s="6" t="b">
        <v>0</v>
      </c>
      <c r="N2" s="6">
        <v>182</v>
      </c>
      <c r="O2" s="6" t="b">
        <v>1</v>
      </c>
      <c r="P2" s="6" t="s">
        <v>8265</v>
      </c>
      <c r="Q2" s="8">
        <f>E2/D2*100</f>
        <v>136.85882352941178</v>
      </c>
      <c r="R2" s="9">
        <f>E2/N2</f>
        <v>63.917582417582416</v>
      </c>
      <c r="S2" s="6" t="s">
        <v>8310</v>
      </c>
      <c r="T2" s="6" t="s">
        <v>8311</v>
      </c>
      <c r="U2" s="6" t="str">
        <f>LEFT(P2,FIND("/",P2)-1)</f>
        <v>film &amp; video</v>
      </c>
      <c r="V2" s="6" t="str">
        <f>RIGHT(P2,LEN(P2)-LEN(U2)-1)</f>
        <v>television</v>
      </c>
      <c r="W2" s="6" t="str">
        <f t="shared" ref="W2:W65" si="0">TRIM(MID(SUBSTITUTE(P2,"/",REPT(" ",LEN(P2))),(1-1)*LEN(P2)+1,LEN(P2)))</f>
        <v>film &amp; video</v>
      </c>
      <c r="X2" s="6" t="str">
        <f t="shared" ref="X2:X65" si="1">TRIM(MID(SUBSTITUTE(P2,"/",REPT(" ",LEN(P2))),(2-1)*LEN(P2)+1,LEN(P2)))</f>
        <v>television</v>
      </c>
      <c r="AA2" s="12"/>
      <c r="AB2" s="1" t="s">
        <v>8360</v>
      </c>
    </row>
    <row r="3" spans="1:28" ht="104.7" customHeight="1" x14ac:dyDescent="0.55000000000000004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20">
        <f t="shared" ref="K3:K66" si="2">(((J3/60)/60)/24)+DATE(1970,1,1)</f>
        <v>42766.600497685184</v>
      </c>
      <c r="L3" s="20">
        <f t="shared" ref="L3:L66" si="3">(((I3/60)/60)/24)+DATE(1970,1,1)</f>
        <v>42796.600497685184</v>
      </c>
      <c r="M3" s="6" t="b">
        <v>0</v>
      </c>
      <c r="N3" s="6">
        <v>79</v>
      </c>
      <c r="O3" s="6" t="b">
        <v>1</v>
      </c>
      <c r="P3" s="6" t="s">
        <v>8265</v>
      </c>
      <c r="Q3" s="8">
        <f t="shared" ref="Q3:Q66" si="4">E3/D3*100</f>
        <v>142.60827250608273</v>
      </c>
      <c r="R3" s="9">
        <f t="shared" ref="R3:R66" si="5">E3/N3</f>
        <v>185.48101265822785</v>
      </c>
      <c r="S3" s="6" t="s">
        <v>8310</v>
      </c>
      <c r="T3" s="6" t="s">
        <v>8311</v>
      </c>
      <c r="U3" s="6" t="str">
        <f t="shared" ref="U3:U65" si="6">LEFT(P3,FIND("/",P3)-1)</f>
        <v>film &amp; video</v>
      </c>
      <c r="V3" s="6" t="str">
        <f t="shared" ref="V3:V66" si="7">RIGHT(P3,LEN(P3)-LEN(U3)-1)</f>
        <v>television</v>
      </c>
      <c r="W3" s="6" t="str">
        <f t="shared" si="0"/>
        <v>film &amp; video</v>
      </c>
      <c r="X3" s="6" t="str">
        <f t="shared" si="1"/>
        <v>television</v>
      </c>
      <c r="AA3" s="13"/>
      <c r="AB3" s="1" t="s">
        <v>8361</v>
      </c>
    </row>
    <row r="4" spans="1:28" ht="104.7" customHeight="1" x14ac:dyDescent="0.55000000000000004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20">
        <f t="shared" si="2"/>
        <v>42405.702349537038</v>
      </c>
      <c r="L4" s="20">
        <f t="shared" si="3"/>
        <v>42415.702349537038</v>
      </c>
      <c r="M4" s="6" t="b">
        <v>0</v>
      </c>
      <c r="N4" s="6">
        <v>35</v>
      </c>
      <c r="O4" s="6" t="b">
        <v>1</v>
      </c>
      <c r="P4" s="6" t="s">
        <v>8265</v>
      </c>
      <c r="Q4" s="8">
        <f t="shared" si="4"/>
        <v>105</v>
      </c>
      <c r="R4" s="9">
        <f t="shared" si="5"/>
        <v>15</v>
      </c>
      <c r="S4" s="6" t="s">
        <v>8310</v>
      </c>
      <c r="T4" s="6" t="s">
        <v>8311</v>
      </c>
      <c r="U4" s="6" t="str">
        <f t="shared" si="6"/>
        <v>film &amp; video</v>
      </c>
      <c r="V4" s="6" t="str">
        <f t="shared" si="7"/>
        <v>television</v>
      </c>
      <c r="W4" s="6" t="str">
        <f t="shared" si="0"/>
        <v>film &amp; video</v>
      </c>
      <c r="X4" s="6" t="str">
        <f t="shared" si="1"/>
        <v>television</v>
      </c>
      <c r="AA4" s="17"/>
      <c r="AB4" s="1" t="s">
        <v>8362</v>
      </c>
    </row>
    <row r="5" spans="1:28" ht="104.7" customHeight="1" x14ac:dyDescent="0.55000000000000004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20">
        <f t="shared" si="2"/>
        <v>41828.515127314815</v>
      </c>
      <c r="L5" s="20">
        <f t="shared" si="3"/>
        <v>41858.515127314815</v>
      </c>
      <c r="M5" s="6" t="b">
        <v>0</v>
      </c>
      <c r="N5" s="6">
        <v>150</v>
      </c>
      <c r="O5" s="6" t="b">
        <v>1</v>
      </c>
      <c r="P5" s="6" t="s">
        <v>8265</v>
      </c>
      <c r="Q5" s="8">
        <f t="shared" si="4"/>
        <v>103.89999999999999</v>
      </c>
      <c r="R5" s="9">
        <f t="shared" si="5"/>
        <v>69.266666666666666</v>
      </c>
      <c r="S5" s="6" t="s">
        <v>8310</v>
      </c>
      <c r="T5" s="6" t="s">
        <v>8311</v>
      </c>
      <c r="U5" s="6" t="str">
        <f t="shared" si="6"/>
        <v>film &amp; video</v>
      </c>
      <c r="V5" s="6" t="str">
        <f t="shared" si="7"/>
        <v>television</v>
      </c>
      <c r="W5" s="6" t="str">
        <f t="shared" si="0"/>
        <v>film &amp; video</v>
      </c>
      <c r="X5" s="6" t="str">
        <f t="shared" si="1"/>
        <v>television</v>
      </c>
    </row>
    <row r="6" spans="1:28" ht="104.7" customHeight="1" x14ac:dyDescent="0.55000000000000004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20">
        <f t="shared" si="2"/>
        <v>42327.834247685183</v>
      </c>
      <c r="L6" s="20">
        <f t="shared" si="3"/>
        <v>42357.834247685183</v>
      </c>
      <c r="M6" s="6" t="b">
        <v>0</v>
      </c>
      <c r="N6" s="6">
        <v>284</v>
      </c>
      <c r="O6" s="6" t="b">
        <v>1</v>
      </c>
      <c r="P6" s="6" t="s">
        <v>8265</v>
      </c>
      <c r="Q6" s="8">
        <f t="shared" si="4"/>
        <v>122.99154545454545</v>
      </c>
      <c r="R6" s="9">
        <f t="shared" si="5"/>
        <v>190.55028169014085</v>
      </c>
      <c r="S6" s="6" t="s">
        <v>8310</v>
      </c>
      <c r="T6" s="6" t="s">
        <v>8311</v>
      </c>
      <c r="U6" s="6" t="str">
        <f t="shared" si="6"/>
        <v>film &amp; video</v>
      </c>
      <c r="V6" s="6" t="str">
        <f t="shared" si="7"/>
        <v>television</v>
      </c>
      <c r="W6" s="6" t="str">
        <f t="shared" si="0"/>
        <v>film &amp; video</v>
      </c>
      <c r="X6" s="6" t="str">
        <f t="shared" si="1"/>
        <v>television</v>
      </c>
    </row>
    <row r="7" spans="1:28" ht="104.7" customHeight="1" x14ac:dyDescent="0.55000000000000004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20">
        <f t="shared" si="2"/>
        <v>42563.932951388888</v>
      </c>
      <c r="L7" s="20">
        <f t="shared" si="3"/>
        <v>42580.232638888891</v>
      </c>
      <c r="M7" s="6" t="b">
        <v>0</v>
      </c>
      <c r="N7" s="6">
        <v>47</v>
      </c>
      <c r="O7" s="6" t="b">
        <v>1</v>
      </c>
      <c r="P7" s="6" t="s">
        <v>8265</v>
      </c>
      <c r="Q7" s="8">
        <f>E7/D7*100</f>
        <v>109.77744436109028</v>
      </c>
      <c r="R7" s="9">
        <f t="shared" si="5"/>
        <v>93.40425531914893</v>
      </c>
      <c r="S7" s="6" t="s">
        <v>8310</v>
      </c>
      <c r="T7" s="6" t="s">
        <v>8311</v>
      </c>
      <c r="U7" s="6" t="str">
        <f t="shared" si="6"/>
        <v>film &amp; video</v>
      </c>
      <c r="V7" s="6" t="str">
        <f t="shared" si="7"/>
        <v>television</v>
      </c>
      <c r="W7" s="6" t="str">
        <f t="shared" si="0"/>
        <v>film &amp; video</v>
      </c>
      <c r="X7" s="6" t="str">
        <f t="shared" si="1"/>
        <v>television</v>
      </c>
    </row>
    <row r="8" spans="1:28" ht="104.7" customHeight="1" x14ac:dyDescent="0.55000000000000004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20">
        <f t="shared" si="2"/>
        <v>41794.072337962964</v>
      </c>
      <c r="L8" s="20">
        <f t="shared" si="3"/>
        <v>41804.072337962964</v>
      </c>
      <c r="M8" s="6" t="b">
        <v>0</v>
      </c>
      <c r="N8" s="6">
        <v>58</v>
      </c>
      <c r="O8" s="6" t="b">
        <v>1</v>
      </c>
      <c r="P8" s="6" t="s">
        <v>8265</v>
      </c>
      <c r="Q8" s="8">
        <f t="shared" si="4"/>
        <v>106.4875</v>
      </c>
      <c r="R8" s="9">
        <f t="shared" si="5"/>
        <v>146.87931034482759</v>
      </c>
      <c r="S8" s="6" t="s">
        <v>8310</v>
      </c>
      <c r="T8" s="6" t="s">
        <v>8311</v>
      </c>
      <c r="U8" s="6" t="str">
        <f t="shared" si="6"/>
        <v>film &amp; video</v>
      </c>
      <c r="V8" s="6" t="str">
        <f t="shared" si="7"/>
        <v>television</v>
      </c>
      <c r="W8" s="6" t="str">
        <f t="shared" si="0"/>
        <v>film &amp; video</v>
      </c>
      <c r="X8" s="6" t="str">
        <f t="shared" si="1"/>
        <v>television</v>
      </c>
    </row>
    <row r="9" spans="1:28" ht="104.7" customHeight="1" x14ac:dyDescent="0.55000000000000004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20">
        <f t="shared" si="2"/>
        <v>42516.047071759262</v>
      </c>
      <c r="L9" s="20">
        <f t="shared" si="3"/>
        <v>42556.047071759262</v>
      </c>
      <c r="M9" s="6" t="b">
        <v>0</v>
      </c>
      <c r="N9" s="6">
        <v>57</v>
      </c>
      <c r="O9" s="6" t="b">
        <v>1</v>
      </c>
      <c r="P9" s="6" t="s">
        <v>8265</v>
      </c>
      <c r="Q9" s="8">
        <f t="shared" si="4"/>
        <v>101.22222222222221</v>
      </c>
      <c r="R9" s="9">
        <f t="shared" si="5"/>
        <v>159.82456140350877</v>
      </c>
      <c r="S9" s="6" t="s">
        <v>8310</v>
      </c>
      <c r="T9" s="6" t="s">
        <v>8311</v>
      </c>
      <c r="U9" s="6" t="str">
        <f t="shared" si="6"/>
        <v>film &amp; video</v>
      </c>
      <c r="V9" s="6" t="str">
        <f t="shared" si="7"/>
        <v>television</v>
      </c>
      <c r="W9" s="6" t="str">
        <f t="shared" si="0"/>
        <v>film &amp; video</v>
      </c>
      <c r="X9" s="6" t="str">
        <f t="shared" si="1"/>
        <v>television</v>
      </c>
    </row>
    <row r="10" spans="1:28" ht="104.7" customHeight="1" x14ac:dyDescent="0.55000000000000004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20">
        <f t="shared" si="2"/>
        <v>42468.94458333333</v>
      </c>
      <c r="L10" s="20">
        <f t="shared" si="3"/>
        <v>42475.875</v>
      </c>
      <c r="M10" s="6" t="b">
        <v>0</v>
      </c>
      <c r="N10" s="6">
        <v>12</v>
      </c>
      <c r="O10" s="6" t="b">
        <v>1</v>
      </c>
      <c r="P10" s="6" t="s">
        <v>8265</v>
      </c>
      <c r="Q10" s="8">
        <f t="shared" si="4"/>
        <v>100.04342857142856</v>
      </c>
      <c r="R10" s="9">
        <f t="shared" si="5"/>
        <v>291.79333333333335</v>
      </c>
      <c r="S10" s="6" t="s">
        <v>8310</v>
      </c>
      <c r="T10" s="6" t="s">
        <v>8311</v>
      </c>
      <c r="U10" s="6" t="str">
        <f t="shared" si="6"/>
        <v>film &amp; video</v>
      </c>
      <c r="V10" s="6" t="str">
        <f t="shared" si="7"/>
        <v>television</v>
      </c>
      <c r="W10" s="6" t="str">
        <f t="shared" si="0"/>
        <v>film &amp; video</v>
      </c>
      <c r="X10" s="6" t="str">
        <f t="shared" si="1"/>
        <v>television</v>
      </c>
    </row>
    <row r="11" spans="1:28" ht="104.7" customHeight="1" x14ac:dyDescent="0.55000000000000004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20">
        <f t="shared" si="2"/>
        <v>42447.103518518517</v>
      </c>
      <c r="L11" s="20">
        <f t="shared" si="3"/>
        <v>42477.103518518517</v>
      </c>
      <c r="M11" s="6" t="b">
        <v>0</v>
      </c>
      <c r="N11" s="6">
        <v>20</v>
      </c>
      <c r="O11" s="6" t="b">
        <v>1</v>
      </c>
      <c r="P11" s="6" t="s">
        <v>8265</v>
      </c>
      <c r="Q11" s="8">
        <f t="shared" si="4"/>
        <v>125.998</v>
      </c>
      <c r="R11" s="9">
        <f t="shared" si="5"/>
        <v>31.499500000000001</v>
      </c>
      <c r="S11" s="6" t="s">
        <v>8310</v>
      </c>
      <c r="T11" s="6" t="s">
        <v>8311</v>
      </c>
      <c r="U11" s="6" t="str">
        <f t="shared" si="6"/>
        <v>film &amp; video</v>
      </c>
      <c r="V11" s="6" t="str">
        <f t="shared" si="7"/>
        <v>television</v>
      </c>
      <c r="W11" s="6" t="str">
        <f t="shared" si="0"/>
        <v>film &amp; video</v>
      </c>
      <c r="X11" s="6" t="str">
        <f t="shared" si="1"/>
        <v>television</v>
      </c>
    </row>
    <row r="12" spans="1:28" ht="104.7" customHeight="1" x14ac:dyDescent="0.55000000000000004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20">
        <f t="shared" si="2"/>
        <v>41780.068043981482</v>
      </c>
      <c r="L12" s="20">
        <f t="shared" si="3"/>
        <v>41815.068043981482</v>
      </c>
      <c r="M12" s="6" t="b">
        <v>0</v>
      </c>
      <c r="N12" s="6">
        <v>19</v>
      </c>
      <c r="O12" s="6" t="b">
        <v>1</v>
      </c>
      <c r="P12" s="6" t="s">
        <v>8265</v>
      </c>
      <c r="Q12" s="8">
        <f t="shared" si="4"/>
        <v>100.49999999999999</v>
      </c>
      <c r="R12" s="9">
        <f t="shared" si="5"/>
        <v>158.68421052631578</v>
      </c>
      <c r="S12" s="6" t="s">
        <v>8310</v>
      </c>
      <c r="T12" s="6" t="s">
        <v>8311</v>
      </c>
      <c r="U12" s="6" t="str">
        <f t="shared" si="6"/>
        <v>film &amp; video</v>
      </c>
      <c r="V12" s="6" t="str">
        <f t="shared" si="7"/>
        <v>television</v>
      </c>
      <c r="W12" s="6" t="str">
        <f t="shared" si="0"/>
        <v>film &amp; video</v>
      </c>
      <c r="X12" s="6" t="str">
        <f t="shared" si="1"/>
        <v>television</v>
      </c>
    </row>
    <row r="13" spans="1:28" ht="104.7" customHeight="1" x14ac:dyDescent="0.55000000000000004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20">
        <f t="shared" si="2"/>
        <v>42572.778495370367</v>
      </c>
      <c r="L13" s="20">
        <f t="shared" si="3"/>
        <v>42604.125</v>
      </c>
      <c r="M13" s="6" t="b">
        <v>0</v>
      </c>
      <c r="N13" s="6">
        <v>75</v>
      </c>
      <c r="O13" s="6" t="b">
        <v>1</v>
      </c>
      <c r="P13" s="6" t="s">
        <v>8265</v>
      </c>
      <c r="Q13" s="8">
        <f t="shared" si="4"/>
        <v>120.5</v>
      </c>
      <c r="R13" s="9">
        <f t="shared" si="5"/>
        <v>80.333333333333329</v>
      </c>
      <c r="S13" s="6" t="s">
        <v>8310</v>
      </c>
      <c r="T13" s="6" t="s">
        <v>8311</v>
      </c>
      <c r="U13" s="6" t="str">
        <f t="shared" si="6"/>
        <v>film &amp; video</v>
      </c>
      <c r="V13" s="6" t="str">
        <f t="shared" si="7"/>
        <v>television</v>
      </c>
      <c r="W13" s="6" t="str">
        <f t="shared" si="0"/>
        <v>film &amp; video</v>
      </c>
      <c r="X13" s="6" t="str">
        <f t="shared" si="1"/>
        <v>television</v>
      </c>
    </row>
    <row r="14" spans="1:28" ht="104.7" customHeight="1" x14ac:dyDescent="0.55000000000000004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20">
        <f t="shared" si="2"/>
        <v>41791.713252314818</v>
      </c>
      <c r="L14" s="20">
        <f t="shared" si="3"/>
        <v>41836.125</v>
      </c>
      <c r="M14" s="6" t="b">
        <v>0</v>
      </c>
      <c r="N14" s="6">
        <v>827</v>
      </c>
      <c r="O14" s="6" t="b">
        <v>1</v>
      </c>
      <c r="P14" s="6" t="s">
        <v>8265</v>
      </c>
      <c r="Q14" s="8">
        <f t="shared" si="4"/>
        <v>165.29333333333335</v>
      </c>
      <c r="R14" s="9">
        <f t="shared" si="5"/>
        <v>59.961305925030231</v>
      </c>
      <c r="S14" s="6" t="s">
        <v>8310</v>
      </c>
      <c r="T14" s="6" t="s">
        <v>8311</v>
      </c>
      <c r="U14" s="6" t="str">
        <f t="shared" si="6"/>
        <v>film &amp; video</v>
      </c>
      <c r="V14" s="6" t="str">
        <f t="shared" si="7"/>
        <v>television</v>
      </c>
      <c r="W14" s="6" t="str">
        <f t="shared" si="0"/>
        <v>film &amp; video</v>
      </c>
      <c r="X14" s="6" t="str">
        <f t="shared" si="1"/>
        <v>television</v>
      </c>
    </row>
    <row r="15" spans="1:28" ht="104.7" customHeight="1" x14ac:dyDescent="0.55000000000000004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20">
        <f t="shared" si="2"/>
        <v>42508.677187499998</v>
      </c>
      <c r="L15" s="20">
        <f t="shared" si="3"/>
        <v>42544.852083333331</v>
      </c>
      <c r="M15" s="6" t="b">
        <v>0</v>
      </c>
      <c r="N15" s="6">
        <v>51</v>
      </c>
      <c r="O15" s="6" t="b">
        <v>1</v>
      </c>
      <c r="P15" s="6" t="s">
        <v>8265</v>
      </c>
      <c r="Q15" s="8">
        <f t="shared" si="4"/>
        <v>159.97142857142856</v>
      </c>
      <c r="R15" s="9">
        <f t="shared" si="5"/>
        <v>109.78431372549019</v>
      </c>
      <c r="S15" s="6" t="s">
        <v>8310</v>
      </c>
      <c r="T15" s="6" t="s">
        <v>8311</v>
      </c>
      <c r="U15" s="6" t="str">
        <f t="shared" si="6"/>
        <v>film &amp; video</v>
      </c>
      <c r="V15" s="6" t="str">
        <f t="shared" si="7"/>
        <v>television</v>
      </c>
      <c r="W15" s="6" t="str">
        <f t="shared" si="0"/>
        <v>film &amp; video</v>
      </c>
      <c r="X15" s="6" t="str">
        <f t="shared" si="1"/>
        <v>television</v>
      </c>
    </row>
    <row r="16" spans="1:28" ht="104.7" customHeight="1" x14ac:dyDescent="0.55000000000000004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20">
        <f t="shared" si="2"/>
        <v>41808.02648148148</v>
      </c>
      <c r="L16" s="20">
        <f t="shared" si="3"/>
        <v>41833.582638888889</v>
      </c>
      <c r="M16" s="6" t="b">
        <v>0</v>
      </c>
      <c r="N16" s="6">
        <v>41</v>
      </c>
      <c r="O16" s="6" t="b">
        <v>1</v>
      </c>
      <c r="P16" s="6" t="s">
        <v>8265</v>
      </c>
      <c r="Q16" s="8">
        <f t="shared" si="4"/>
        <v>100.93333333333334</v>
      </c>
      <c r="R16" s="9">
        <f t="shared" si="5"/>
        <v>147.70731707317074</v>
      </c>
      <c r="S16" s="6" t="s">
        <v>8310</v>
      </c>
      <c r="T16" s="6" t="s">
        <v>8311</v>
      </c>
      <c r="U16" s="6" t="str">
        <f t="shared" si="6"/>
        <v>film &amp; video</v>
      </c>
      <c r="V16" s="6" t="str">
        <f t="shared" si="7"/>
        <v>television</v>
      </c>
      <c r="W16" s="6" t="str">
        <f t="shared" si="0"/>
        <v>film &amp; video</v>
      </c>
      <c r="X16" s="6" t="str">
        <f t="shared" si="1"/>
        <v>television</v>
      </c>
    </row>
    <row r="17" spans="1:24" ht="104.7" customHeight="1" x14ac:dyDescent="0.55000000000000004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20">
        <f t="shared" si="2"/>
        <v>42256.391875000001</v>
      </c>
      <c r="L17" s="20">
        <f t="shared" si="3"/>
        <v>42274.843055555553</v>
      </c>
      <c r="M17" s="6" t="b">
        <v>0</v>
      </c>
      <c r="N17" s="6">
        <v>98</v>
      </c>
      <c r="O17" s="6" t="b">
        <v>1</v>
      </c>
      <c r="P17" s="6" t="s">
        <v>8265</v>
      </c>
      <c r="Q17" s="8">
        <f t="shared" si="4"/>
        <v>106.60000000000001</v>
      </c>
      <c r="R17" s="9">
        <f t="shared" si="5"/>
        <v>21.755102040816325</v>
      </c>
      <c r="S17" s="6" t="s">
        <v>8310</v>
      </c>
      <c r="T17" s="6" t="s">
        <v>8311</v>
      </c>
      <c r="U17" s="6" t="str">
        <f t="shared" si="6"/>
        <v>film &amp; video</v>
      </c>
      <c r="V17" s="6" t="str">
        <f t="shared" si="7"/>
        <v>television</v>
      </c>
      <c r="W17" s="6" t="str">
        <f t="shared" si="0"/>
        <v>film &amp; video</v>
      </c>
      <c r="X17" s="6" t="str">
        <f t="shared" si="1"/>
        <v>television</v>
      </c>
    </row>
    <row r="18" spans="1:24" ht="104.7" customHeight="1" x14ac:dyDescent="0.55000000000000004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20">
        <f t="shared" si="2"/>
        <v>41760.796423611115</v>
      </c>
      <c r="L18" s="20">
        <f t="shared" si="3"/>
        <v>41806.229166666664</v>
      </c>
      <c r="M18" s="6" t="b">
        <v>0</v>
      </c>
      <c r="N18" s="6">
        <v>70</v>
      </c>
      <c r="O18" s="6" t="b">
        <v>1</v>
      </c>
      <c r="P18" s="6" t="s">
        <v>8265</v>
      </c>
      <c r="Q18" s="8">
        <f t="shared" si="4"/>
        <v>100.24166666666667</v>
      </c>
      <c r="R18" s="9">
        <f t="shared" si="5"/>
        <v>171.84285714285716</v>
      </c>
      <c r="S18" s="6" t="s">
        <v>8310</v>
      </c>
      <c r="T18" s="6" t="s">
        <v>8311</v>
      </c>
      <c r="U18" s="6" t="str">
        <f t="shared" si="6"/>
        <v>film &amp; video</v>
      </c>
      <c r="V18" s="6" t="str">
        <f t="shared" si="7"/>
        <v>television</v>
      </c>
      <c r="W18" s="6" t="str">
        <f t="shared" si="0"/>
        <v>film &amp; video</v>
      </c>
      <c r="X18" s="6" t="str">
        <f t="shared" si="1"/>
        <v>television</v>
      </c>
    </row>
    <row r="19" spans="1:24" ht="104.7" customHeight="1" x14ac:dyDescent="0.55000000000000004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20">
        <f t="shared" si="2"/>
        <v>41917.731736111113</v>
      </c>
      <c r="L19" s="20">
        <f t="shared" si="3"/>
        <v>41947.773402777777</v>
      </c>
      <c r="M19" s="6" t="b">
        <v>0</v>
      </c>
      <c r="N19" s="6">
        <v>36</v>
      </c>
      <c r="O19" s="6" t="b">
        <v>1</v>
      </c>
      <c r="P19" s="6" t="s">
        <v>8265</v>
      </c>
      <c r="Q19" s="8">
        <f t="shared" si="4"/>
        <v>100.66666666666666</v>
      </c>
      <c r="R19" s="9">
        <f t="shared" si="5"/>
        <v>41.944444444444443</v>
      </c>
      <c r="S19" s="6" t="s">
        <v>8310</v>
      </c>
      <c r="T19" s="6" t="s">
        <v>8311</v>
      </c>
      <c r="U19" s="6" t="str">
        <f t="shared" si="6"/>
        <v>film &amp; video</v>
      </c>
      <c r="V19" s="6" t="str">
        <f t="shared" si="7"/>
        <v>television</v>
      </c>
      <c r="W19" s="6" t="str">
        <f t="shared" si="0"/>
        <v>film &amp; video</v>
      </c>
      <c r="X19" s="6" t="str">
        <f t="shared" si="1"/>
        <v>television</v>
      </c>
    </row>
    <row r="20" spans="1:24" ht="104.7" customHeight="1" x14ac:dyDescent="0.55000000000000004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20">
        <f t="shared" si="2"/>
        <v>41869.542314814818</v>
      </c>
      <c r="L20" s="20">
        <f t="shared" si="3"/>
        <v>41899.542314814818</v>
      </c>
      <c r="M20" s="6" t="b">
        <v>0</v>
      </c>
      <c r="N20" s="6">
        <v>342</v>
      </c>
      <c r="O20" s="6" t="b">
        <v>1</v>
      </c>
      <c r="P20" s="6" t="s">
        <v>8265</v>
      </c>
      <c r="Q20" s="8">
        <f t="shared" si="4"/>
        <v>106.32110000000002</v>
      </c>
      <c r="R20" s="9">
        <f t="shared" si="5"/>
        <v>93.264122807017543</v>
      </c>
      <c r="S20" s="6" t="s">
        <v>8310</v>
      </c>
      <c r="T20" s="6" t="s">
        <v>8311</v>
      </c>
      <c r="U20" s="6" t="str">
        <f t="shared" si="6"/>
        <v>film &amp; video</v>
      </c>
      <c r="V20" s="6" t="str">
        <f t="shared" si="7"/>
        <v>television</v>
      </c>
      <c r="W20" s="6" t="str">
        <f t="shared" si="0"/>
        <v>film &amp; video</v>
      </c>
      <c r="X20" s="6" t="str">
        <f t="shared" si="1"/>
        <v>television</v>
      </c>
    </row>
    <row r="21" spans="1:24" ht="104.7" customHeight="1" x14ac:dyDescent="0.55000000000000004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20">
        <f t="shared" si="2"/>
        <v>42175.816365740742</v>
      </c>
      <c r="L21" s="20">
        <f t="shared" si="3"/>
        <v>42205.816365740742</v>
      </c>
      <c r="M21" s="6" t="b">
        <v>0</v>
      </c>
      <c r="N21" s="6">
        <v>22</v>
      </c>
      <c r="O21" s="6" t="b">
        <v>1</v>
      </c>
      <c r="P21" s="6" t="s">
        <v>8265</v>
      </c>
      <c r="Q21" s="8">
        <f t="shared" si="4"/>
        <v>145.29411764705881</v>
      </c>
      <c r="R21" s="9">
        <f t="shared" si="5"/>
        <v>56.136363636363633</v>
      </c>
      <c r="S21" s="6" t="s">
        <v>8310</v>
      </c>
      <c r="T21" s="6" t="s">
        <v>8311</v>
      </c>
      <c r="U21" s="6" t="str">
        <f t="shared" si="6"/>
        <v>film &amp; video</v>
      </c>
      <c r="V21" s="6" t="str">
        <f t="shared" si="7"/>
        <v>television</v>
      </c>
      <c r="W21" s="6" t="str">
        <f t="shared" si="0"/>
        <v>film &amp; video</v>
      </c>
      <c r="X21" s="6" t="str">
        <f t="shared" si="1"/>
        <v>television</v>
      </c>
    </row>
    <row r="22" spans="1:24" ht="104.7" customHeight="1" x14ac:dyDescent="0.55000000000000004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20">
        <f t="shared" si="2"/>
        <v>42200.758240740746</v>
      </c>
      <c r="L22" s="20">
        <f t="shared" si="3"/>
        <v>42260.758240740746</v>
      </c>
      <c r="M22" s="6" t="b">
        <v>0</v>
      </c>
      <c r="N22" s="6">
        <v>25</v>
      </c>
      <c r="O22" s="6" t="b">
        <v>1</v>
      </c>
      <c r="P22" s="6" t="s">
        <v>8265</v>
      </c>
      <c r="Q22" s="8">
        <f t="shared" si="4"/>
        <v>100.2</v>
      </c>
      <c r="R22" s="9">
        <f t="shared" si="5"/>
        <v>80.16</v>
      </c>
      <c r="S22" s="6" t="s">
        <v>8310</v>
      </c>
      <c r="T22" s="6" t="s">
        <v>8311</v>
      </c>
      <c r="U22" s="6" t="str">
        <f t="shared" si="6"/>
        <v>film &amp; video</v>
      </c>
      <c r="V22" s="6" t="str">
        <f t="shared" si="7"/>
        <v>television</v>
      </c>
      <c r="W22" s="6" t="str">
        <f t="shared" si="0"/>
        <v>film &amp; video</v>
      </c>
      <c r="X22" s="6" t="str">
        <f t="shared" si="1"/>
        <v>television</v>
      </c>
    </row>
    <row r="23" spans="1:24" ht="104.7" customHeight="1" x14ac:dyDescent="0.55000000000000004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20">
        <f t="shared" si="2"/>
        <v>41878.627187500002</v>
      </c>
      <c r="L23" s="20">
        <f t="shared" si="3"/>
        <v>41908.627187500002</v>
      </c>
      <c r="M23" s="6" t="b">
        <v>0</v>
      </c>
      <c r="N23" s="6">
        <v>101</v>
      </c>
      <c r="O23" s="6" t="b">
        <v>1</v>
      </c>
      <c r="P23" s="6" t="s">
        <v>8265</v>
      </c>
      <c r="Q23" s="8">
        <f t="shared" si="4"/>
        <v>109.13513513513513</v>
      </c>
      <c r="R23" s="9">
        <f t="shared" si="5"/>
        <v>199.9009900990099</v>
      </c>
      <c r="S23" s="6" t="s">
        <v>8310</v>
      </c>
      <c r="T23" s="6" t="s">
        <v>8311</v>
      </c>
      <c r="U23" s="6" t="str">
        <f t="shared" si="6"/>
        <v>film &amp; video</v>
      </c>
      <c r="V23" s="6" t="str">
        <f t="shared" si="7"/>
        <v>television</v>
      </c>
      <c r="W23" s="6" t="str">
        <f t="shared" si="0"/>
        <v>film &amp; video</v>
      </c>
      <c r="X23" s="6" t="str">
        <f t="shared" si="1"/>
        <v>television</v>
      </c>
    </row>
    <row r="24" spans="1:24" ht="104.7" customHeight="1" x14ac:dyDescent="0.55000000000000004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20">
        <f t="shared" si="2"/>
        <v>41989.91134259259</v>
      </c>
      <c r="L24" s="20">
        <f t="shared" si="3"/>
        <v>42005.332638888889</v>
      </c>
      <c r="M24" s="6" t="b">
        <v>0</v>
      </c>
      <c r="N24" s="6">
        <v>8</v>
      </c>
      <c r="O24" s="6" t="b">
        <v>1</v>
      </c>
      <c r="P24" s="6" t="s">
        <v>8265</v>
      </c>
      <c r="Q24" s="8">
        <f t="shared" si="4"/>
        <v>117.14285714285715</v>
      </c>
      <c r="R24" s="9">
        <f t="shared" si="5"/>
        <v>51.25</v>
      </c>
      <c r="S24" s="6" t="s">
        <v>8310</v>
      </c>
      <c r="T24" s="6" t="s">
        <v>8311</v>
      </c>
      <c r="U24" s="6" t="str">
        <f t="shared" si="6"/>
        <v>film &amp; video</v>
      </c>
      <c r="V24" s="6" t="str">
        <f t="shared" si="7"/>
        <v>television</v>
      </c>
      <c r="W24" s="6" t="str">
        <f t="shared" si="0"/>
        <v>film &amp; video</v>
      </c>
      <c r="X24" s="6" t="str">
        <f t="shared" si="1"/>
        <v>television</v>
      </c>
    </row>
    <row r="25" spans="1:24" ht="104.7" customHeight="1" x14ac:dyDescent="0.55000000000000004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20">
        <f t="shared" si="2"/>
        <v>42097.778946759259</v>
      </c>
      <c r="L25" s="20">
        <f t="shared" si="3"/>
        <v>42124.638888888891</v>
      </c>
      <c r="M25" s="6" t="b">
        <v>0</v>
      </c>
      <c r="N25" s="6">
        <v>23</v>
      </c>
      <c r="O25" s="6" t="b">
        <v>1</v>
      </c>
      <c r="P25" s="6" t="s">
        <v>8265</v>
      </c>
      <c r="Q25" s="8">
        <f t="shared" si="4"/>
        <v>118.5</v>
      </c>
      <c r="R25" s="9">
        <f t="shared" si="5"/>
        <v>103.04347826086956</v>
      </c>
      <c r="S25" s="6" t="s">
        <v>8310</v>
      </c>
      <c r="T25" s="6" t="s">
        <v>8311</v>
      </c>
      <c r="U25" s="6" t="str">
        <f t="shared" si="6"/>
        <v>film &amp; video</v>
      </c>
      <c r="V25" s="6" t="str">
        <f t="shared" si="7"/>
        <v>television</v>
      </c>
      <c r="W25" s="6" t="str">
        <f t="shared" si="0"/>
        <v>film &amp; video</v>
      </c>
      <c r="X25" s="6" t="str">
        <f t="shared" si="1"/>
        <v>television</v>
      </c>
    </row>
    <row r="26" spans="1:24" ht="104.7" customHeight="1" x14ac:dyDescent="0.55000000000000004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20">
        <f t="shared" si="2"/>
        <v>42229.820173611108</v>
      </c>
      <c r="L26" s="20">
        <f t="shared" si="3"/>
        <v>42262.818750000006</v>
      </c>
      <c r="M26" s="6" t="b">
        <v>0</v>
      </c>
      <c r="N26" s="6">
        <v>574</v>
      </c>
      <c r="O26" s="6" t="b">
        <v>1</v>
      </c>
      <c r="P26" s="6" t="s">
        <v>8265</v>
      </c>
      <c r="Q26" s="8">
        <f t="shared" si="4"/>
        <v>108.80768571428572</v>
      </c>
      <c r="R26" s="9">
        <f t="shared" si="5"/>
        <v>66.346149825783982</v>
      </c>
      <c r="S26" s="6" t="s">
        <v>8310</v>
      </c>
      <c r="T26" s="6" t="s">
        <v>8311</v>
      </c>
      <c r="U26" s="6" t="str">
        <f t="shared" si="6"/>
        <v>film &amp; video</v>
      </c>
      <c r="V26" s="6" t="str">
        <f t="shared" si="7"/>
        <v>television</v>
      </c>
      <c r="W26" s="6" t="str">
        <f t="shared" si="0"/>
        <v>film &amp; video</v>
      </c>
      <c r="X26" s="6" t="str">
        <f t="shared" si="1"/>
        <v>television</v>
      </c>
    </row>
    <row r="27" spans="1:24" ht="104.7" customHeight="1" x14ac:dyDescent="0.55000000000000004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20">
        <f t="shared" si="2"/>
        <v>42318.025011574078</v>
      </c>
      <c r="L27" s="20">
        <f t="shared" si="3"/>
        <v>42378.025011574078</v>
      </c>
      <c r="M27" s="6" t="b">
        <v>0</v>
      </c>
      <c r="N27" s="6">
        <v>14</v>
      </c>
      <c r="O27" s="6" t="b">
        <v>1</v>
      </c>
      <c r="P27" s="6" t="s">
        <v>8265</v>
      </c>
      <c r="Q27" s="8">
        <f t="shared" si="4"/>
        <v>133.33333333333331</v>
      </c>
      <c r="R27" s="9">
        <f t="shared" si="5"/>
        <v>57.142857142857146</v>
      </c>
      <c r="S27" s="6" t="s">
        <v>8310</v>
      </c>
      <c r="T27" s="6" t="s">
        <v>8311</v>
      </c>
      <c r="U27" s="6" t="str">
        <f t="shared" si="6"/>
        <v>film &amp; video</v>
      </c>
      <c r="V27" s="6" t="str">
        <f t="shared" si="7"/>
        <v>television</v>
      </c>
      <c r="W27" s="6" t="str">
        <f t="shared" si="0"/>
        <v>film &amp; video</v>
      </c>
      <c r="X27" s="6" t="str">
        <f t="shared" si="1"/>
        <v>television</v>
      </c>
    </row>
    <row r="28" spans="1:24" ht="104.7" customHeight="1" x14ac:dyDescent="0.55000000000000004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20">
        <f t="shared" si="2"/>
        <v>41828.515555555554</v>
      </c>
      <c r="L28" s="20">
        <f t="shared" si="3"/>
        <v>41868.515555555554</v>
      </c>
      <c r="M28" s="6" t="b">
        <v>0</v>
      </c>
      <c r="N28" s="6">
        <v>19</v>
      </c>
      <c r="O28" s="6" t="b">
        <v>1</v>
      </c>
      <c r="P28" s="6" t="s">
        <v>8265</v>
      </c>
      <c r="Q28" s="8">
        <f t="shared" si="4"/>
        <v>155.20000000000002</v>
      </c>
      <c r="R28" s="9">
        <f t="shared" si="5"/>
        <v>102.10526315789474</v>
      </c>
      <c r="S28" s="6" t="s">
        <v>8310</v>
      </c>
      <c r="T28" s="6" t="s">
        <v>8311</v>
      </c>
      <c r="U28" s="6" t="str">
        <f t="shared" si="6"/>
        <v>film &amp; video</v>
      </c>
      <c r="V28" s="6" t="str">
        <f t="shared" si="7"/>
        <v>television</v>
      </c>
      <c r="W28" s="6" t="str">
        <f t="shared" si="0"/>
        <v>film &amp; video</v>
      </c>
      <c r="X28" s="6" t="str">
        <f t="shared" si="1"/>
        <v>television</v>
      </c>
    </row>
    <row r="29" spans="1:24" ht="104.7" customHeight="1" x14ac:dyDescent="0.55000000000000004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20">
        <f t="shared" si="2"/>
        <v>41929.164733796293</v>
      </c>
      <c r="L29" s="20">
        <f t="shared" si="3"/>
        <v>41959.206400462965</v>
      </c>
      <c r="M29" s="6" t="b">
        <v>0</v>
      </c>
      <c r="N29" s="6">
        <v>150</v>
      </c>
      <c r="O29" s="6" t="b">
        <v>1</v>
      </c>
      <c r="P29" s="6" t="s">
        <v>8265</v>
      </c>
      <c r="Q29" s="8">
        <f t="shared" si="4"/>
        <v>111.72500000000001</v>
      </c>
      <c r="R29" s="9">
        <f t="shared" si="5"/>
        <v>148.96666666666667</v>
      </c>
      <c r="S29" s="6" t="s">
        <v>8310</v>
      </c>
      <c r="T29" s="6" t="s">
        <v>8311</v>
      </c>
      <c r="U29" s="6" t="str">
        <f t="shared" si="6"/>
        <v>film &amp; video</v>
      </c>
      <c r="V29" s="6" t="str">
        <f t="shared" si="7"/>
        <v>television</v>
      </c>
      <c r="W29" s="6" t="str">
        <f t="shared" si="0"/>
        <v>film &amp; video</v>
      </c>
      <c r="X29" s="6" t="str">
        <f t="shared" si="1"/>
        <v>television</v>
      </c>
    </row>
    <row r="30" spans="1:24" ht="104.7" customHeight="1" x14ac:dyDescent="0.55000000000000004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20">
        <f t="shared" si="2"/>
        <v>42324.96393518518</v>
      </c>
      <c r="L30" s="20">
        <f t="shared" si="3"/>
        <v>42354.96393518518</v>
      </c>
      <c r="M30" s="6" t="b">
        <v>0</v>
      </c>
      <c r="N30" s="6">
        <v>71</v>
      </c>
      <c r="O30" s="6" t="b">
        <v>1</v>
      </c>
      <c r="P30" s="6" t="s">
        <v>8265</v>
      </c>
      <c r="Q30" s="8">
        <f t="shared" si="4"/>
        <v>100.35000000000001</v>
      </c>
      <c r="R30" s="9">
        <f t="shared" si="5"/>
        <v>169.6056338028169</v>
      </c>
      <c r="S30" s="6" t="s">
        <v>8310</v>
      </c>
      <c r="T30" s="6" t="s">
        <v>8311</v>
      </c>
      <c r="U30" s="6" t="str">
        <f t="shared" si="6"/>
        <v>film &amp; video</v>
      </c>
      <c r="V30" s="6" t="str">
        <f t="shared" si="7"/>
        <v>television</v>
      </c>
      <c r="W30" s="6" t="str">
        <f t="shared" si="0"/>
        <v>film &amp; video</v>
      </c>
      <c r="X30" s="6" t="str">
        <f t="shared" si="1"/>
        <v>television</v>
      </c>
    </row>
    <row r="31" spans="1:24" ht="104.7" customHeight="1" x14ac:dyDescent="0.55000000000000004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20">
        <f t="shared" si="2"/>
        <v>41812.67324074074</v>
      </c>
      <c r="L31" s="20">
        <f t="shared" si="3"/>
        <v>41842.67324074074</v>
      </c>
      <c r="M31" s="6" t="b">
        <v>0</v>
      </c>
      <c r="N31" s="6">
        <v>117</v>
      </c>
      <c r="O31" s="6" t="b">
        <v>1</v>
      </c>
      <c r="P31" s="6" t="s">
        <v>8265</v>
      </c>
      <c r="Q31" s="8">
        <f t="shared" si="4"/>
        <v>123.33333333333334</v>
      </c>
      <c r="R31" s="9">
        <f t="shared" si="5"/>
        <v>31.623931623931625</v>
      </c>
      <c r="S31" s="6" t="s">
        <v>8310</v>
      </c>
      <c r="T31" s="6" t="s">
        <v>8311</v>
      </c>
      <c r="U31" s="6" t="str">
        <f t="shared" si="6"/>
        <v>film &amp; video</v>
      </c>
      <c r="V31" s="6" t="str">
        <f t="shared" si="7"/>
        <v>television</v>
      </c>
      <c r="W31" s="6" t="str">
        <f t="shared" si="0"/>
        <v>film &amp; video</v>
      </c>
      <c r="X31" s="6" t="str">
        <f t="shared" si="1"/>
        <v>television</v>
      </c>
    </row>
    <row r="32" spans="1:24" ht="104.7" customHeight="1" x14ac:dyDescent="0.55000000000000004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20">
        <f t="shared" si="2"/>
        <v>41842.292997685188</v>
      </c>
      <c r="L32" s="20">
        <f t="shared" si="3"/>
        <v>41872.292997685188</v>
      </c>
      <c r="M32" s="6" t="b">
        <v>0</v>
      </c>
      <c r="N32" s="6">
        <v>53</v>
      </c>
      <c r="O32" s="6" t="b">
        <v>1</v>
      </c>
      <c r="P32" s="6" t="s">
        <v>8265</v>
      </c>
      <c r="Q32" s="8">
        <f t="shared" si="4"/>
        <v>101.29975</v>
      </c>
      <c r="R32" s="9">
        <f t="shared" si="5"/>
        <v>76.45264150943396</v>
      </c>
      <c r="S32" s="6" t="s">
        <v>8310</v>
      </c>
      <c r="T32" s="6" t="s">
        <v>8311</v>
      </c>
      <c r="U32" s="6" t="str">
        <f t="shared" si="6"/>
        <v>film &amp; video</v>
      </c>
      <c r="V32" s="6" t="str">
        <f t="shared" si="7"/>
        <v>television</v>
      </c>
      <c r="W32" s="6" t="str">
        <f t="shared" si="0"/>
        <v>film &amp; video</v>
      </c>
      <c r="X32" s="6" t="str">
        <f t="shared" si="1"/>
        <v>television</v>
      </c>
    </row>
    <row r="33" spans="1:24" ht="104.7" customHeight="1" x14ac:dyDescent="0.55000000000000004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20">
        <f t="shared" si="2"/>
        <v>42376.79206018518</v>
      </c>
      <c r="L33" s="20">
        <f t="shared" si="3"/>
        <v>42394.79206018518</v>
      </c>
      <c r="M33" s="6" t="b">
        <v>0</v>
      </c>
      <c r="N33" s="6">
        <v>1</v>
      </c>
      <c r="O33" s="6" t="b">
        <v>1</v>
      </c>
      <c r="P33" s="6" t="s">
        <v>8265</v>
      </c>
      <c r="Q33" s="8">
        <f t="shared" si="4"/>
        <v>100</v>
      </c>
      <c r="R33" s="9">
        <f t="shared" si="5"/>
        <v>13</v>
      </c>
      <c r="S33" s="6" t="s">
        <v>8310</v>
      </c>
      <c r="T33" s="6" t="s">
        <v>8311</v>
      </c>
      <c r="U33" s="6" t="str">
        <f t="shared" si="6"/>
        <v>film &amp; video</v>
      </c>
      <c r="V33" s="6" t="str">
        <f t="shared" si="7"/>
        <v>television</v>
      </c>
      <c r="W33" s="6" t="str">
        <f t="shared" si="0"/>
        <v>film &amp; video</v>
      </c>
      <c r="X33" s="6" t="str">
        <f t="shared" si="1"/>
        <v>television</v>
      </c>
    </row>
    <row r="34" spans="1:24" ht="104.7" customHeight="1" x14ac:dyDescent="0.55000000000000004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20">
        <f t="shared" si="2"/>
        <v>42461.627511574072</v>
      </c>
      <c r="L34" s="20">
        <f t="shared" si="3"/>
        <v>42503.165972222225</v>
      </c>
      <c r="M34" s="6" t="b">
        <v>0</v>
      </c>
      <c r="N34" s="6">
        <v>89</v>
      </c>
      <c r="O34" s="6" t="b">
        <v>1</v>
      </c>
      <c r="P34" s="6" t="s">
        <v>8265</v>
      </c>
      <c r="Q34" s="8">
        <f t="shared" si="4"/>
        <v>100.24604569420035</v>
      </c>
      <c r="R34" s="9">
        <f t="shared" si="5"/>
        <v>320.44943820224717</v>
      </c>
      <c r="S34" s="6" t="s">
        <v>8310</v>
      </c>
      <c r="T34" s="6" t="s">
        <v>8311</v>
      </c>
      <c r="U34" s="6" t="str">
        <f t="shared" si="6"/>
        <v>film &amp; video</v>
      </c>
      <c r="V34" s="6" t="str">
        <f t="shared" si="7"/>
        <v>television</v>
      </c>
      <c r="W34" s="6" t="str">
        <f t="shared" si="0"/>
        <v>film &amp; video</v>
      </c>
      <c r="X34" s="6" t="str">
        <f t="shared" si="1"/>
        <v>television</v>
      </c>
    </row>
    <row r="35" spans="1:24" ht="104.7" customHeight="1" x14ac:dyDescent="0.55000000000000004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20">
        <f t="shared" si="2"/>
        <v>42286.660891203705</v>
      </c>
      <c r="L35" s="20">
        <f t="shared" si="3"/>
        <v>42316.702557870376</v>
      </c>
      <c r="M35" s="6" t="b">
        <v>0</v>
      </c>
      <c r="N35" s="6">
        <v>64</v>
      </c>
      <c r="O35" s="6" t="b">
        <v>1</v>
      </c>
      <c r="P35" s="6" t="s">
        <v>8265</v>
      </c>
      <c r="Q35" s="8">
        <f t="shared" si="4"/>
        <v>102.0952380952381</v>
      </c>
      <c r="R35" s="9">
        <f t="shared" si="5"/>
        <v>83.75</v>
      </c>
      <c r="S35" s="6" t="s">
        <v>8310</v>
      </c>
      <c r="T35" s="6" t="s">
        <v>8311</v>
      </c>
      <c r="U35" s="6" t="str">
        <f t="shared" si="6"/>
        <v>film &amp; video</v>
      </c>
      <c r="V35" s="6" t="str">
        <f t="shared" si="7"/>
        <v>television</v>
      </c>
      <c r="W35" s="6" t="str">
        <f t="shared" si="0"/>
        <v>film &amp; video</v>
      </c>
      <c r="X35" s="6" t="str">
        <f t="shared" si="1"/>
        <v>television</v>
      </c>
    </row>
    <row r="36" spans="1:24" ht="104.7" customHeight="1" x14ac:dyDescent="0.55000000000000004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20">
        <f t="shared" si="2"/>
        <v>41841.321770833332</v>
      </c>
      <c r="L36" s="20">
        <f t="shared" si="3"/>
        <v>41856.321770833332</v>
      </c>
      <c r="M36" s="6" t="b">
        <v>0</v>
      </c>
      <c r="N36" s="6">
        <v>68</v>
      </c>
      <c r="O36" s="6" t="b">
        <v>1</v>
      </c>
      <c r="P36" s="6" t="s">
        <v>8265</v>
      </c>
      <c r="Q36" s="8">
        <f t="shared" si="4"/>
        <v>130.46153846153845</v>
      </c>
      <c r="R36" s="9">
        <f t="shared" si="5"/>
        <v>49.882352941176471</v>
      </c>
      <c r="S36" s="6" t="s">
        <v>8310</v>
      </c>
      <c r="T36" s="6" t="s">
        <v>8311</v>
      </c>
      <c r="U36" s="6" t="str">
        <f t="shared" si="6"/>
        <v>film &amp; video</v>
      </c>
      <c r="V36" s="6" t="str">
        <f t="shared" si="7"/>
        <v>television</v>
      </c>
      <c r="W36" s="6" t="str">
        <f t="shared" si="0"/>
        <v>film &amp; video</v>
      </c>
      <c r="X36" s="6" t="str">
        <f t="shared" si="1"/>
        <v>television</v>
      </c>
    </row>
    <row r="37" spans="1:24" ht="104.7" customHeight="1" x14ac:dyDescent="0.55000000000000004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20">
        <f t="shared" si="2"/>
        <v>42098.291828703703</v>
      </c>
      <c r="L37" s="20">
        <f t="shared" si="3"/>
        <v>42122</v>
      </c>
      <c r="M37" s="6" t="b">
        <v>0</v>
      </c>
      <c r="N37" s="6">
        <v>28</v>
      </c>
      <c r="O37" s="6" t="b">
        <v>1</v>
      </c>
      <c r="P37" s="6" t="s">
        <v>8265</v>
      </c>
      <c r="Q37" s="8">
        <f t="shared" si="4"/>
        <v>166.5</v>
      </c>
      <c r="R37" s="9">
        <f t="shared" si="5"/>
        <v>59.464285714285715</v>
      </c>
      <c r="S37" s="6" t="s">
        <v>8310</v>
      </c>
      <c r="T37" s="6" t="s">
        <v>8311</v>
      </c>
      <c r="U37" s="6" t="str">
        <f t="shared" si="6"/>
        <v>film &amp; video</v>
      </c>
      <c r="V37" s="6" t="str">
        <f t="shared" si="7"/>
        <v>television</v>
      </c>
      <c r="W37" s="6" t="str">
        <f t="shared" si="0"/>
        <v>film &amp; video</v>
      </c>
      <c r="X37" s="6" t="str">
        <f t="shared" si="1"/>
        <v>television</v>
      </c>
    </row>
    <row r="38" spans="1:24" ht="104.7" customHeight="1" x14ac:dyDescent="0.55000000000000004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20">
        <f t="shared" si="2"/>
        <v>42068.307002314818</v>
      </c>
      <c r="L38" s="20">
        <f t="shared" si="3"/>
        <v>42098.265335648146</v>
      </c>
      <c r="M38" s="6" t="b">
        <v>0</v>
      </c>
      <c r="N38" s="6">
        <v>44</v>
      </c>
      <c r="O38" s="6" t="b">
        <v>1</v>
      </c>
      <c r="P38" s="6" t="s">
        <v>8265</v>
      </c>
      <c r="Q38" s="8">
        <f t="shared" si="4"/>
        <v>142.15</v>
      </c>
      <c r="R38" s="9">
        <f t="shared" si="5"/>
        <v>193.84090909090909</v>
      </c>
      <c r="S38" s="6" t="s">
        <v>8310</v>
      </c>
      <c r="T38" s="6" t="s">
        <v>8311</v>
      </c>
      <c r="U38" s="6" t="str">
        <f t="shared" si="6"/>
        <v>film &amp; video</v>
      </c>
      <c r="V38" s="6" t="str">
        <f t="shared" si="7"/>
        <v>television</v>
      </c>
      <c r="W38" s="6" t="str">
        <f t="shared" si="0"/>
        <v>film &amp; video</v>
      </c>
      <c r="X38" s="6" t="str">
        <f t="shared" si="1"/>
        <v>television</v>
      </c>
    </row>
    <row r="39" spans="1:24" ht="104.7" customHeight="1" x14ac:dyDescent="0.55000000000000004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20">
        <f t="shared" si="2"/>
        <v>42032.693043981482</v>
      </c>
      <c r="L39" s="20">
        <f t="shared" si="3"/>
        <v>42062.693043981482</v>
      </c>
      <c r="M39" s="6" t="b">
        <v>0</v>
      </c>
      <c r="N39" s="6">
        <v>253</v>
      </c>
      <c r="O39" s="6" t="b">
        <v>1</v>
      </c>
      <c r="P39" s="6" t="s">
        <v>8265</v>
      </c>
      <c r="Q39" s="8">
        <f t="shared" si="4"/>
        <v>183.44090909090909</v>
      </c>
      <c r="R39" s="9">
        <f t="shared" si="5"/>
        <v>159.51383399209487</v>
      </c>
      <c r="S39" s="6" t="s">
        <v>8310</v>
      </c>
      <c r="T39" s="6" t="s">
        <v>8311</v>
      </c>
      <c r="U39" s="6" t="str">
        <f t="shared" si="6"/>
        <v>film &amp; video</v>
      </c>
      <c r="V39" s="6" t="str">
        <f t="shared" si="7"/>
        <v>television</v>
      </c>
      <c r="W39" s="6" t="str">
        <f t="shared" si="0"/>
        <v>film &amp; video</v>
      </c>
      <c r="X39" s="6" t="str">
        <f t="shared" si="1"/>
        <v>television</v>
      </c>
    </row>
    <row r="40" spans="1:24" ht="104.7" customHeight="1" x14ac:dyDescent="0.55000000000000004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20">
        <f t="shared" si="2"/>
        <v>41375.057222222218</v>
      </c>
      <c r="L40" s="20">
        <f t="shared" si="3"/>
        <v>41405.057222222218</v>
      </c>
      <c r="M40" s="6" t="b">
        <v>0</v>
      </c>
      <c r="N40" s="6">
        <v>66</v>
      </c>
      <c r="O40" s="6" t="b">
        <v>1</v>
      </c>
      <c r="P40" s="6" t="s">
        <v>8265</v>
      </c>
      <c r="Q40" s="8">
        <f t="shared" si="4"/>
        <v>110.04</v>
      </c>
      <c r="R40" s="9">
        <f t="shared" si="5"/>
        <v>41.68181818181818</v>
      </c>
      <c r="S40" s="6" t="s">
        <v>8310</v>
      </c>
      <c r="T40" s="6" t="s">
        <v>8311</v>
      </c>
      <c r="U40" s="6" t="str">
        <f t="shared" si="6"/>
        <v>film &amp; video</v>
      </c>
      <c r="V40" s="6" t="str">
        <f t="shared" si="7"/>
        <v>television</v>
      </c>
      <c r="W40" s="6" t="str">
        <f t="shared" si="0"/>
        <v>film &amp; video</v>
      </c>
      <c r="X40" s="6" t="str">
        <f t="shared" si="1"/>
        <v>television</v>
      </c>
    </row>
    <row r="41" spans="1:24" ht="104.7" customHeight="1" x14ac:dyDescent="0.55000000000000004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20">
        <f t="shared" si="2"/>
        <v>41754.047083333331</v>
      </c>
      <c r="L41" s="20">
        <f t="shared" si="3"/>
        <v>41784.957638888889</v>
      </c>
      <c r="M41" s="6" t="b">
        <v>0</v>
      </c>
      <c r="N41" s="6">
        <v>217</v>
      </c>
      <c r="O41" s="6" t="b">
        <v>1</v>
      </c>
      <c r="P41" s="6" t="s">
        <v>8265</v>
      </c>
      <c r="Q41" s="8">
        <f t="shared" si="4"/>
        <v>130.98000000000002</v>
      </c>
      <c r="R41" s="9">
        <f t="shared" si="5"/>
        <v>150.89861751152074</v>
      </c>
      <c r="S41" s="6" t="s">
        <v>8310</v>
      </c>
      <c r="T41" s="6" t="s">
        <v>8311</v>
      </c>
      <c r="U41" s="6" t="str">
        <f t="shared" si="6"/>
        <v>film &amp; video</v>
      </c>
      <c r="V41" s="6" t="str">
        <f t="shared" si="7"/>
        <v>television</v>
      </c>
      <c r="W41" s="6" t="str">
        <f t="shared" si="0"/>
        <v>film &amp; video</v>
      </c>
      <c r="X41" s="6" t="str">
        <f t="shared" si="1"/>
        <v>television</v>
      </c>
    </row>
    <row r="42" spans="1:24" ht="104.7" customHeight="1" x14ac:dyDescent="0.55000000000000004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20">
        <f t="shared" si="2"/>
        <v>41789.21398148148</v>
      </c>
      <c r="L42" s="20">
        <f t="shared" si="3"/>
        <v>41809.166666666664</v>
      </c>
      <c r="M42" s="6" t="b">
        <v>0</v>
      </c>
      <c r="N42" s="6">
        <v>16</v>
      </c>
      <c r="O42" s="6" t="b">
        <v>1</v>
      </c>
      <c r="P42" s="6" t="s">
        <v>8265</v>
      </c>
      <c r="Q42" s="8">
        <f t="shared" si="4"/>
        <v>101.35000000000001</v>
      </c>
      <c r="R42" s="9">
        <f t="shared" si="5"/>
        <v>126.6875</v>
      </c>
      <c r="S42" s="6" t="s">
        <v>8310</v>
      </c>
      <c r="T42" s="6" t="s">
        <v>8311</v>
      </c>
      <c r="U42" s="6" t="str">
        <f t="shared" si="6"/>
        <v>film &amp; video</v>
      </c>
      <c r="V42" s="6" t="str">
        <f t="shared" si="7"/>
        <v>television</v>
      </c>
      <c r="W42" s="6" t="str">
        <f t="shared" si="0"/>
        <v>film &amp; video</v>
      </c>
      <c r="X42" s="6" t="str">
        <f t="shared" si="1"/>
        <v>television</v>
      </c>
    </row>
    <row r="43" spans="1:24" ht="104.7" customHeight="1" x14ac:dyDescent="0.55000000000000004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20">
        <f t="shared" si="2"/>
        <v>41887.568912037037</v>
      </c>
      <c r="L43" s="20">
        <f t="shared" si="3"/>
        <v>41917.568912037037</v>
      </c>
      <c r="M43" s="6" t="b">
        <v>0</v>
      </c>
      <c r="N43" s="6">
        <v>19</v>
      </c>
      <c r="O43" s="6" t="b">
        <v>1</v>
      </c>
      <c r="P43" s="6" t="s">
        <v>8265</v>
      </c>
      <c r="Q43" s="8">
        <f t="shared" si="4"/>
        <v>100</v>
      </c>
      <c r="R43" s="9">
        <f t="shared" si="5"/>
        <v>105.26315789473684</v>
      </c>
      <c r="S43" s="6" t="s">
        <v>8310</v>
      </c>
      <c r="T43" s="6" t="s">
        <v>8311</v>
      </c>
      <c r="U43" s="6" t="str">
        <f t="shared" si="6"/>
        <v>film &amp; video</v>
      </c>
      <c r="V43" s="6" t="str">
        <f t="shared" si="7"/>
        <v>television</v>
      </c>
      <c r="W43" s="6" t="str">
        <f t="shared" si="0"/>
        <v>film &amp; video</v>
      </c>
      <c r="X43" s="6" t="str">
        <f t="shared" si="1"/>
        <v>television</v>
      </c>
    </row>
    <row r="44" spans="1:24" ht="104.7" customHeight="1" x14ac:dyDescent="0.55000000000000004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20">
        <f t="shared" si="2"/>
        <v>41971.639189814814</v>
      </c>
      <c r="L44" s="20">
        <f t="shared" si="3"/>
        <v>42001.639189814814</v>
      </c>
      <c r="M44" s="6" t="b">
        <v>0</v>
      </c>
      <c r="N44" s="6">
        <v>169</v>
      </c>
      <c r="O44" s="6" t="b">
        <v>1</v>
      </c>
      <c r="P44" s="6" t="s">
        <v>8265</v>
      </c>
      <c r="Q44" s="8">
        <f t="shared" si="4"/>
        <v>141.85714285714286</v>
      </c>
      <c r="R44" s="9">
        <f t="shared" si="5"/>
        <v>117.51479289940828</v>
      </c>
      <c r="S44" s="6" t="s">
        <v>8310</v>
      </c>
      <c r="T44" s="6" t="s">
        <v>8311</v>
      </c>
      <c r="U44" s="6" t="str">
        <f t="shared" si="6"/>
        <v>film &amp; video</v>
      </c>
      <c r="V44" s="6" t="str">
        <f t="shared" si="7"/>
        <v>television</v>
      </c>
      <c r="W44" s="6" t="str">
        <f t="shared" si="0"/>
        <v>film &amp; video</v>
      </c>
      <c r="X44" s="6" t="str">
        <f t="shared" si="1"/>
        <v>television</v>
      </c>
    </row>
    <row r="45" spans="1:24" ht="104.7" customHeight="1" x14ac:dyDescent="0.55000000000000004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20">
        <f t="shared" si="2"/>
        <v>41802.790347222224</v>
      </c>
      <c r="L45" s="20">
        <f t="shared" si="3"/>
        <v>41833</v>
      </c>
      <c r="M45" s="6" t="b">
        <v>0</v>
      </c>
      <c r="N45" s="6">
        <v>263</v>
      </c>
      <c r="O45" s="6" t="b">
        <v>1</v>
      </c>
      <c r="P45" s="6" t="s">
        <v>8265</v>
      </c>
      <c r="Q45" s="8">
        <f t="shared" si="4"/>
        <v>308.65999999999997</v>
      </c>
      <c r="R45" s="9">
        <f t="shared" si="5"/>
        <v>117.36121673003802</v>
      </c>
      <c r="S45" s="6" t="s">
        <v>8310</v>
      </c>
      <c r="T45" s="6" t="s">
        <v>8311</v>
      </c>
      <c r="U45" s="6" t="str">
        <f t="shared" si="6"/>
        <v>film &amp; video</v>
      </c>
      <c r="V45" s="6" t="str">
        <f t="shared" si="7"/>
        <v>television</v>
      </c>
      <c r="W45" s="6" t="str">
        <f t="shared" si="0"/>
        <v>film &amp; video</v>
      </c>
      <c r="X45" s="6" t="str">
        <f t="shared" si="1"/>
        <v>television</v>
      </c>
    </row>
    <row r="46" spans="1:24" ht="104.7" customHeight="1" x14ac:dyDescent="0.55000000000000004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20">
        <f t="shared" si="2"/>
        <v>41874.098807870374</v>
      </c>
      <c r="L46" s="20">
        <f t="shared" si="3"/>
        <v>41919.098807870374</v>
      </c>
      <c r="M46" s="6" t="b">
        <v>0</v>
      </c>
      <c r="N46" s="6">
        <v>15</v>
      </c>
      <c r="O46" s="6" t="b">
        <v>1</v>
      </c>
      <c r="P46" s="6" t="s">
        <v>8265</v>
      </c>
      <c r="Q46" s="8">
        <f t="shared" si="4"/>
        <v>100</v>
      </c>
      <c r="R46" s="9">
        <f t="shared" si="5"/>
        <v>133.33333333333334</v>
      </c>
      <c r="S46" s="6" t="s">
        <v>8310</v>
      </c>
      <c r="T46" s="6" t="s">
        <v>8311</v>
      </c>
      <c r="U46" s="6" t="str">
        <f t="shared" si="6"/>
        <v>film &amp; video</v>
      </c>
      <c r="V46" s="6" t="str">
        <f t="shared" si="7"/>
        <v>television</v>
      </c>
      <c r="W46" s="6" t="str">
        <f t="shared" si="0"/>
        <v>film &amp; video</v>
      </c>
      <c r="X46" s="6" t="str">
        <f t="shared" si="1"/>
        <v>television</v>
      </c>
    </row>
    <row r="47" spans="1:24" ht="104.7" customHeight="1" x14ac:dyDescent="0.55000000000000004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20">
        <f t="shared" si="2"/>
        <v>42457.623923611114</v>
      </c>
      <c r="L47" s="20">
        <f t="shared" si="3"/>
        <v>42487.623923611114</v>
      </c>
      <c r="M47" s="6" t="b">
        <v>0</v>
      </c>
      <c r="N47" s="6">
        <v>61</v>
      </c>
      <c r="O47" s="6" t="b">
        <v>1</v>
      </c>
      <c r="P47" s="6" t="s">
        <v>8265</v>
      </c>
      <c r="Q47" s="8">
        <f t="shared" si="4"/>
        <v>120</v>
      </c>
      <c r="R47" s="9">
        <f t="shared" si="5"/>
        <v>98.360655737704917</v>
      </c>
      <c r="S47" s="6" t="s">
        <v>8310</v>
      </c>
      <c r="T47" s="6" t="s">
        <v>8311</v>
      </c>
      <c r="U47" s="6" t="str">
        <f t="shared" si="6"/>
        <v>film &amp; video</v>
      </c>
      <c r="V47" s="6" t="str">
        <f t="shared" si="7"/>
        <v>television</v>
      </c>
      <c r="W47" s="6" t="str">
        <f t="shared" si="0"/>
        <v>film &amp; video</v>
      </c>
      <c r="X47" s="6" t="str">
        <f t="shared" si="1"/>
        <v>television</v>
      </c>
    </row>
    <row r="48" spans="1:24" ht="104.7" customHeight="1" x14ac:dyDescent="0.55000000000000004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20">
        <f t="shared" si="2"/>
        <v>42323.964976851858</v>
      </c>
      <c r="L48" s="20">
        <f t="shared" si="3"/>
        <v>42353.964976851858</v>
      </c>
      <c r="M48" s="6" t="b">
        <v>0</v>
      </c>
      <c r="N48" s="6">
        <v>45</v>
      </c>
      <c r="O48" s="6" t="b">
        <v>1</v>
      </c>
      <c r="P48" s="6" t="s">
        <v>8265</v>
      </c>
      <c r="Q48" s="8">
        <f t="shared" si="4"/>
        <v>104.16666666666667</v>
      </c>
      <c r="R48" s="9">
        <f t="shared" si="5"/>
        <v>194.44444444444446</v>
      </c>
      <c r="S48" s="6" t="s">
        <v>8310</v>
      </c>
      <c r="T48" s="6" t="s">
        <v>8311</v>
      </c>
      <c r="U48" s="6" t="str">
        <f t="shared" si="6"/>
        <v>film &amp; video</v>
      </c>
      <c r="V48" s="6" t="str">
        <f t="shared" si="7"/>
        <v>television</v>
      </c>
      <c r="W48" s="6" t="str">
        <f t="shared" si="0"/>
        <v>film &amp; video</v>
      </c>
      <c r="X48" s="6" t="str">
        <f t="shared" si="1"/>
        <v>television</v>
      </c>
    </row>
    <row r="49" spans="1:24" ht="104.7" customHeight="1" x14ac:dyDescent="0.55000000000000004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20">
        <f t="shared" si="2"/>
        <v>41932.819525462961</v>
      </c>
      <c r="L49" s="20">
        <f t="shared" si="3"/>
        <v>41992.861192129625</v>
      </c>
      <c r="M49" s="6" t="b">
        <v>0</v>
      </c>
      <c r="N49" s="6">
        <v>70</v>
      </c>
      <c r="O49" s="6" t="b">
        <v>1</v>
      </c>
      <c r="P49" s="6" t="s">
        <v>8265</v>
      </c>
      <c r="Q49" s="8">
        <f t="shared" si="4"/>
        <v>107.61100000000002</v>
      </c>
      <c r="R49" s="9">
        <f t="shared" si="5"/>
        <v>76.865000000000009</v>
      </c>
      <c r="S49" s="6" t="s">
        <v>8310</v>
      </c>
      <c r="T49" s="6" t="s">
        <v>8311</v>
      </c>
      <c r="U49" s="6" t="str">
        <f t="shared" si="6"/>
        <v>film &amp; video</v>
      </c>
      <c r="V49" s="6" t="str">
        <f t="shared" si="7"/>
        <v>television</v>
      </c>
      <c r="W49" s="6" t="str">
        <f t="shared" si="0"/>
        <v>film &amp; video</v>
      </c>
      <c r="X49" s="6" t="str">
        <f t="shared" si="1"/>
        <v>television</v>
      </c>
    </row>
    <row r="50" spans="1:24" ht="104.7" customHeight="1" x14ac:dyDescent="0.55000000000000004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20">
        <f t="shared" si="2"/>
        <v>42033.516898148147</v>
      </c>
      <c r="L50" s="20">
        <f t="shared" si="3"/>
        <v>42064.5</v>
      </c>
      <c r="M50" s="6" t="b">
        <v>0</v>
      </c>
      <c r="N50" s="6">
        <v>38</v>
      </c>
      <c r="O50" s="6" t="b">
        <v>1</v>
      </c>
      <c r="P50" s="6" t="s">
        <v>8265</v>
      </c>
      <c r="Q50" s="8">
        <f t="shared" si="4"/>
        <v>107.94999999999999</v>
      </c>
      <c r="R50" s="9">
        <f t="shared" si="5"/>
        <v>56.815789473684212</v>
      </c>
      <c r="S50" s="6" t="s">
        <v>8310</v>
      </c>
      <c r="T50" s="6" t="s">
        <v>8311</v>
      </c>
      <c r="U50" s="6" t="str">
        <f t="shared" si="6"/>
        <v>film &amp; video</v>
      </c>
      <c r="V50" s="6" t="str">
        <f t="shared" si="7"/>
        <v>television</v>
      </c>
      <c r="W50" s="6" t="str">
        <f t="shared" si="0"/>
        <v>film &amp; video</v>
      </c>
      <c r="X50" s="6" t="str">
        <f t="shared" si="1"/>
        <v>television</v>
      </c>
    </row>
    <row r="51" spans="1:24" ht="104.7" customHeight="1" x14ac:dyDescent="0.55000000000000004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20">
        <f t="shared" si="2"/>
        <v>42271.176446759258</v>
      </c>
      <c r="L51" s="20">
        <f t="shared" si="3"/>
        <v>42301.176446759258</v>
      </c>
      <c r="M51" s="6" t="b">
        <v>0</v>
      </c>
      <c r="N51" s="6">
        <v>87</v>
      </c>
      <c r="O51" s="6" t="b">
        <v>1</v>
      </c>
      <c r="P51" s="6" t="s">
        <v>8265</v>
      </c>
      <c r="Q51" s="8">
        <f t="shared" si="4"/>
        <v>100</v>
      </c>
      <c r="R51" s="9">
        <f t="shared" si="5"/>
        <v>137.93103448275863</v>
      </c>
      <c r="S51" s="6" t="s">
        <v>8310</v>
      </c>
      <c r="T51" s="6" t="s">
        <v>8311</v>
      </c>
      <c r="U51" s="6" t="str">
        <f t="shared" si="6"/>
        <v>film &amp; video</v>
      </c>
      <c r="V51" s="6" t="str">
        <f t="shared" si="7"/>
        <v>television</v>
      </c>
      <c r="W51" s="6" t="str">
        <f t="shared" si="0"/>
        <v>film &amp; video</v>
      </c>
      <c r="X51" s="6" t="str">
        <f t="shared" si="1"/>
        <v>television</v>
      </c>
    </row>
    <row r="52" spans="1:24" ht="104.7" customHeight="1" x14ac:dyDescent="0.55000000000000004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20">
        <f t="shared" si="2"/>
        <v>41995.752986111111</v>
      </c>
      <c r="L52" s="20">
        <f t="shared" si="3"/>
        <v>42034.708333333328</v>
      </c>
      <c r="M52" s="6" t="b">
        <v>0</v>
      </c>
      <c r="N52" s="6">
        <v>22</v>
      </c>
      <c r="O52" s="6" t="b">
        <v>1</v>
      </c>
      <c r="P52" s="6" t="s">
        <v>8265</v>
      </c>
      <c r="Q52" s="8">
        <f t="shared" si="4"/>
        <v>100</v>
      </c>
      <c r="R52" s="9">
        <f t="shared" si="5"/>
        <v>27.272727272727273</v>
      </c>
      <c r="S52" s="6" t="s">
        <v>8310</v>
      </c>
      <c r="T52" s="6" t="s">
        <v>8311</v>
      </c>
      <c r="U52" s="6" t="str">
        <f t="shared" si="6"/>
        <v>film &amp; video</v>
      </c>
      <c r="V52" s="6" t="str">
        <f t="shared" si="7"/>
        <v>television</v>
      </c>
      <c r="W52" s="6" t="str">
        <f t="shared" si="0"/>
        <v>film &amp; video</v>
      </c>
      <c r="X52" s="6" t="str">
        <f t="shared" si="1"/>
        <v>television</v>
      </c>
    </row>
    <row r="53" spans="1:24" ht="104.7" customHeight="1" x14ac:dyDescent="0.55000000000000004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20">
        <f t="shared" si="2"/>
        <v>42196.928668981483</v>
      </c>
      <c r="L53" s="20">
        <f t="shared" si="3"/>
        <v>42226.928668981483</v>
      </c>
      <c r="M53" s="6" t="b">
        <v>0</v>
      </c>
      <c r="N53" s="6">
        <v>119</v>
      </c>
      <c r="O53" s="6" t="b">
        <v>1</v>
      </c>
      <c r="P53" s="6" t="s">
        <v>8265</v>
      </c>
      <c r="Q53" s="8">
        <f t="shared" si="4"/>
        <v>128.0181818181818</v>
      </c>
      <c r="R53" s="9">
        <f t="shared" si="5"/>
        <v>118.33613445378151</v>
      </c>
      <c r="S53" s="6" t="s">
        <v>8310</v>
      </c>
      <c r="T53" s="6" t="s">
        <v>8311</v>
      </c>
      <c r="U53" s="6" t="str">
        <f t="shared" si="6"/>
        <v>film &amp; video</v>
      </c>
      <c r="V53" s="6" t="str">
        <f t="shared" si="7"/>
        <v>television</v>
      </c>
      <c r="W53" s="6" t="str">
        <f t="shared" si="0"/>
        <v>film &amp; video</v>
      </c>
      <c r="X53" s="6" t="str">
        <f t="shared" si="1"/>
        <v>television</v>
      </c>
    </row>
    <row r="54" spans="1:24" ht="104.7" customHeight="1" x14ac:dyDescent="0.55000000000000004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20">
        <f t="shared" si="2"/>
        <v>41807.701921296299</v>
      </c>
      <c r="L54" s="20">
        <f t="shared" si="3"/>
        <v>41837.701921296299</v>
      </c>
      <c r="M54" s="6" t="b">
        <v>0</v>
      </c>
      <c r="N54" s="6">
        <v>52</v>
      </c>
      <c r="O54" s="6" t="b">
        <v>1</v>
      </c>
      <c r="P54" s="6" t="s">
        <v>8265</v>
      </c>
      <c r="Q54" s="8">
        <f t="shared" si="4"/>
        <v>116.21</v>
      </c>
      <c r="R54" s="9">
        <f t="shared" si="5"/>
        <v>223.48076923076923</v>
      </c>
      <c r="S54" s="6" t="s">
        <v>8310</v>
      </c>
      <c r="T54" s="6" t="s">
        <v>8311</v>
      </c>
      <c r="U54" s="6" t="str">
        <f t="shared" si="6"/>
        <v>film &amp; video</v>
      </c>
      <c r="V54" s="6" t="str">
        <f t="shared" si="7"/>
        <v>television</v>
      </c>
      <c r="W54" s="6" t="str">
        <f t="shared" si="0"/>
        <v>film &amp; video</v>
      </c>
      <c r="X54" s="6" t="str">
        <f t="shared" si="1"/>
        <v>television</v>
      </c>
    </row>
    <row r="55" spans="1:24" ht="104.7" customHeight="1" x14ac:dyDescent="0.55000000000000004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20">
        <f t="shared" si="2"/>
        <v>41719.549131944441</v>
      </c>
      <c r="L55" s="20">
        <f t="shared" si="3"/>
        <v>41733.916666666664</v>
      </c>
      <c r="M55" s="6" t="b">
        <v>0</v>
      </c>
      <c r="N55" s="6">
        <v>117</v>
      </c>
      <c r="O55" s="6" t="b">
        <v>1</v>
      </c>
      <c r="P55" s="6" t="s">
        <v>8265</v>
      </c>
      <c r="Q55" s="8">
        <f t="shared" si="4"/>
        <v>109.63333333333334</v>
      </c>
      <c r="R55" s="9">
        <f t="shared" si="5"/>
        <v>28.111111111111111</v>
      </c>
      <c r="S55" s="6" t="s">
        <v>8310</v>
      </c>
      <c r="T55" s="6" t="s">
        <v>8311</v>
      </c>
      <c r="U55" s="6" t="str">
        <f t="shared" si="6"/>
        <v>film &amp; video</v>
      </c>
      <c r="V55" s="6" t="str">
        <f t="shared" si="7"/>
        <v>television</v>
      </c>
      <c r="W55" s="6" t="str">
        <f t="shared" si="0"/>
        <v>film &amp; video</v>
      </c>
      <c r="X55" s="6" t="str">
        <f t="shared" si="1"/>
        <v>television</v>
      </c>
    </row>
    <row r="56" spans="1:24" ht="104.7" customHeight="1" x14ac:dyDescent="0.55000000000000004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20">
        <f t="shared" si="2"/>
        <v>42333.713206018518</v>
      </c>
      <c r="L56" s="20">
        <f t="shared" si="3"/>
        <v>42363.713206018518</v>
      </c>
      <c r="M56" s="6" t="b">
        <v>0</v>
      </c>
      <c r="N56" s="6">
        <v>52</v>
      </c>
      <c r="O56" s="6" t="b">
        <v>1</v>
      </c>
      <c r="P56" s="6" t="s">
        <v>8265</v>
      </c>
      <c r="Q56" s="8">
        <f t="shared" si="4"/>
        <v>101</v>
      </c>
      <c r="R56" s="9">
        <f t="shared" si="5"/>
        <v>194.23076923076923</v>
      </c>
      <c r="S56" s="6" t="s">
        <v>8310</v>
      </c>
      <c r="T56" s="6" t="s">
        <v>8311</v>
      </c>
      <c r="U56" s="6" t="str">
        <f t="shared" si="6"/>
        <v>film &amp; video</v>
      </c>
      <c r="V56" s="6" t="str">
        <f t="shared" si="7"/>
        <v>television</v>
      </c>
      <c r="W56" s="6" t="str">
        <f t="shared" si="0"/>
        <v>film &amp; video</v>
      </c>
      <c r="X56" s="6" t="str">
        <f t="shared" si="1"/>
        <v>television</v>
      </c>
    </row>
    <row r="57" spans="1:24" ht="104.7" customHeight="1" x14ac:dyDescent="0.55000000000000004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20">
        <f t="shared" si="2"/>
        <v>42496.968935185185</v>
      </c>
      <c r="L57" s="20">
        <f t="shared" si="3"/>
        <v>42517.968935185185</v>
      </c>
      <c r="M57" s="6" t="b">
        <v>0</v>
      </c>
      <c r="N57" s="6">
        <v>86</v>
      </c>
      <c r="O57" s="6" t="b">
        <v>1</v>
      </c>
      <c r="P57" s="6" t="s">
        <v>8265</v>
      </c>
      <c r="Q57" s="8">
        <f t="shared" si="4"/>
        <v>128.95348837209301</v>
      </c>
      <c r="R57" s="9">
        <f t="shared" si="5"/>
        <v>128.95348837209303</v>
      </c>
      <c r="S57" s="6" t="s">
        <v>8310</v>
      </c>
      <c r="T57" s="6" t="s">
        <v>8311</v>
      </c>
      <c r="U57" s="6" t="str">
        <f t="shared" si="6"/>
        <v>film &amp; video</v>
      </c>
      <c r="V57" s="6" t="str">
        <f t="shared" si="7"/>
        <v>television</v>
      </c>
      <c r="W57" s="6" t="str">
        <f t="shared" si="0"/>
        <v>film &amp; video</v>
      </c>
      <c r="X57" s="6" t="str">
        <f t="shared" si="1"/>
        <v>television</v>
      </c>
    </row>
    <row r="58" spans="1:24" ht="104.7" customHeight="1" x14ac:dyDescent="0.55000000000000004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20">
        <f t="shared" si="2"/>
        <v>42149.548888888887</v>
      </c>
      <c r="L58" s="20">
        <f t="shared" si="3"/>
        <v>42163.666666666672</v>
      </c>
      <c r="M58" s="6" t="b">
        <v>0</v>
      </c>
      <c r="N58" s="6">
        <v>174</v>
      </c>
      <c r="O58" s="6" t="b">
        <v>1</v>
      </c>
      <c r="P58" s="6" t="s">
        <v>8265</v>
      </c>
      <c r="Q58" s="8">
        <f t="shared" si="4"/>
        <v>107.26249999999999</v>
      </c>
      <c r="R58" s="9">
        <f t="shared" si="5"/>
        <v>49.316091954022987</v>
      </c>
      <c r="S58" s="6" t="s">
        <v>8310</v>
      </c>
      <c r="T58" s="6" t="s">
        <v>8311</v>
      </c>
      <c r="U58" s="6" t="str">
        <f t="shared" si="6"/>
        <v>film &amp; video</v>
      </c>
      <c r="V58" s="6" t="str">
        <f t="shared" si="7"/>
        <v>television</v>
      </c>
      <c r="W58" s="6" t="str">
        <f t="shared" si="0"/>
        <v>film &amp; video</v>
      </c>
      <c r="X58" s="6" t="str">
        <f t="shared" si="1"/>
        <v>television</v>
      </c>
    </row>
    <row r="59" spans="1:24" ht="104.7" customHeight="1" x14ac:dyDescent="0.55000000000000004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20">
        <f t="shared" si="2"/>
        <v>42089.83289351852</v>
      </c>
      <c r="L59" s="20">
        <f t="shared" si="3"/>
        <v>42119.83289351852</v>
      </c>
      <c r="M59" s="6" t="b">
        <v>0</v>
      </c>
      <c r="N59" s="6">
        <v>69</v>
      </c>
      <c r="O59" s="6" t="b">
        <v>1</v>
      </c>
      <c r="P59" s="6" t="s">
        <v>8265</v>
      </c>
      <c r="Q59" s="8">
        <f t="shared" si="4"/>
        <v>101.89999999999999</v>
      </c>
      <c r="R59" s="9">
        <f t="shared" si="5"/>
        <v>221.52173913043478</v>
      </c>
      <c r="S59" s="6" t="s">
        <v>8310</v>
      </c>
      <c r="T59" s="6" t="s">
        <v>8311</v>
      </c>
      <c r="U59" s="6" t="str">
        <f t="shared" si="6"/>
        <v>film &amp; video</v>
      </c>
      <c r="V59" s="6" t="str">
        <f t="shared" si="7"/>
        <v>television</v>
      </c>
      <c r="W59" s="6" t="str">
        <f t="shared" si="0"/>
        <v>film &amp; video</v>
      </c>
      <c r="X59" s="6" t="str">
        <f t="shared" si="1"/>
        <v>television</v>
      </c>
    </row>
    <row r="60" spans="1:24" ht="104.7" customHeight="1" x14ac:dyDescent="0.55000000000000004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20">
        <f t="shared" si="2"/>
        <v>41932.745046296295</v>
      </c>
      <c r="L60" s="20">
        <f t="shared" si="3"/>
        <v>41962.786712962959</v>
      </c>
      <c r="M60" s="6" t="b">
        <v>0</v>
      </c>
      <c r="N60" s="6">
        <v>75</v>
      </c>
      <c r="O60" s="6" t="b">
        <v>1</v>
      </c>
      <c r="P60" s="6" t="s">
        <v>8265</v>
      </c>
      <c r="Q60" s="8">
        <f t="shared" si="4"/>
        <v>102.91</v>
      </c>
      <c r="R60" s="9">
        <f t="shared" si="5"/>
        <v>137.21333333333334</v>
      </c>
      <c r="S60" s="6" t="s">
        <v>8310</v>
      </c>
      <c r="T60" s="6" t="s">
        <v>8311</v>
      </c>
      <c r="U60" s="6" t="str">
        <f t="shared" si="6"/>
        <v>film &amp; video</v>
      </c>
      <c r="V60" s="6" t="str">
        <f t="shared" si="7"/>
        <v>television</v>
      </c>
      <c r="W60" s="6" t="str">
        <f t="shared" si="0"/>
        <v>film &amp; video</v>
      </c>
      <c r="X60" s="6" t="str">
        <f t="shared" si="1"/>
        <v>television</v>
      </c>
    </row>
    <row r="61" spans="1:24" ht="104.7" customHeight="1" x14ac:dyDescent="0.55000000000000004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20">
        <f t="shared" si="2"/>
        <v>42230.23583333334</v>
      </c>
      <c r="L61" s="20">
        <f t="shared" si="3"/>
        <v>42261.875</v>
      </c>
      <c r="M61" s="6" t="b">
        <v>0</v>
      </c>
      <c r="N61" s="6">
        <v>33</v>
      </c>
      <c r="O61" s="6" t="b">
        <v>1</v>
      </c>
      <c r="P61" s="6" t="s">
        <v>8265</v>
      </c>
      <c r="Q61" s="8">
        <f t="shared" si="4"/>
        <v>100.12570000000001</v>
      </c>
      <c r="R61" s="9">
        <f t="shared" si="5"/>
        <v>606.82242424242418</v>
      </c>
      <c r="S61" s="6" t="s">
        <v>8310</v>
      </c>
      <c r="T61" s="6" t="s">
        <v>8311</v>
      </c>
      <c r="U61" s="6" t="str">
        <f t="shared" si="6"/>
        <v>film &amp; video</v>
      </c>
      <c r="V61" s="6" t="str">
        <f t="shared" si="7"/>
        <v>television</v>
      </c>
      <c r="W61" s="6" t="str">
        <f t="shared" si="0"/>
        <v>film &amp; video</v>
      </c>
      <c r="X61" s="6" t="str">
        <f t="shared" si="1"/>
        <v>television</v>
      </c>
    </row>
    <row r="62" spans="1:24" ht="104.7" customHeight="1" x14ac:dyDescent="0.55000000000000004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20">
        <f t="shared" si="2"/>
        <v>41701.901817129627</v>
      </c>
      <c r="L62" s="20">
        <f t="shared" si="3"/>
        <v>41721</v>
      </c>
      <c r="M62" s="6" t="b">
        <v>0</v>
      </c>
      <c r="N62" s="6">
        <v>108</v>
      </c>
      <c r="O62" s="6" t="b">
        <v>1</v>
      </c>
      <c r="P62" s="6" t="s">
        <v>8266</v>
      </c>
      <c r="Q62" s="8">
        <f t="shared" si="4"/>
        <v>103.29622222222221</v>
      </c>
      <c r="R62" s="9">
        <f t="shared" si="5"/>
        <v>43.040092592592593</v>
      </c>
      <c r="S62" s="6" t="s">
        <v>8310</v>
      </c>
      <c r="T62" s="6" t="s">
        <v>8312</v>
      </c>
      <c r="U62" s="6" t="str">
        <f t="shared" si="6"/>
        <v>film &amp; video</v>
      </c>
      <c r="V62" s="6" t="str">
        <f t="shared" si="7"/>
        <v>shorts</v>
      </c>
      <c r="W62" s="6" t="str">
        <f t="shared" si="0"/>
        <v>film &amp; video</v>
      </c>
      <c r="X62" s="6" t="str">
        <f t="shared" si="1"/>
        <v>shorts</v>
      </c>
    </row>
    <row r="63" spans="1:24" ht="104.7" customHeight="1" x14ac:dyDescent="0.55000000000000004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20">
        <f t="shared" si="2"/>
        <v>41409.814317129632</v>
      </c>
      <c r="L63" s="20">
        <f t="shared" si="3"/>
        <v>41431.814317129632</v>
      </c>
      <c r="M63" s="6" t="b">
        <v>0</v>
      </c>
      <c r="N63" s="6">
        <v>23</v>
      </c>
      <c r="O63" s="6" t="b">
        <v>1</v>
      </c>
      <c r="P63" s="6" t="s">
        <v>8266</v>
      </c>
      <c r="Q63" s="8">
        <f t="shared" si="4"/>
        <v>148.30000000000001</v>
      </c>
      <c r="R63" s="9">
        <f t="shared" si="5"/>
        <v>322.39130434782606</v>
      </c>
      <c r="S63" s="6" t="s">
        <v>8310</v>
      </c>
      <c r="T63" s="6" t="s">
        <v>8312</v>
      </c>
      <c r="U63" s="6" t="str">
        <f t="shared" si="6"/>
        <v>film &amp; video</v>
      </c>
      <c r="V63" s="6" t="str">
        <f t="shared" si="7"/>
        <v>shorts</v>
      </c>
      <c r="W63" s="6" t="str">
        <f t="shared" si="0"/>
        <v>film &amp; video</v>
      </c>
      <c r="X63" s="6" t="str">
        <f t="shared" si="1"/>
        <v>shorts</v>
      </c>
    </row>
    <row r="64" spans="1:24" ht="104.7" customHeight="1" x14ac:dyDescent="0.55000000000000004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20">
        <f t="shared" si="2"/>
        <v>41311.799513888887</v>
      </c>
      <c r="L64" s="20">
        <f t="shared" si="3"/>
        <v>41336.799513888887</v>
      </c>
      <c r="M64" s="6" t="b">
        <v>0</v>
      </c>
      <c r="N64" s="6">
        <v>48</v>
      </c>
      <c r="O64" s="6" t="b">
        <v>1</v>
      </c>
      <c r="P64" s="6" t="s">
        <v>8266</v>
      </c>
      <c r="Q64" s="8">
        <f t="shared" si="4"/>
        <v>154.73333333333332</v>
      </c>
      <c r="R64" s="9">
        <f t="shared" si="5"/>
        <v>96.708333333333329</v>
      </c>
      <c r="S64" s="6" t="s">
        <v>8310</v>
      </c>
      <c r="T64" s="6" t="s">
        <v>8312</v>
      </c>
      <c r="U64" s="6" t="str">
        <f t="shared" si="6"/>
        <v>film &amp; video</v>
      </c>
      <c r="V64" s="6" t="str">
        <f t="shared" si="7"/>
        <v>shorts</v>
      </c>
      <c r="W64" s="6" t="str">
        <f t="shared" si="0"/>
        <v>film &amp; video</v>
      </c>
      <c r="X64" s="6" t="str">
        <f t="shared" si="1"/>
        <v>shorts</v>
      </c>
    </row>
    <row r="65" spans="1:24" ht="104.7" customHeight="1" x14ac:dyDescent="0.55000000000000004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20">
        <f t="shared" si="2"/>
        <v>41612.912187499998</v>
      </c>
      <c r="L65" s="20">
        <f t="shared" si="3"/>
        <v>41636.207638888889</v>
      </c>
      <c r="M65" s="6" t="b">
        <v>0</v>
      </c>
      <c r="N65" s="6">
        <v>64</v>
      </c>
      <c r="O65" s="6" t="b">
        <v>1</v>
      </c>
      <c r="P65" s="6" t="s">
        <v>8266</v>
      </c>
      <c r="Q65" s="8">
        <f t="shared" si="4"/>
        <v>113.51849999999999</v>
      </c>
      <c r="R65" s="9">
        <f t="shared" si="5"/>
        <v>35.474531249999998</v>
      </c>
      <c r="S65" s="6" t="s">
        <v>8310</v>
      </c>
      <c r="T65" s="6" t="s">
        <v>8312</v>
      </c>
      <c r="U65" s="6" t="str">
        <f t="shared" si="6"/>
        <v>film &amp; video</v>
      </c>
      <c r="V65" s="6" t="str">
        <f t="shared" si="7"/>
        <v>shorts</v>
      </c>
      <c r="W65" s="6" t="str">
        <f t="shared" si="0"/>
        <v>film &amp; video</v>
      </c>
      <c r="X65" s="6" t="str">
        <f t="shared" si="1"/>
        <v>shorts</v>
      </c>
    </row>
    <row r="66" spans="1:24" ht="104.7" customHeight="1" x14ac:dyDescent="0.55000000000000004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20">
        <f t="shared" si="2"/>
        <v>41433.01829861111</v>
      </c>
      <c r="L66" s="20">
        <f t="shared" si="3"/>
        <v>41463.01829861111</v>
      </c>
      <c r="M66" s="6" t="b">
        <v>0</v>
      </c>
      <c r="N66" s="6">
        <v>24</v>
      </c>
      <c r="O66" s="6" t="b">
        <v>1</v>
      </c>
      <c r="P66" s="6" t="s">
        <v>8266</v>
      </c>
      <c r="Q66" s="8">
        <f t="shared" si="4"/>
        <v>173.33333333333334</v>
      </c>
      <c r="R66" s="9">
        <f t="shared" si="5"/>
        <v>86.666666666666671</v>
      </c>
      <c r="S66" s="6" t="s">
        <v>8310</v>
      </c>
      <c r="T66" s="6" t="s">
        <v>8312</v>
      </c>
      <c r="U66" s="6" t="str">
        <f t="shared" ref="U66:U129" si="8">LEFT(P66,FIND("/",P66)-1)</f>
        <v>film &amp; video</v>
      </c>
      <c r="V66" s="6" t="str">
        <f t="shared" si="7"/>
        <v>shorts</v>
      </c>
      <c r="W66" s="6" t="str">
        <f t="shared" ref="W66:W129" si="9">TRIM(MID(SUBSTITUTE(P66,"/",REPT(" ",LEN(P66))),(1-1)*LEN(P66)+1,LEN(P66)))</f>
        <v>film &amp; video</v>
      </c>
      <c r="X66" s="6" t="str">
        <f t="shared" ref="X66:X129" si="10">TRIM(MID(SUBSTITUTE(P66,"/",REPT(" ",LEN(P66))),(2-1)*LEN(P66)+1,LEN(P66)))</f>
        <v>shorts</v>
      </c>
    </row>
    <row r="67" spans="1:24" ht="104.7" customHeight="1" x14ac:dyDescent="0.55000000000000004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20">
        <f t="shared" ref="K67:K130" si="11">(((J67/60)/60)/24)+DATE(1970,1,1)</f>
        <v>41835.821226851855</v>
      </c>
      <c r="L67" s="20">
        <f t="shared" ref="L67:L130" si="12">(((I67/60)/60)/24)+DATE(1970,1,1)</f>
        <v>41862.249305555553</v>
      </c>
      <c r="M67" s="6" t="b">
        <v>0</v>
      </c>
      <c r="N67" s="6">
        <v>57</v>
      </c>
      <c r="O67" s="6" t="b">
        <v>1</v>
      </c>
      <c r="P67" s="6" t="s">
        <v>8266</v>
      </c>
      <c r="Q67" s="8">
        <f t="shared" ref="Q67:Q130" si="13">E67/D67*100</f>
        <v>107.52857142857141</v>
      </c>
      <c r="R67" s="9">
        <f t="shared" ref="R67:R130" si="14">E67/N67</f>
        <v>132.05263157894737</v>
      </c>
      <c r="S67" s="6" t="s">
        <v>8310</v>
      </c>
      <c r="T67" s="6" t="s">
        <v>8312</v>
      </c>
      <c r="U67" s="6" t="str">
        <f t="shared" si="8"/>
        <v>film &amp; video</v>
      </c>
      <c r="V67" s="6" t="str">
        <f t="shared" ref="V67:V130" si="15">RIGHT(P67,LEN(P67)-LEN(U67)-1)</f>
        <v>shorts</v>
      </c>
      <c r="W67" s="6" t="str">
        <f t="shared" si="9"/>
        <v>film &amp; video</v>
      </c>
      <c r="X67" s="6" t="str">
        <f t="shared" si="10"/>
        <v>shorts</v>
      </c>
    </row>
    <row r="68" spans="1:24" ht="104.7" customHeight="1" x14ac:dyDescent="0.55000000000000004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20">
        <f t="shared" si="11"/>
        <v>42539.849768518514</v>
      </c>
      <c r="L68" s="20">
        <f t="shared" si="12"/>
        <v>42569.849768518514</v>
      </c>
      <c r="M68" s="6" t="b">
        <v>0</v>
      </c>
      <c r="N68" s="6">
        <v>26</v>
      </c>
      <c r="O68" s="6" t="b">
        <v>1</v>
      </c>
      <c r="P68" s="6" t="s">
        <v>8266</v>
      </c>
      <c r="Q68" s="8">
        <f t="shared" si="13"/>
        <v>118.6</v>
      </c>
      <c r="R68" s="9">
        <f t="shared" si="14"/>
        <v>91.230769230769226</v>
      </c>
      <c r="S68" s="6" t="s">
        <v>8310</v>
      </c>
      <c r="T68" s="6" t="s">
        <v>8312</v>
      </c>
      <c r="U68" s="6" t="str">
        <f t="shared" si="8"/>
        <v>film &amp; video</v>
      </c>
      <c r="V68" s="6" t="str">
        <f t="shared" si="15"/>
        <v>shorts</v>
      </c>
      <c r="W68" s="6" t="str">
        <f t="shared" si="9"/>
        <v>film &amp; video</v>
      </c>
      <c r="X68" s="6" t="str">
        <f t="shared" si="10"/>
        <v>shorts</v>
      </c>
    </row>
    <row r="69" spans="1:24" ht="104.7" customHeight="1" x14ac:dyDescent="0.55000000000000004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20">
        <f t="shared" si="11"/>
        <v>41075.583379629628</v>
      </c>
      <c r="L69" s="20">
        <f t="shared" si="12"/>
        <v>41105.583379629628</v>
      </c>
      <c r="M69" s="6" t="b">
        <v>0</v>
      </c>
      <c r="N69" s="6">
        <v>20</v>
      </c>
      <c r="O69" s="6" t="b">
        <v>1</v>
      </c>
      <c r="P69" s="6" t="s">
        <v>8266</v>
      </c>
      <c r="Q69" s="8">
        <f t="shared" si="13"/>
        <v>116.25000000000001</v>
      </c>
      <c r="R69" s="9">
        <f t="shared" si="14"/>
        <v>116.25</v>
      </c>
      <c r="S69" s="6" t="s">
        <v>8310</v>
      </c>
      <c r="T69" s="6" t="s">
        <v>8312</v>
      </c>
      <c r="U69" s="6" t="str">
        <f t="shared" si="8"/>
        <v>film &amp; video</v>
      </c>
      <c r="V69" s="6" t="str">
        <f t="shared" si="15"/>
        <v>shorts</v>
      </c>
      <c r="W69" s="6" t="str">
        <f t="shared" si="9"/>
        <v>film &amp; video</v>
      </c>
      <c r="X69" s="6" t="str">
        <f t="shared" si="10"/>
        <v>shorts</v>
      </c>
    </row>
    <row r="70" spans="1:24" ht="104.7" customHeight="1" x14ac:dyDescent="0.55000000000000004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20">
        <f t="shared" si="11"/>
        <v>41663.569340277776</v>
      </c>
      <c r="L70" s="20">
        <f t="shared" si="12"/>
        <v>41693.569340277776</v>
      </c>
      <c r="M70" s="6" t="b">
        <v>0</v>
      </c>
      <c r="N70" s="6">
        <v>36</v>
      </c>
      <c r="O70" s="6" t="b">
        <v>1</v>
      </c>
      <c r="P70" s="6" t="s">
        <v>8266</v>
      </c>
      <c r="Q70" s="8">
        <f t="shared" si="13"/>
        <v>127.16666666666667</v>
      </c>
      <c r="R70" s="9">
        <f t="shared" si="14"/>
        <v>21.194444444444443</v>
      </c>
      <c r="S70" s="6" t="s">
        <v>8310</v>
      </c>
      <c r="T70" s="6" t="s">
        <v>8312</v>
      </c>
      <c r="U70" s="6" t="str">
        <f t="shared" si="8"/>
        <v>film &amp; video</v>
      </c>
      <c r="V70" s="6" t="str">
        <f t="shared" si="15"/>
        <v>shorts</v>
      </c>
      <c r="W70" s="6" t="str">
        <f t="shared" si="9"/>
        <v>film &amp; video</v>
      </c>
      <c r="X70" s="6" t="str">
        <f t="shared" si="10"/>
        <v>shorts</v>
      </c>
    </row>
    <row r="71" spans="1:24" ht="104.7" customHeight="1" x14ac:dyDescent="0.55000000000000004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20">
        <f t="shared" si="11"/>
        <v>40786.187789351854</v>
      </c>
      <c r="L71" s="20">
        <f t="shared" si="12"/>
        <v>40818.290972222225</v>
      </c>
      <c r="M71" s="6" t="b">
        <v>0</v>
      </c>
      <c r="N71" s="6">
        <v>178</v>
      </c>
      <c r="O71" s="6" t="b">
        <v>1</v>
      </c>
      <c r="P71" s="6" t="s">
        <v>8266</v>
      </c>
      <c r="Q71" s="8">
        <f t="shared" si="13"/>
        <v>110.9423</v>
      </c>
      <c r="R71" s="9">
        <f t="shared" si="14"/>
        <v>62.327134831460668</v>
      </c>
      <c r="S71" s="6" t="s">
        <v>8310</v>
      </c>
      <c r="T71" s="6" t="s">
        <v>8312</v>
      </c>
      <c r="U71" s="6" t="str">
        <f t="shared" si="8"/>
        <v>film &amp; video</v>
      </c>
      <c r="V71" s="6" t="str">
        <f t="shared" si="15"/>
        <v>shorts</v>
      </c>
      <c r="W71" s="6" t="str">
        <f t="shared" si="9"/>
        <v>film &amp; video</v>
      </c>
      <c r="X71" s="6" t="str">
        <f t="shared" si="10"/>
        <v>shorts</v>
      </c>
    </row>
    <row r="72" spans="1:24" ht="104.7" customHeight="1" x14ac:dyDescent="0.55000000000000004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20">
        <f t="shared" si="11"/>
        <v>40730.896354166667</v>
      </c>
      <c r="L72" s="20">
        <f t="shared" si="12"/>
        <v>40790.896354166667</v>
      </c>
      <c r="M72" s="6" t="b">
        <v>0</v>
      </c>
      <c r="N72" s="6">
        <v>17</v>
      </c>
      <c r="O72" s="6" t="b">
        <v>1</v>
      </c>
      <c r="P72" s="6" t="s">
        <v>8266</v>
      </c>
      <c r="Q72" s="8">
        <f t="shared" si="13"/>
        <v>127.2</v>
      </c>
      <c r="R72" s="9">
        <f t="shared" si="14"/>
        <v>37.411764705882355</v>
      </c>
      <c r="S72" s="6" t="s">
        <v>8310</v>
      </c>
      <c r="T72" s="6" t="s">
        <v>8312</v>
      </c>
      <c r="U72" s="6" t="str">
        <f t="shared" si="8"/>
        <v>film &amp; video</v>
      </c>
      <c r="V72" s="6" t="str">
        <f t="shared" si="15"/>
        <v>shorts</v>
      </c>
      <c r="W72" s="6" t="str">
        <f t="shared" si="9"/>
        <v>film &amp; video</v>
      </c>
      <c r="X72" s="6" t="str">
        <f t="shared" si="10"/>
        <v>shorts</v>
      </c>
    </row>
    <row r="73" spans="1:24" ht="104.7" customHeight="1" x14ac:dyDescent="0.55000000000000004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20">
        <f t="shared" si="11"/>
        <v>40997.271493055552</v>
      </c>
      <c r="L73" s="20">
        <f t="shared" si="12"/>
        <v>41057.271493055552</v>
      </c>
      <c r="M73" s="6" t="b">
        <v>0</v>
      </c>
      <c r="N73" s="6">
        <v>32</v>
      </c>
      <c r="O73" s="6" t="b">
        <v>1</v>
      </c>
      <c r="P73" s="6" t="s">
        <v>8266</v>
      </c>
      <c r="Q73" s="8">
        <f t="shared" si="13"/>
        <v>123.94444444444443</v>
      </c>
      <c r="R73" s="9">
        <f t="shared" si="14"/>
        <v>69.71875</v>
      </c>
      <c r="S73" s="6" t="s">
        <v>8310</v>
      </c>
      <c r="T73" s="6" t="s">
        <v>8312</v>
      </c>
      <c r="U73" s="6" t="str">
        <f t="shared" si="8"/>
        <v>film &amp; video</v>
      </c>
      <c r="V73" s="6" t="str">
        <f t="shared" si="15"/>
        <v>shorts</v>
      </c>
      <c r="W73" s="6" t="str">
        <f t="shared" si="9"/>
        <v>film &amp; video</v>
      </c>
      <c r="X73" s="6" t="str">
        <f t="shared" si="10"/>
        <v>shorts</v>
      </c>
    </row>
    <row r="74" spans="1:24" ht="104.7" customHeight="1" x14ac:dyDescent="0.55000000000000004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20">
        <f t="shared" si="11"/>
        <v>41208.010196759256</v>
      </c>
      <c r="L74" s="20">
        <f t="shared" si="12"/>
        <v>41228</v>
      </c>
      <c r="M74" s="6" t="b">
        <v>0</v>
      </c>
      <c r="N74" s="6">
        <v>41</v>
      </c>
      <c r="O74" s="6" t="b">
        <v>1</v>
      </c>
      <c r="P74" s="6" t="s">
        <v>8266</v>
      </c>
      <c r="Q74" s="8">
        <f t="shared" si="13"/>
        <v>108.40909090909091</v>
      </c>
      <c r="R74" s="9">
        <f t="shared" si="14"/>
        <v>58.170731707317074</v>
      </c>
      <c r="S74" s="6" t="s">
        <v>8310</v>
      </c>
      <c r="T74" s="6" t="s">
        <v>8312</v>
      </c>
      <c r="U74" s="6" t="str">
        <f t="shared" si="8"/>
        <v>film &amp; video</v>
      </c>
      <c r="V74" s="6" t="str">
        <f t="shared" si="15"/>
        <v>shorts</v>
      </c>
      <c r="W74" s="6" t="str">
        <f t="shared" si="9"/>
        <v>film &amp; video</v>
      </c>
      <c r="X74" s="6" t="str">
        <f t="shared" si="10"/>
        <v>shorts</v>
      </c>
    </row>
    <row r="75" spans="1:24" ht="104.7" customHeight="1" x14ac:dyDescent="0.55000000000000004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20">
        <f t="shared" si="11"/>
        <v>40587.75675925926</v>
      </c>
      <c r="L75" s="20">
        <f t="shared" si="12"/>
        <v>40666.165972222225</v>
      </c>
      <c r="M75" s="6" t="b">
        <v>0</v>
      </c>
      <c r="N75" s="6">
        <v>18</v>
      </c>
      <c r="O75" s="6" t="b">
        <v>1</v>
      </c>
      <c r="P75" s="6" t="s">
        <v>8266</v>
      </c>
      <c r="Q75" s="8">
        <f t="shared" si="13"/>
        <v>100</v>
      </c>
      <c r="R75" s="9">
        <f t="shared" si="14"/>
        <v>50</v>
      </c>
      <c r="S75" s="6" t="s">
        <v>8310</v>
      </c>
      <c r="T75" s="6" t="s">
        <v>8312</v>
      </c>
      <c r="U75" s="6" t="str">
        <f t="shared" si="8"/>
        <v>film &amp; video</v>
      </c>
      <c r="V75" s="6" t="str">
        <f t="shared" si="15"/>
        <v>shorts</v>
      </c>
      <c r="W75" s="6" t="str">
        <f t="shared" si="9"/>
        <v>film &amp; video</v>
      </c>
      <c r="X75" s="6" t="str">
        <f t="shared" si="10"/>
        <v>shorts</v>
      </c>
    </row>
    <row r="76" spans="1:24" ht="104.7" customHeight="1" x14ac:dyDescent="0.55000000000000004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20">
        <f t="shared" si="11"/>
        <v>42360.487210648149</v>
      </c>
      <c r="L76" s="20">
        <f t="shared" si="12"/>
        <v>42390.487210648149</v>
      </c>
      <c r="M76" s="6" t="b">
        <v>0</v>
      </c>
      <c r="N76" s="6">
        <v>29</v>
      </c>
      <c r="O76" s="6" t="b">
        <v>1</v>
      </c>
      <c r="P76" s="6" t="s">
        <v>8266</v>
      </c>
      <c r="Q76" s="8">
        <f t="shared" si="13"/>
        <v>112.93199999999999</v>
      </c>
      <c r="R76" s="9">
        <f t="shared" si="14"/>
        <v>19.471034482758618</v>
      </c>
      <c r="S76" s="6" t="s">
        <v>8310</v>
      </c>
      <c r="T76" s="6" t="s">
        <v>8312</v>
      </c>
      <c r="U76" s="6" t="str">
        <f t="shared" si="8"/>
        <v>film &amp; video</v>
      </c>
      <c r="V76" s="6" t="str">
        <f t="shared" si="15"/>
        <v>shorts</v>
      </c>
      <c r="W76" s="6" t="str">
        <f t="shared" si="9"/>
        <v>film &amp; video</v>
      </c>
      <c r="X76" s="6" t="str">
        <f t="shared" si="10"/>
        <v>shorts</v>
      </c>
    </row>
    <row r="77" spans="1:24" ht="104.7" customHeight="1" x14ac:dyDescent="0.55000000000000004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20">
        <f t="shared" si="11"/>
        <v>41357.209166666667</v>
      </c>
      <c r="L77" s="20">
        <f t="shared" si="12"/>
        <v>41387.209166666667</v>
      </c>
      <c r="M77" s="6" t="b">
        <v>0</v>
      </c>
      <c r="N77" s="6">
        <v>47</v>
      </c>
      <c r="O77" s="6" t="b">
        <v>1</v>
      </c>
      <c r="P77" s="6" t="s">
        <v>8266</v>
      </c>
      <c r="Q77" s="8">
        <f t="shared" si="13"/>
        <v>115.42857142857143</v>
      </c>
      <c r="R77" s="9">
        <f t="shared" si="14"/>
        <v>85.957446808510639</v>
      </c>
      <c r="S77" s="6" t="s">
        <v>8310</v>
      </c>
      <c r="T77" s="6" t="s">
        <v>8312</v>
      </c>
      <c r="U77" s="6" t="str">
        <f t="shared" si="8"/>
        <v>film &amp; video</v>
      </c>
      <c r="V77" s="6" t="str">
        <f t="shared" si="15"/>
        <v>shorts</v>
      </c>
      <c r="W77" s="6" t="str">
        <f t="shared" si="9"/>
        <v>film &amp; video</v>
      </c>
      <c r="X77" s="6" t="str">
        <f t="shared" si="10"/>
        <v>shorts</v>
      </c>
    </row>
    <row r="78" spans="1:24" ht="104.7" customHeight="1" x14ac:dyDescent="0.55000000000000004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20">
        <f t="shared" si="11"/>
        <v>40844.691643518519</v>
      </c>
      <c r="L78" s="20">
        <f t="shared" si="12"/>
        <v>40904.733310185184</v>
      </c>
      <c r="M78" s="6" t="b">
        <v>0</v>
      </c>
      <c r="N78" s="6">
        <v>15</v>
      </c>
      <c r="O78" s="6" t="b">
        <v>1</v>
      </c>
      <c r="P78" s="6" t="s">
        <v>8266</v>
      </c>
      <c r="Q78" s="8">
        <f t="shared" si="13"/>
        <v>153.33333333333334</v>
      </c>
      <c r="R78" s="9">
        <f t="shared" si="14"/>
        <v>30.666666666666668</v>
      </c>
      <c r="S78" s="6" t="s">
        <v>8310</v>
      </c>
      <c r="T78" s="6" t="s">
        <v>8312</v>
      </c>
      <c r="U78" s="6" t="str">
        <f t="shared" si="8"/>
        <v>film &amp; video</v>
      </c>
      <c r="V78" s="6" t="str">
        <f t="shared" si="15"/>
        <v>shorts</v>
      </c>
      <c r="W78" s="6" t="str">
        <f t="shared" si="9"/>
        <v>film &amp; video</v>
      </c>
      <c r="X78" s="6" t="str">
        <f t="shared" si="10"/>
        <v>shorts</v>
      </c>
    </row>
    <row r="79" spans="1:24" ht="104.7" customHeight="1" x14ac:dyDescent="0.55000000000000004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20">
        <f t="shared" si="11"/>
        <v>40997.144872685189</v>
      </c>
      <c r="L79" s="20">
        <f t="shared" si="12"/>
        <v>41050.124305555553</v>
      </c>
      <c r="M79" s="6" t="b">
        <v>0</v>
      </c>
      <c r="N79" s="6">
        <v>26</v>
      </c>
      <c r="O79" s="6" t="b">
        <v>1</v>
      </c>
      <c r="P79" s="6" t="s">
        <v>8266</v>
      </c>
      <c r="Q79" s="8">
        <f t="shared" si="13"/>
        <v>392.5</v>
      </c>
      <c r="R79" s="9">
        <f t="shared" si="14"/>
        <v>60.384615384615387</v>
      </c>
      <c r="S79" s="6" t="s">
        <v>8310</v>
      </c>
      <c r="T79" s="6" t="s">
        <v>8312</v>
      </c>
      <c r="U79" s="6" t="str">
        <f t="shared" si="8"/>
        <v>film &amp; video</v>
      </c>
      <c r="V79" s="6" t="str">
        <f t="shared" si="15"/>
        <v>shorts</v>
      </c>
      <c r="W79" s="6" t="str">
        <f t="shared" si="9"/>
        <v>film &amp; video</v>
      </c>
      <c r="X79" s="6" t="str">
        <f t="shared" si="10"/>
        <v>shorts</v>
      </c>
    </row>
    <row r="80" spans="1:24" ht="104.7" customHeight="1" x14ac:dyDescent="0.55000000000000004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20">
        <f t="shared" si="11"/>
        <v>42604.730567129634</v>
      </c>
      <c r="L80" s="20">
        <f t="shared" si="12"/>
        <v>42614.730567129634</v>
      </c>
      <c r="M80" s="6" t="b">
        <v>0</v>
      </c>
      <c r="N80" s="6">
        <v>35</v>
      </c>
      <c r="O80" s="6" t="b">
        <v>1</v>
      </c>
      <c r="P80" s="6" t="s">
        <v>8266</v>
      </c>
      <c r="Q80" s="8">
        <f t="shared" si="13"/>
        <v>2702</v>
      </c>
      <c r="R80" s="9">
        <f t="shared" si="14"/>
        <v>38.6</v>
      </c>
      <c r="S80" s="6" t="s">
        <v>8310</v>
      </c>
      <c r="T80" s="6" t="s">
        <v>8312</v>
      </c>
      <c r="U80" s="6" t="str">
        <f t="shared" si="8"/>
        <v>film &amp; video</v>
      </c>
      <c r="V80" s="6" t="str">
        <f t="shared" si="15"/>
        <v>shorts</v>
      </c>
      <c r="W80" s="6" t="str">
        <f t="shared" si="9"/>
        <v>film &amp; video</v>
      </c>
      <c r="X80" s="6" t="str">
        <f t="shared" si="10"/>
        <v>shorts</v>
      </c>
    </row>
    <row r="81" spans="1:24" ht="104.7" customHeight="1" x14ac:dyDescent="0.55000000000000004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20">
        <f t="shared" si="11"/>
        <v>41724.776539351849</v>
      </c>
      <c r="L81" s="20">
        <f t="shared" si="12"/>
        <v>41754.776539351849</v>
      </c>
      <c r="M81" s="6" t="b">
        <v>0</v>
      </c>
      <c r="N81" s="6">
        <v>41</v>
      </c>
      <c r="O81" s="6" t="b">
        <v>1</v>
      </c>
      <c r="P81" s="6" t="s">
        <v>8266</v>
      </c>
      <c r="Q81" s="8">
        <f t="shared" si="13"/>
        <v>127</v>
      </c>
      <c r="R81" s="9">
        <f t="shared" si="14"/>
        <v>40.268292682926827</v>
      </c>
      <c r="S81" s="6" t="s">
        <v>8310</v>
      </c>
      <c r="T81" s="6" t="s">
        <v>8312</v>
      </c>
      <c r="U81" s="6" t="str">
        <f t="shared" si="8"/>
        <v>film &amp; video</v>
      </c>
      <c r="V81" s="6" t="str">
        <f t="shared" si="15"/>
        <v>shorts</v>
      </c>
      <c r="W81" s="6" t="str">
        <f t="shared" si="9"/>
        <v>film &amp; video</v>
      </c>
      <c r="X81" s="6" t="str">
        <f t="shared" si="10"/>
        <v>shorts</v>
      </c>
    </row>
    <row r="82" spans="1:24" ht="104.7" customHeight="1" x14ac:dyDescent="0.55000000000000004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20">
        <f t="shared" si="11"/>
        <v>41583.083981481483</v>
      </c>
      <c r="L82" s="20">
        <f t="shared" si="12"/>
        <v>41618.083981481483</v>
      </c>
      <c r="M82" s="6" t="b">
        <v>0</v>
      </c>
      <c r="N82" s="6">
        <v>47</v>
      </c>
      <c r="O82" s="6" t="b">
        <v>1</v>
      </c>
      <c r="P82" s="6" t="s">
        <v>8266</v>
      </c>
      <c r="Q82" s="8">
        <f t="shared" si="13"/>
        <v>107.25</v>
      </c>
      <c r="R82" s="9">
        <f t="shared" si="14"/>
        <v>273.82978723404256</v>
      </c>
      <c r="S82" s="6" t="s">
        <v>8310</v>
      </c>
      <c r="T82" s="6" t="s">
        <v>8312</v>
      </c>
      <c r="U82" s="6" t="str">
        <f t="shared" si="8"/>
        <v>film &amp; video</v>
      </c>
      <c r="V82" s="6" t="str">
        <f t="shared" si="15"/>
        <v>shorts</v>
      </c>
      <c r="W82" s="6" t="str">
        <f t="shared" si="9"/>
        <v>film &amp; video</v>
      </c>
      <c r="X82" s="6" t="str">
        <f t="shared" si="10"/>
        <v>shorts</v>
      </c>
    </row>
    <row r="83" spans="1:24" ht="104.7" customHeight="1" x14ac:dyDescent="0.55000000000000004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20">
        <f t="shared" si="11"/>
        <v>41100.158877314818</v>
      </c>
      <c r="L83" s="20">
        <f t="shared" si="12"/>
        <v>41104.126388888886</v>
      </c>
      <c r="M83" s="6" t="b">
        <v>0</v>
      </c>
      <c r="N83" s="6">
        <v>28</v>
      </c>
      <c r="O83" s="6" t="b">
        <v>1</v>
      </c>
      <c r="P83" s="6" t="s">
        <v>8266</v>
      </c>
      <c r="Q83" s="8">
        <f t="shared" si="13"/>
        <v>198</v>
      </c>
      <c r="R83" s="9">
        <f t="shared" si="14"/>
        <v>53.035714285714285</v>
      </c>
      <c r="S83" s="6" t="s">
        <v>8310</v>
      </c>
      <c r="T83" s="6" t="s">
        <v>8312</v>
      </c>
      <c r="U83" s="6" t="str">
        <f t="shared" si="8"/>
        <v>film &amp; video</v>
      </c>
      <c r="V83" s="6" t="str">
        <f t="shared" si="15"/>
        <v>shorts</v>
      </c>
      <c r="W83" s="6" t="str">
        <f t="shared" si="9"/>
        <v>film &amp; video</v>
      </c>
      <c r="X83" s="6" t="str">
        <f t="shared" si="10"/>
        <v>shorts</v>
      </c>
    </row>
    <row r="84" spans="1:24" ht="104.7" customHeight="1" x14ac:dyDescent="0.55000000000000004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20">
        <f t="shared" si="11"/>
        <v>40795.820150462961</v>
      </c>
      <c r="L84" s="20">
        <f t="shared" si="12"/>
        <v>40825.820150462961</v>
      </c>
      <c r="M84" s="6" t="b">
        <v>0</v>
      </c>
      <c r="N84" s="6">
        <v>100</v>
      </c>
      <c r="O84" s="6" t="b">
        <v>1</v>
      </c>
      <c r="P84" s="6" t="s">
        <v>8266</v>
      </c>
      <c r="Q84" s="8">
        <f t="shared" si="13"/>
        <v>100.01249999999999</v>
      </c>
      <c r="R84" s="9">
        <f t="shared" si="14"/>
        <v>40.005000000000003</v>
      </c>
      <c r="S84" s="6" t="s">
        <v>8310</v>
      </c>
      <c r="T84" s="6" t="s">
        <v>8312</v>
      </c>
      <c r="U84" s="6" t="str">
        <f t="shared" si="8"/>
        <v>film &amp; video</v>
      </c>
      <c r="V84" s="6" t="str">
        <f t="shared" si="15"/>
        <v>shorts</v>
      </c>
      <c r="W84" s="6" t="str">
        <f t="shared" si="9"/>
        <v>film &amp; video</v>
      </c>
      <c r="X84" s="6" t="str">
        <f t="shared" si="10"/>
        <v>shorts</v>
      </c>
    </row>
    <row r="85" spans="1:24" ht="104.7" customHeight="1" x14ac:dyDescent="0.55000000000000004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20">
        <f t="shared" si="11"/>
        <v>42042.615613425922</v>
      </c>
      <c r="L85" s="20">
        <f t="shared" si="12"/>
        <v>42057.479166666672</v>
      </c>
      <c r="M85" s="6" t="b">
        <v>0</v>
      </c>
      <c r="N85" s="6">
        <v>13</v>
      </c>
      <c r="O85" s="6" t="b">
        <v>1</v>
      </c>
      <c r="P85" s="6" t="s">
        <v>8266</v>
      </c>
      <c r="Q85" s="8">
        <f t="shared" si="13"/>
        <v>102.49999999999999</v>
      </c>
      <c r="R85" s="9">
        <f t="shared" si="14"/>
        <v>15.76923076923077</v>
      </c>
      <c r="S85" s="6" t="s">
        <v>8310</v>
      </c>
      <c r="T85" s="6" t="s">
        <v>8312</v>
      </c>
      <c r="U85" s="6" t="str">
        <f t="shared" si="8"/>
        <v>film &amp; video</v>
      </c>
      <c r="V85" s="6" t="str">
        <f t="shared" si="15"/>
        <v>shorts</v>
      </c>
      <c r="W85" s="6" t="str">
        <f t="shared" si="9"/>
        <v>film &amp; video</v>
      </c>
      <c r="X85" s="6" t="str">
        <f t="shared" si="10"/>
        <v>shorts</v>
      </c>
    </row>
    <row r="86" spans="1:24" ht="104.7" customHeight="1" x14ac:dyDescent="0.55000000000000004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20">
        <f t="shared" si="11"/>
        <v>40648.757939814815</v>
      </c>
      <c r="L86" s="20">
        <f t="shared" si="12"/>
        <v>40678.757939814815</v>
      </c>
      <c r="M86" s="6" t="b">
        <v>0</v>
      </c>
      <c r="N86" s="6">
        <v>7</v>
      </c>
      <c r="O86" s="6" t="b">
        <v>1</v>
      </c>
      <c r="P86" s="6" t="s">
        <v>8266</v>
      </c>
      <c r="Q86" s="8">
        <f t="shared" si="13"/>
        <v>100</v>
      </c>
      <c r="R86" s="9">
        <f t="shared" si="14"/>
        <v>71.428571428571431</v>
      </c>
      <c r="S86" s="6" t="s">
        <v>8310</v>
      </c>
      <c r="T86" s="6" t="s">
        <v>8312</v>
      </c>
      <c r="U86" s="6" t="str">
        <f t="shared" si="8"/>
        <v>film &amp; video</v>
      </c>
      <c r="V86" s="6" t="str">
        <f t="shared" si="15"/>
        <v>shorts</v>
      </c>
      <c r="W86" s="6" t="str">
        <f t="shared" si="9"/>
        <v>film &amp; video</v>
      </c>
      <c r="X86" s="6" t="str">
        <f t="shared" si="10"/>
        <v>shorts</v>
      </c>
    </row>
    <row r="87" spans="1:24" ht="104.7" customHeight="1" x14ac:dyDescent="0.55000000000000004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20">
        <f t="shared" si="11"/>
        <v>40779.125428240739</v>
      </c>
      <c r="L87" s="20">
        <f t="shared" si="12"/>
        <v>40809.125428240739</v>
      </c>
      <c r="M87" s="6" t="b">
        <v>0</v>
      </c>
      <c r="N87" s="6">
        <v>21</v>
      </c>
      <c r="O87" s="6" t="b">
        <v>1</v>
      </c>
      <c r="P87" s="6" t="s">
        <v>8266</v>
      </c>
      <c r="Q87" s="8">
        <f t="shared" si="13"/>
        <v>125.49999999999999</v>
      </c>
      <c r="R87" s="9">
        <f t="shared" si="14"/>
        <v>71.714285714285708</v>
      </c>
      <c r="S87" s="6" t="s">
        <v>8310</v>
      </c>
      <c r="T87" s="6" t="s">
        <v>8312</v>
      </c>
      <c r="U87" s="6" t="str">
        <f t="shared" si="8"/>
        <v>film &amp; video</v>
      </c>
      <c r="V87" s="6" t="str">
        <f t="shared" si="15"/>
        <v>shorts</v>
      </c>
      <c r="W87" s="6" t="str">
        <f t="shared" si="9"/>
        <v>film &amp; video</v>
      </c>
      <c r="X87" s="6" t="str">
        <f t="shared" si="10"/>
        <v>shorts</v>
      </c>
    </row>
    <row r="88" spans="1:24" ht="104.7" customHeight="1" x14ac:dyDescent="0.55000000000000004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20">
        <f t="shared" si="11"/>
        <v>42291.556076388893</v>
      </c>
      <c r="L88" s="20">
        <f t="shared" si="12"/>
        <v>42365.59774305555</v>
      </c>
      <c r="M88" s="6" t="b">
        <v>0</v>
      </c>
      <c r="N88" s="6">
        <v>17</v>
      </c>
      <c r="O88" s="6" t="b">
        <v>1</v>
      </c>
      <c r="P88" s="6" t="s">
        <v>8266</v>
      </c>
      <c r="Q88" s="8">
        <f t="shared" si="13"/>
        <v>106.46666666666667</v>
      </c>
      <c r="R88" s="9">
        <f t="shared" si="14"/>
        <v>375.76470588235293</v>
      </c>
      <c r="S88" s="6" t="s">
        <v>8310</v>
      </c>
      <c r="T88" s="6" t="s">
        <v>8312</v>
      </c>
      <c r="U88" s="6" t="str">
        <f t="shared" si="8"/>
        <v>film &amp; video</v>
      </c>
      <c r="V88" s="6" t="str">
        <f t="shared" si="15"/>
        <v>shorts</v>
      </c>
      <c r="W88" s="6" t="str">
        <f t="shared" si="9"/>
        <v>film &amp; video</v>
      </c>
      <c r="X88" s="6" t="str">
        <f t="shared" si="10"/>
        <v>shorts</v>
      </c>
    </row>
    <row r="89" spans="1:24" ht="104.7" customHeight="1" x14ac:dyDescent="0.55000000000000004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20">
        <f t="shared" si="11"/>
        <v>40322.53938657407</v>
      </c>
      <c r="L89" s="20">
        <f t="shared" si="12"/>
        <v>40332.070138888892</v>
      </c>
      <c r="M89" s="6" t="b">
        <v>0</v>
      </c>
      <c r="N89" s="6">
        <v>25</v>
      </c>
      <c r="O89" s="6" t="b">
        <v>1</v>
      </c>
      <c r="P89" s="6" t="s">
        <v>8266</v>
      </c>
      <c r="Q89" s="8">
        <f t="shared" si="13"/>
        <v>104.60000000000001</v>
      </c>
      <c r="R89" s="9">
        <f t="shared" si="14"/>
        <v>104.6</v>
      </c>
      <c r="S89" s="6" t="s">
        <v>8310</v>
      </c>
      <c r="T89" s="6" t="s">
        <v>8312</v>
      </c>
      <c r="U89" s="6" t="str">
        <f t="shared" si="8"/>
        <v>film &amp; video</v>
      </c>
      <c r="V89" s="6" t="str">
        <f t="shared" si="15"/>
        <v>shorts</v>
      </c>
      <c r="W89" s="6" t="str">
        <f t="shared" si="9"/>
        <v>film &amp; video</v>
      </c>
      <c r="X89" s="6" t="str">
        <f t="shared" si="10"/>
        <v>shorts</v>
      </c>
    </row>
    <row r="90" spans="1:24" ht="104.7" customHeight="1" x14ac:dyDescent="0.55000000000000004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20">
        <f t="shared" si="11"/>
        <v>41786.65892361111</v>
      </c>
      <c r="L90" s="20">
        <f t="shared" si="12"/>
        <v>41812.65892361111</v>
      </c>
      <c r="M90" s="6" t="b">
        <v>0</v>
      </c>
      <c r="N90" s="6">
        <v>60</v>
      </c>
      <c r="O90" s="6" t="b">
        <v>1</v>
      </c>
      <c r="P90" s="6" t="s">
        <v>8266</v>
      </c>
      <c r="Q90" s="8">
        <f t="shared" si="13"/>
        <v>102.85714285714285</v>
      </c>
      <c r="R90" s="9">
        <f t="shared" si="14"/>
        <v>60</v>
      </c>
      <c r="S90" s="6" t="s">
        <v>8310</v>
      </c>
      <c r="T90" s="6" t="s">
        <v>8312</v>
      </c>
      <c r="U90" s="6" t="str">
        <f t="shared" si="8"/>
        <v>film &amp; video</v>
      </c>
      <c r="V90" s="6" t="str">
        <f t="shared" si="15"/>
        <v>shorts</v>
      </c>
      <c r="W90" s="6" t="str">
        <f t="shared" si="9"/>
        <v>film &amp; video</v>
      </c>
      <c r="X90" s="6" t="str">
        <f t="shared" si="10"/>
        <v>shorts</v>
      </c>
    </row>
    <row r="91" spans="1:24" ht="104.7" customHeight="1" x14ac:dyDescent="0.55000000000000004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20">
        <f t="shared" si="11"/>
        <v>41402.752222222225</v>
      </c>
      <c r="L91" s="20">
        <f t="shared" si="12"/>
        <v>41427.752222222225</v>
      </c>
      <c r="M91" s="6" t="b">
        <v>0</v>
      </c>
      <c r="N91" s="6">
        <v>56</v>
      </c>
      <c r="O91" s="6" t="b">
        <v>1</v>
      </c>
      <c r="P91" s="6" t="s">
        <v>8266</v>
      </c>
      <c r="Q91" s="8">
        <f t="shared" si="13"/>
        <v>115.06666666666668</v>
      </c>
      <c r="R91" s="9">
        <f t="shared" si="14"/>
        <v>123.28571428571429</v>
      </c>
      <c r="S91" s="6" t="s">
        <v>8310</v>
      </c>
      <c r="T91" s="6" t="s">
        <v>8312</v>
      </c>
      <c r="U91" s="6" t="str">
        <f t="shared" si="8"/>
        <v>film &amp; video</v>
      </c>
      <c r="V91" s="6" t="str">
        <f t="shared" si="15"/>
        <v>shorts</v>
      </c>
      <c r="W91" s="6" t="str">
        <f t="shared" si="9"/>
        <v>film &amp; video</v>
      </c>
      <c r="X91" s="6" t="str">
        <f t="shared" si="10"/>
        <v>shorts</v>
      </c>
    </row>
    <row r="92" spans="1:24" ht="104.7" customHeight="1" x14ac:dyDescent="0.55000000000000004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20">
        <f t="shared" si="11"/>
        <v>40706.297442129631</v>
      </c>
      <c r="L92" s="20">
        <f t="shared" si="12"/>
        <v>40736.297442129631</v>
      </c>
      <c r="M92" s="6" t="b">
        <v>0</v>
      </c>
      <c r="N92" s="6">
        <v>16</v>
      </c>
      <c r="O92" s="6" t="b">
        <v>1</v>
      </c>
      <c r="P92" s="6" t="s">
        <v>8266</v>
      </c>
      <c r="Q92" s="8">
        <f t="shared" si="13"/>
        <v>100.4</v>
      </c>
      <c r="R92" s="9">
        <f t="shared" si="14"/>
        <v>31.375</v>
      </c>
      <c r="S92" s="6" t="s">
        <v>8310</v>
      </c>
      <c r="T92" s="6" t="s">
        <v>8312</v>
      </c>
      <c r="U92" s="6" t="str">
        <f t="shared" si="8"/>
        <v>film &amp; video</v>
      </c>
      <c r="V92" s="6" t="str">
        <f t="shared" si="15"/>
        <v>shorts</v>
      </c>
      <c r="W92" s="6" t="str">
        <f t="shared" si="9"/>
        <v>film &amp; video</v>
      </c>
      <c r="X92" s="6" t="str">
        <f t="shared" si="10"/>
        <v>shorts</v>
      </c>
    </row>
    <row r="93" spans="1:24" ht="104.7" customHeight="1" x14ac:dyDescent="0.55000000000000004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20">
        <f t="shared" si="11"/>
        <v>40619.402361111112</v>
      </c>
      <c r="L93" s="20">
        <f t="shared" si="12"/>
        <v>40680.402361111112</v>
      </c>
      <c r="M93" s="6" t="b">
        <v>0</v>
      </c>
      <c r="N93" s="6">
        <v>46</v>
      </c>
      <c r="O93" s="6" t="b">
        <v>1</v>
      </c>
      <c r="P93" s="6" t="s">
        <v>8266</v>
      </c>
      <c r="Q93" s="8">
        <f t="shared" si="13"/>
        <v>120</v>
      </c>
      <c r="R93" s="9">
        <f t="shared" si="14"/>
        <v>78.260869565217391</v>
      </c>
      <c r="S93" s="6" t="s">
        <v>8310</v>
      </c>
      <c r="T93" s="6" t="s">
        <v>8312</v>
      </c>
      <c r="U93" s="6" t="str">
        <f t="shared" si="8"/>
        <v>film &amp; video</v>
      </c>
      <c r="V93" s="6" t="str">
        <f t="shared" si="15"/>
        <v>shorts</v>
      </c>
      <c r="W93" s="6" t="str">
        <f t="shared" si="9"/>
        <v>film &amp; video</v>
      </c>
      <c r="X93" s="6" t="str">
        <f t="shared" si="10"/>
        <v>shorts</v>
      </c>
    </row>
    <row r="94" spans="1:24" ht="104.7" customHeight="1" x14ac:dyDescent="0.55000000000000004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20">
        <f t="shared" si="11"/>
        <v>42721.198877314819</v>
      </c>
      <c r="L94" s="20">
        <f t="shared" si="12"/>
        <v>42767.333333333328</v>
      </c>
      <c r="M94" s="6" t="b">
        <v>0</v>
      </c>
      <c r="N94" s="6">
        <v>43</v>
      </c>
      <c r="O94" s="6" t="b">
        <v>1</v>
      </c>
      <c r="P94" s="6" t="s">
        <v>8266</v>
      </c>
      <c r="Q94" s="8">
        <f t="shared" si="13"/>
        <v>105.2</v>
      </c>
      <c r="R94" s="9">
        <f t="shared" si="14"/>
        <v>122.32558139534883</v>
      </c>
      <c r="S94" s="6" t="s">
        <v>8310</v>
      </c>
      <c r="T94" s="6" t="s">
        <v>8312</v>
      </c>
      <c r="U94" s="6" t="str">
        <f t="shared" si="8"/>
        <v>film &amp; video</v>
      </c>
      <c r="V94" s="6" t="str">
        <f t="shared" si="15"/>
        <v>shorts</v>
      </c>
      <c r="W94" s="6" t="str">
        <f t="shared" si="9"/>
        <v>film &amp; video</v>
      </c>
      <c r="X94" s="6" t="str">
        <f t="shared" si="10"/>
        <v>shorts</v>
      </c>
    </row>
    <row r="95" spans="1:24" ht="104.7" customHeight="1" x14ac:dyDescent="0.55000000000000004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20">
        <f t="shared" si="11"/>
        <v>41065.858067129629</v>
      </c>
      <c r="L95" s="20">
        <f t="shared" si="12"/>
        <v>41093.875</v>
      </c>
      <c r="M95" s="6" t="b">
        <v>0</v>
      </c>
      <c r="N95" s="6">
        <v>15</v>
      </c>
      <c r="O95" s="6" t="b">
        <v>1</v>
      </c>
      <c r="P95" s="6" t="s">
        <v>8266</v>
      </c>
      <c r="Q95" s="8">
        <f t="shared" si="13"/>
        <v>110.60000000000001</v>
      </c>
      <c r="R95" s="9">
        <f t="shared" si="14"/>
        <v>73.733333333333334</v>
      </c>
      <c r="S95" s="6" t="s">
        <v>8310</v>
      </c>
      <c r="T95" s="6" t="s">
        <v>8312</v>
      </c>
      <c r="U95" s="6" t="str">
        <f t="shared" si="8"/>
        <v>film &amp; video</v>
      </c>
      <c r="V95" s="6" t="str">
        <f t="shared" si="15"/>
        <v>shorts</v>
      </c>
      <c r="W95" s="6" t="str">
        <f t="shared" si="9"/>
        <v>film &amp; video</v>
      </c>
      <c r="X95" s="6" t="str">
        <f t="shared" si="10"/>
        <v>shorts</v>
      </c>
    </row>
    <row r="96" spans="1:24" ht="104.7" customHeight="1" x14ac:dyDescent="0.55000000000000004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20">
        <f t="shared" si="11"/>
        <v>41716.717847222222</v>
      </c>
      <c r="L96" s="20">
        <f t="shared" si="12"/>
        <v>41736.717847222222</v>
      </c>
      <c r="M96" s="6" t="b">
        <v>0</v>
      </c>
      <c r="N96" s="6">
        <v>12</v>
      </c>
      <c r="O96" s="6" t="b">
        <v>1</v>
      </c>
      <c r="P96" s="6" t="s">
        <v>8266</v>
      </c>
      <c r="Q96" s="8">
        <f t="shared" si="13"/>
        <v>104</v>
      </c>
      <c r="R96" s="9">
        <f t="shared" si="14"/>
        <v>21.666666666666668</v>
      </c>
      <c r="S96" s="6" t="s">
        <v>8310</v>
      </c>
      <c r="T96" s="6" t="s">
        <v>8312</v>
      </c>
      <c r="U96" s="6" t="str">
        <f t="shared" si="8"/>
        <v>film &amp; video</v>
      </c>
      <c r="V96" s="6" t="str">
        <f t="shared" si="15"/>
        <v>shorts</v>
      </c>
      <c r="W96" s="6" t="str">
        <f t="shared" si="9"/>
        <v>film &amp; video</v>
      </c>
      <c r="X96" s="6" t="str">
        <f t="shared" si="10"/>
        <v>shorts</v>
      </c>
    </row>
    <row r="97" spans="1:24" ht="104.7" customHeight="1" x14ac:dyDescent="0.55000000000000004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20">
        <f t="shared" si="11"/>
        <v>40935.005104166667</v>
      </c>
      <c r="L97" s="20">
        <f t="shared" si="12"/>
        <v>40965.005104166667</v>
      </c>
      <c r="M97" s="6" t="b">
        <v>0</v>
      </c>
      <c r="N97" s="6">
        <v>21</v>
      </c>
      <c r="O97" s="6" t="b">
        <v>1</v>
      </c>
      <c r="P97" s="6" t="s">
        <v>8266</v>
      </c>
      <c r="Q97" s="8">
        <f t="shared" si="13"/>
        <v>131.42857142857142</v>
      </c>
      <c r="R97" s="9">
        <f t="shared" si="14"/>
        <v>21.904761904761905</v>
      </c>
      <c r="S97" s="6" t="s">
        <v>8310</v>
      </c>
      <c r="T97" s="6" t="s">
        <v>8312</v>
      </c>
      <c r="U97" s="6" t="str">
        <f t="shared" si="8"/>
        <v>film &amp; video</v>
      </c>
      <c r="V97" s="6" t="str">
        <f t="shared" si="15"/>
        <v>shorts</v>
      </c>
      <c r="W97" s="6" t="str">
        <f t="shared" si="9"/>
        <v>film &amp; video</v>
      </c>
      <c r="X97" s="6" t="str">
        <f t="shared" si="10"/>
        <v>shorts</v>
      </c>
    </row>
    <row r="98" spans="1:24" ht="104.7" customHeight="1" x14ac:dyDescent="0.55000000000000004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20">
        <f t="shared" si="11"/>
        <v>40324.662511574075</v>
      </c>
      <c r="L98" s="20">
        <f t="shared" si="12"/>
        <v>40391.125</v>
      </c>
      <c r="M98" s="6" t="b">
        <v>0</v>
      </c>
      <c r="N98" s="6">
        <v>34</v>
      </c>
      <c r="O98" s="6" t="b">
        <v>1</v>
      </c>
      <c r="P98" s="6" t="s">
        <v>8266</v>
      </c>
      <c r="Q98" s="8">
        <f t="shared" si="13"/>
        <v>114.66666666666667</v>
      </c>
      <c r="R98" s="9">
        <f t="shared" si="14"/>
        <v>50.588235294117645</v>
      </c>
      <c r="S98" s="6" t="s">
        <v>8310</v>
      </c>
      <c r="T98" s="6" t="s">
        <v>8312</v>
      </c>
      <c r="U98" s="6" t="str">
        <f t="shared" si="8"/>
        <v>film &amp; video</v>
      </c>
      <c r="V98" s="6" t="str">
        <f t="shared" si="15"/>
        <v>shorts</v>
      </c>
      <c r="W98" s="6" t="str">
        <f t="shared" si="9"/>
        <v>film &amp; video</v>
      </c>
      <c r="X98" s="6" t="str">
        <f t="shared" si="10"/>
        <v>shorts</v>
      </c>
    </row>
    <row r="99" spans="1:24" ht="104.7" customHeight="1" x14ac:dyDescent="0.55000000000000004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20">
        <f t="shared" si="11"/>
        <v>40706.135208333333</v>
      </c>
      <c r="L99" s="20">
        <f t="shared" si="12"/>
        <v>40736.135208333333</v>
      </c>
      <c r="M99" s="6" t="b">
        <v>0</v>
      </c>
      <c r="N99" s="6">
        <v>8</v>
      </c>
      <c r="O99" s="6" t="b">
        <v>1</v>
      </c>
      <c r="P99" s="6" t="s">
        <v>8266</v>
      </c>
      <c r="Q99" s="8">
        <f t="shared" si="13"/>
        <v>106.25</v>
      </c>
      <c r="R99" s="9">
        <f t="shared" si="14"/>
        <v>53.125</v>
      </c>
      <c r="S99" s="6" t="s">
        <v>8310</v>
      </c>
      <c r="T99" s="6" t="s">
        <v>8312</v>
      </c>
      <c r="U99" s="6" t="str">
        <f t="shared" si="8"/>
        <v>film &amp; video</v>
      </c>
      <c r="V99" s="6" t="str">
        <f t="shared" si="15"/>
        <v>shorts</v>
      </c>
      <c r="W99" s="6" t="str">
        <f t="shared" si="9"/>
        <v>film &amp; video</v>
      </c>
      <c r="X99" s="6" t="str">
        <f t="shared" si="10"/>
        <v>shorts</v>
      </c>
    </row>
    <row r="100" spans="1:24" ht="104.7" customHeight="1" x14ac:dyDescent="0.55000000000000004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20">
        <f t="shared" si="11"/>
        <v>41214.79483796296</v>
      </c>
      <c r="L100" s="20">
        <f t="shared" si="12"/>
        <v>41250.979166666664</v>
      </c>
      <c r="M100" s="6" t="b">
        <v>0</v>
      </c>
      <c r="N100" s="6">
        <v>60</v>
      </c>
      <c r="O100" s="6" t="b">
        <v>1</v>
      </c>
      <c r="P100" s="6" t="s">
        <v>8266</v>
      </c>
      <c r="Q100" s="8">
        <f t="shared" si="13"/>
        <v>106.25</v>
      </c>
      <c r="R100" s="9">
        <f t="shared" si="14"/>
        <v>56.666666666666664</v>
      </c>
      <c r="S100" s="6" t="s">
        <v>8310</v>
      </c>
      <c r="T100" s="6" t="s">
        <v>8312</v>
      </c>
      <c r="U100" s="6" t="str">
        <f t="shared" si="8"/>
        <v>film &amp; video</v>
      </c>
      <c r="V100" s="6" t="str">
        <f t="shared" si="15"/>
        <v>shorts</v>
      </c>
      <c r="W100" s="6" t="str">
        <f t="shared" si="9"/>
        <v>film &amp; video</v>
      </c>
      <c r="X100" s="6" t="str">
        <f t="shared" si="10"/>
        <v>shorts</v>
      </c>
    </row>
    <row r="101" spans="1:24" ht="104.7" customHeight="1" x14ac:dyDescent="0.55000000000000004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20">
        <f t="shared" si="11"/>
        <v>41631.902766203704</v>
      </c>
      <c r="L101" s="20">
        <f t="shared" si="12"/>
        <v>41661.902766203704</v>
      </c>
      <c r="M101" s="6" t="b">
        <v>0</v>
      </c>
      <c r="N101" s="6">
        <v>39</v>
      </c>
      <c r="O101" s="6" t="b">
        <v>1</v>
      </c>
      <c r="P101" s="6" t="s">
        <v>8266</v>
      </c>
      <c r="Q101" s="8">
        <f t="shared" si="13"/>
        <v>106.01933333333334</v>
      </c>
      <c r="R101" s="9">
        <f t="shared" si="14"/>
        <v>40.776666666666664</v>
      </c>
      <c r="S101" s="6" t="s">
        <v>8310</v>
      </c>
      <c r="T101" s="6" t="s">
        <v>8312</v>
      </c>
      <c r="U101" s="6" t="str">
        <f t="shared" si="8"/>
        <v>film &amp; video</v>
      </c>
      <c r="V101" s="6" t="str">
        <f t="shared" si="15"/>
        <v>shorts</v>
      </c>
      <c r="W101" s="6" t="str">
        <f t="shared" si="9"/>
        <v>film &amp; video</v>
      </c>
      <c r="X101" s="6" t="str">
        <f t="shared" si="10"/>
        <v>shorts</v>
      </c>
    </row>
    <row r="102" spans="1:24" ht="104.7" customHeight="1" x14ac:dyDescent="0.55000000000000004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20">
        <f t="shared" si="11"/>
        <v>41197.753310185188</v>
      </c>
      <c r="L102" s="20">
        <f t="shared" si="12"/>
        <v>41217.794976851852</v>
      </c>
      <c r="M102" s="6" t="b">
        <v>0</v>
      </c>
      <c r="N102" s="6">
        <v>26</v>
      </c>
      <c r="O102" s="6" t="b">
        <v>1</v>
      </c>
      <c r="P102" s="6" t="s">
        <v>8266</v>
      </c>
      <c r="Q102" s="8">
        <f t="shared" si="13"/>
        <v>100</v>
      </c>
      <c r="R102" s="9">
        <f t="shared" si="14"/>
        <v>192.30769230769232</v>
      </c>
      <c r="S102" s="6" t="s">
        <v>8310</v>
      </c>
      <c r="T102" s="6" t="s">
        <v>8312</v>
      </c>
      <c r="U102" s="6" t="str">
        <f t="shared" si="8"/>
        <v>film &amp; video</v>
      </c>
      <c r="V102" s="6" t="str">
        <f t="shared" si="15"/>
        <v>shorts</v>
      </c>
      <c r="W102" s="6" t="str">
        <f t="shared" si="9"/>
        <v>film &amp; video</v>
      </c>
      <c r="X102" s="6" t="str">
        <f t="shared" si="10"/>
        <v>shorts</v>
      </c>
    </row>
    <row r="103" spans="1:24" ht="104.7" customHeight="1" x14ac:dyDescent="0.55000000000000004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20">
        <f t="shared" si="11"/>
        <v>41274.776736111111</v>
      </c>
      <c r="L103" s="20">
        <f t="shared" si="12"/>
        <v>41298.776736111111</v>
      </c>
      <c r="M103" s="6" t="b">
        <v>0</v>
      </c>
      <c r="N103" s="6">
        <v>35</v>
      </c>
      <c r="O103" s="6" t="b">
        <v>1</v>
      </c>
      <c r="P103" s="6" t="s">
        <v>8266</v>
      </c>
      <c r="Q103" s="8">
        <f t="shared" si="13"/>
        <v>100</v>
      </c>
      <c r="R103" s="9">
        <f t="shared" si="14"/>
        <v>100</v>
      </c>
      <c r="S103" s="6" t="s">
        <v>8310</v>
      </c>
      <c r="T103" s="6" t="s">
        <v>8312</v>
      </c>
      <c r="U103" s="6" t="str">
        <f t="shared" si="8"/>
        <v>film &amp; video</v>
      </c>
      <c r="V103" s="6" t="str">
        <f t="shared" si="15"/>
        <v>shorts</v>
      </c>
      <c r="W103" s="6" t="str">
        <f t="shared" si="9"/>
        <v>film &amp; video</v>
      </c>
      <c r="X103" s="6" t="str">
        <f t="shared" si="10"/>
        <v>shorts</v>
      </c>
    </row>
    <row r="104" spans="1:24" ht="104.7" customHeight="1" x14ac:dyDescent="0.55000000000000004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20">
        <f t="shared" si="11"/>
        <v>40505.131168981483</v>
      </c>
      <c r="L104" s="20">
        <f t="shared" si="12"/>
        <v>40535.131168981483</v>
      </c>
      <c r="M104" s="6" t="b">
        <v>0</v>
      </c>
      <c r="N104" s="6">
        <v>65</v>
      </c>
      <c r="O104" s="6" t="b">
        <v>1</v>
      </c>
      <c r="P104" s="6" t="s">
        <v>8266</v>
      </c>
      <c r="Q104" s="8">
        <f t="shared" si="13"/>
        <v>127.75000000000001</v>
      </c>
      <c r="R104" s="9">
        <f t="shared" si="14"/>
        <v>117.92307692307692</v>
      </c>
      <c r="S104" s="6" t="s">
        <v>8310</v>
      </c>
      <c r="T104" s="6" t="s">
        <v>8312</v>
      </c>
      <c r="U104" s="6" t="str">
        <f t="shared" si="8"/>
        <v>film &amp; video</v>
      </c>
      <c r="V104" s="6" t="str">
        <f t="shared" si="15"/>
        <v>shorts</v>
      </c>
      <c r="W104" s="6" t="str">
        <f t="shared" si="9"/>
        <v>film &amp; video</v>
      </c>
      <c r="X104" s="6" t="str">
        <f t="shared" si="10"/>
        <v>shorts</v>
      </c>
    </row>
    <row r="105" spans="1:24" ht="104.7" customHeight="1" x14ac:dyDescent="0.55000000000000004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20">
        <f t="shared" si="11"/>
        <v>41682.805902777778</v>
      </c>
      <c r="L105" s="20">
        <f t="shared" si="12"/>
        <v>41705.805902777778</v>
      </c>
      <c r="M105" s="6" t="b">
        <v>0</v>
      </c>
      <c r="N105" s="6">
        <v>49</v>
      </c>
      <c r="O105" s="6" t="b">
        <v>1</v>
      </c>
      <c r="P105" s="6" t="s">
        <v>8266</v>
      </c>
      <c r="Q105" s="8">
        <f t="shared" si="13"/>
        <v>105.15384615384616</v>
      </c>
      <c r="R105" s="9">
        <f t="shared" si="14"/>
        <v>27.897959183673468</v>
      </c>
      <c r="S105" s="6" t="s">
        <v>8310</v>
      </c>
      <c r="T105" s="6" t="s">
        <v>8312</v>
      </c>
      <c r="U105" s="6" t="str">
        <f t="shared" si="8"/>
        <v>film &amp; video</v>
      </c>
      <c r="V105" s="6" t="str">
        <f t="shared" si="15"/>
        <v>shorts</v>
      </c>
      <c r="W105" s="6" t="str">
        <f t="shared" si="9"/>
        <v>film &amp; video</v>
      </c>
      <c r="X105" s="6" t="str">
        <f t="shared" si="10"/>
        <v>shorts</v>
      </c>
    </row>
    <row r="106" spans="1:24" ht="104.7" customHeight="1" x14ac:dyDescent="0.55000000000000004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20">
        <f t="shared" si="11"/>
        <v>40612.695208333331</v>
      </c>
      <c r="L106" s="20">
        <f t="shared" si="12"/>
        <v>40636.041666666664</v>
      </c>
      <c r="M106" s="6" t="b">
        <v>0</v>
      </c>
      <c r="N106" s="6">
        <v>10</v>
      </c>
      <c r="O106" s="6" t="b">
        <v>1</v>
      </c>
      <c r="P106" s="6" t="s">
        <v>8266</v>
      </c>
      <c r="Q106" s="8">
        <f t="shared" si="13"/>
        <v>120</v>
      </c>
      <c r="R106" s="9">
        <f t="shared" si="14"/>
        <v>60</v>
      </c>
      <c r="S106" s="6" t="s">
        <v>8310</v>
      </c>
      <c r="T106" s="6" t="s">
        <v>8312</v>
      </c>
      <c r="U106" s="6" t="str">
        <f t="shared" si="8"/>
        <v>film &amp; video</v>
      </c>
      <c r="V106" s="6" t="str">
        <f t="shared" si="15"/>
        <v>shorts</v>
      </c>
      <c r="W106" s="6" t="str">
        <f t="shared" si="9"/>
        <v>film &amp; video</v>
      </c>
      <c r="X106" s="6" t="str">
        <f t="shared" si="10"/>
        <v>shorts</v>
      </c>
    </row>
    <row r="107" spans="1:24" ht="104.7" customHeight="1" x14ac:dyDescent="0.55000000000000004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20">
        <f t="shared" si="11"/>
        <v>42485.724768518514</v>
      </c>
      <c r="L107" s="20">
        <f t="shared" si="12"/>
        <v>42504</v>
      </c>
      <c r="M107" s="6" t="b">
        <v>0</v>
      </c>
      <c r="N107" s="6">
        <v>60</v>
      </c>
      <c r="O107" s="6" t="b">
        <v>1</v>
      </c>
      <c r="P107" s="6" t="s">
        <v>8266</v>
      </c>
      <c r="Q107" s="8">
        <f t="shared" si="13"/>
        <v>107.40909090909089</v>
      </c>
      <c r="R107" s="9">
        <f t="shared" si="14"/>
        <v>39.383333333333333</v>
      </c>
      <c r="S107" s="6" t="s">
        <v>8310</v>
      </c>
      <c r="T107" s="6" t="s">
        <v>8312</v>
      </c>
      <c r="U107" s="6" t="str">
        <f t="shared" si="8"/>
        <v>film &amp; video</v>
      </c>
      <c r="V107" s="6" t="str">
        <f t="shared" si="15"/>
        <v>shorts</v>
      </c>
      <c r="W107" s="6" t="str">
        <f t="shared" si="9"/>
        <v>film &amp; video</v>
      </c>
      <c r="X107" s="6" t="str">
        <f t="shared" si="10"/>
        <v>shorts</v>
      </c>
    </row>
    <row r="108" spans="1:24" ht="104.7" customHeight="1" x14ac:dyDescent="0.55000000000000004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20">
        <f t="shared" si="11"/>
        <v>40987.776631944449</v>
      </c>
      <c r="L108" s="20">
        <f t="shared" si="12"/>
        <v>41001.776631944449</v>
      </c>
      <c r="M108" s="6" t="b">
        <v>0</v>
      </c>
      <c r="N108" s="6">
        <v>27</v>
      </c>
      <c r="O108" s="6" t="b">
        <v>1</v>
      </c>
      <c r="P108" s="6" t="s">
        <v>8266</v>
      </c>
      <c r="Q108" s="8">
        <f t="shared" si="13"/>
        <v>100.49999999999999</v>
      </c>
      <c r="R108" s="9">
        <f t="shared" si="14"/>
        <v>186.11111111111111</v>
      </c>
      <c r="S108" s="6" t="s">
        <v>8310</v>
      </c>
      <c r="T108" s="6" t="s">
        <v>8312</v>
      </c>
      <c r="U108" s="6" t="str">
        <f t="shared" si="8"/>
        <v>film &amp; video</v>
      </c>
      <c r="V108" s="6" t="str">
        <f t="shared" si="15"/>
        <v>shorts</v>
      </c>
      <c r="W108" s="6" t="str">
        <f t="shared" si="9"/>
        <v>film &amp; video</v>
      </c>
      <c r="X108" s="6" t="str">
        <f t="shared" si="10"/>
        <v>shorts</v>
      </c>
    </row>
    <row r="109" spans="1:24" ht="104.7" customHeight="1" x14ac:dyDescent="0.55000000000000004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20">
        <f t="shared" si="11"/>
        <v>40635.982488425929</v>
      </c>
      <c r="L109" s="20">
        <f t="shared" si="12"/>
        <v>40657.982488425929</v>
      </c>
      <c r="M109" s="6" t="b">
        <v>0</v>
      </c>
      <c r="N109" s="6">
        <v>69</v>
      </c>
      <c r="O109" s="6" t="b">
        <v>1</v>
      </c>
      <c r="P109" s="6" t="s">
        <v>8266</v>
      </c>
      <c r="Q109" s="8">
        <f t="shared" si="13"/>
        <v>102.46666666666667</v>
      </c>
      <c r="R109" s="9">
        <f t="shared" si="14"/>
        <v>111.37681159420291</v>
      </c>
      <c r="S109" s="6" t="s">
        <v>8310</v>
      </c>
      <c r="T109" s="6" t="s">
        <v>8312</v>
      </c>
      <c r="U109" s="6" t="str">
        <f t="shared" si="8"/>
        <v>film &amp; video</v>
      </c>
      <c r="V109" s="6" t="str">
        <f t="shared" si="15"/>
        <v>shorts</v>
      </c>
      <c r="W109" s="6" t="str">
        <f t="shared" si="9"/>
        <v>film &amp; video</v>
      </c>
      <c r="X109" s="6" t="str">
        <f t="shared" si="10"/>
        <v>shorts</v>
      </c>
    </row>
    <row r="110" spans="1:24" ht="104.7" customHeight="1" x14ac:dyDescent="0.55000000000000004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20">
        <f t="shared" si="11"/>
        <v>41365.613078703704</v>
      </c>
      <c r="L110" s="20">
        <f t="shared" si="12"/>
        <v>41425.613078703704</v>
      </c>
      <c r="M110" s="6" t="b">
        <v>0</v>
      </c>
      <c r="N110" s="6">
        <v>47</v>
      </c>
      <c r="O110" s="6" t="b">
        <v>1</v>
      </c>
      <c r="P110" s="6" t="s">
        <v>8266</v>
      </c>
      <c r="Q110" s="8">
        <f t="shared" si="13"/>
        <v>246.66666666666669</v>
      </c>
      <c r="R110" s="9">
        <f t="shared" si="14"/>
        <v>78.723404255319153</v>
      </c>
      <c r="S110" s="6" t="s">
        <v>8310</v>
      </c>
      <c r="T110" s="6" t="s">
        <v>8312</v>
      </c>
      <c r="U110" s="6" t="str">
        <f t="shared" si="8"/>
        <v>film &amp; video</v>
      </c>
      <c r="V110" s="6" t="str">
        <f t="shared" si="15"/>
        <v>shorts</v>
      </c>
      <c r="W110" s="6" t="str">
        <f t="shared" si="9"/>
        <v>film &amp; video</v>
      </c>
      <c r="X110" s="6" t="str">
        <f t="shared" si="10"/>
        <v>shorts</v>
      </c>
    </row>
    <row r="111" spans="1:24" ht="104.7" customHeight="1" x14ac:dyDescent="0.55000000000000004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20">
        <f t="shared" si="11"/>
        <v>40570.025810185187</v>
      </c>
      <c r="L111" s="20">
        <f t="shared" si="12"/>
        <v>40600.025810185187</v>
      </c>
      <c r="M111" s="6" t="b">
        <v>0</v>
      </c>
      <c r="N111" s="6">
        <v>47</v>
      </c>
      <c r="O111" s="6" t="b">
        <v>1</v>
      </c>
      <c r="P111" s="6" t="s">
        <v>8266</v>
      </c>
      <c r="Q111" s="8">
        <f t="shared" si="13"/>
        <v>219.49999999999997</v>
      </c>
      <c r="R111" s="9">
        <f t="shared" si="14"/>
        <v>46.702127659574465</v>
      </c>
      <c r="S111" s="6" t="s">
        <v>8310</v>
      </c>
      <c r="T111" s="6" t="s">
        <v>8312</v>
      </c>
      <c r="U111" s="6" t="str">
        <f t="shared" si="8"/>
        <v>film &amp; video</v>
      </c>
      <c r="V111" s="6" t="str">
        <f t="shared" si="15"/>
        <v>shorts</v>
      </c>
      <c r="W111" s="6" t="str">
        <f t="shared" si="9"/>
        <v>film &amp; video</v>
      </c>
      <c r="X111" s="6" t="str">
        <f t="shared" si="10"/>
        <v>shorts</v>
      </c>
    </row>
    <row r="112" spans="1:24" ht="104.7" customHeight="1" x14ac:dyDescent="0.55000000000000004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20">
        <f t="shared" si="11"/>
        <v>41557.949687500004</v>
      </c>
      <c r="L112" s="20">
        <f t="shared" si="12"/>
        <v>41592.249305555553</v>
      </c>
      <c r="M112" s="6" t="b">
        <v>0</v>
      </c>
      <c r="N112" s="6">
        <v>26</v>
      </c>
      <c r="O112" s="6" t="b">
        <v>1</v>
      </c>
      <c r="P112" s="6" t="s">
        <v>8266</v>
      </c>
      <c r="Q112" s="8">
        <f t="shared" si="13"/>
        <v>130.76923076923077</v>
      </c>
      <c r="R112" s="9">
        <f t="shared" si="14"/>
        <v>65.384615384615387</v>
      </c>
      <c r="S112" s="6" t="s">
        <v>8310</v>
      </c>
      <c r="T112" s="6" t="s">
        <v>8312</v>
      </c>
      <c r="U112" s="6" t="str">
        <f t="shared" si="8"/>
        <v>film &amp; video</v>
      </c>
      <c r="V112" s="6" t="str">
        <f t="shared" si="15"/>
        <v>shorts</v>
      </c>
      <c r="W112" s="6" t="str">
        <f t="shared" si="9"/>
        <v>film &amp; video</v>
      </c>
      <c r="X112" s="6" t="str">
        <f t="shared" si="10"/>
        <v>shorts</v>
      </c>
    </row>
    <row r="113" spans="1:24" ht="104.7" customHeight="1" x14ac:dyDescent="0.55000000000000004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20">
        <f t="shared" si="11"/>
        <v>42125.333182870367</v>
      </c>
      <c r="L113" s="20">
        <f t="shared" si="12"/>
        <v>42155.333182870367</v>
      </c>
      <c r="M113" s="6" t="b">
        <v>0</v>
      </c>
      <c r="N113" s="6">
        <v>53</v>
      </c>
      <c r="O113" s="6" t="b">
        <v>1</v>
      </c>
      <c r="P113" s="6" t="s">
        <v>8266</v>
      </c>
      <c r="Q113" s="8">
        <f t="shared" si="13"/>
        <v>154.57142857142858</v>
      </c>
      <c r="R113" s="9">
        <f t="shared" si="14"/>
        <v>102.0754716981132</v>
      </c>
      <c r="S113" s="6" t="s">
        <v>8310</v>
      </c>
      <c r="T113" s="6" t="s">
        <v>8312</v>
      </c>
      <c r="U113" s="6" t="str">
        <f t="shared" si="8"/>
        <v>film &amp; video</v>
      </c>
      <c r="V113" s="6" t="str">
        <f t="shared" si="15"/>
        <v>shorts</v>
      </c>
      <c r="W113" s="6" t="str">
        <f t="shared" si="9"/>
        <v>film &amp; video</v>
      </c>
      <c r="X113" s="6" t="str">
        <f t="shared" si="10"/>
        <v>shorts</v>
      </c>
    </row>
    <row r="114" spans="1:24" ht="104.7" customHeight="1" x14ac:dyDescent="0.55000000000000004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20">
        <f t="shared" si="11"/>
        <v>41718.043032407404</v>
      </c>
      <c r="L114" s="20">
        <f t="shared" si="12"/>
        <v>41742.083333333336</v>
      </c>
      <c r="M114" s="6" t="b">
        <v>0</v>
      </c>
      <c r="N114" s="6">
        <v>81</v>
      </c>
      <c r="O114" s="6" t="b">
        <v>1</v>
      </c>
      <c r="P114" s="6" t="s">
        <v>8266</v>
      </c>
      <c r="Q114" s="8">
        <f t="shared" si="13"/>
        <v>104</v>
      </c>
      <c r="R114" s="9">
        <f t="shared" si="14"/>
        <v>64.197530864197532</v>
      </c>
      <c r="S114" s="6" t="s">
        <v>8310</v>
      </c>
      <c r="T114" s="6" t="s">
        <v>8312</v>
      </c>
      <c r="U114" s="6" t="str">
        <f t="shared" si="8"/>
        <v>film &amp; video</v>
      </c>
      <c r="V114" s="6" t="str">
        <f t="shared" si="15"/>
        <v>shorts</v>
      </c>
      <c r="W114" s="6" t="str">
        <f t="shared" si="9"/>
        <v>film &amp; video</v>
      </c>
      <c r="X114" s="6" t="str">
        <f t="shared" si="10"/>
        <v>shorts</v>
      </c>
    </row>
    <row r="115" spans="1:24" ht="104.7" customHeight="1" x14ac:dyDescent="0.55000000000000004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20">
        <f t="shared" si="11"/>
        <v>40753.758425925924</v>
      </c>
      <c r="L115" s="20">
        <f t="shared" si="12"/>
        <v>40761.625</v>
      </c>
      <c r="M115" s="6" t="b">
        <v>0</v>
      </c>
      <c r="N115" s="6">
        <v>78</v>
      </c>
      <c r="O115" s="6" t="b">
        <v>1</v>
      </c>
      <c r="P115" s="6" t="s">
        <v>8266</v>
      </c>
      <c r="Q115" s="8">
        <f t="shared" si="13"/>
        <v>141</v>
      </c>
      <c r="R115" s="9">
        <f t="shared" si="14"/>
        <v>90.384615384615387</v>
      </c>
      <c r="S115" s="6" t="s">
        <v>8310</v>
      </c>
      <c r="T115" s="6" t="s">
        <v>8312</v>
      </c>
      <c r="U115" s="6" t="str">
        <f t="shared" si="8"/>
        <v>film &amp; video</v>
      </c>
      <c r="V115" s="6" t="str">
        <f t="shared" si="15"/>
        <v>shorts</v>
      </c>
      <c r="W115" s="6" t="str">
        <f t="shared" si="9"/>
        <v>film &amp; video</v>
      </c>
      <c r="X115" s="6" t="str">
        <f t="shared" si="10"/>
        <v>shorts</v>
      </c>
    </row>
    <row r="116" spans="1:24" ht="104.7" customHeight="1" x14ac:dyDescent="0.55000000000000004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20">
        <f t="shared" si="11"/>
        <v>40861.27416666667</v>
      </c>
      <c r="L116" s="20">
        <f t="shared" si="12"/>
        <v>40921.27416666667</v>
      </c>
      <c r="M116" s="6" t="b">
        <v>0</v>
      </c>
      <c r="N116" s="6">
        <v>35</v>
      </c>
      <c r="O116" s="6" t="b">
        <v>1</v>
      </c>
      <c r="P116" s="6" t="s">
        <v>8266</v>
      </c>
      <c r="Q116" s="8">
        <f t="shared" si="13"/>
        <v>103.33333333333334</v>
      </c>
      <c r="R116" s="9">
        <f t="shared" si="14"/>
        <v>88.571428571428569</v>
      </c>
      <c r="S116" s="6" t="s">
        <v>8310</v>
      </c>
      <c r="T116" s="6" t="s">
        <v>8312</v>
      </c>
      <c r="U116" s="6" t="str">
        <f t="shared" si="8"/>
        <v>film &amp; video</v>
      </c>
      <c r="V116" s="6" t="str">
        <f t="shared" si="15"/>
        <v>shorts</v>
      </c>
      <c r="W116" s="6" t="str">
        <f t="shared" si="9"/>
        <v>film &amp; video</v>
      </c>
      <c r="X116" s="6" t="str">
        <f t="shared" si="10"/>
        <v>shorts</v>
      </c>
    </row>
    <row r="117" spans="1:24" ht="104.7" customHeight="1" x14ac:dyDescent="0.55000000000000004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20">
        <f t="shared" si="11"/>
        <v>40918.738935185182</v>
      </c>
      <c r="L117" s="20">
        <f t="shared" si="12"/>
        <v>40943.738935185182</v>
      </c>
      <c r="M117" s="6" t="b">
        <v>0</v>
      </c>
      <c r="N117" s="6">
        <v>22</v>
      </c>
      <c r="O117" s="6" t="b">
        <v>1</v>
      </c>
      <c r="P117" s="6" t="s">
        <v>8266</v>
      </c>
      <c r="Q117" s="8">
        <f t="shared" si="13"/>
        <v>140.44444444444443</v>
      </c>
      <c r="R117" s="9">
        <f t="shared" si="14"/>
        <v>28.727272727272727</v>
      </c>
      <c r="S117" s="6" t="s">
        <v>8310</v>
      </c>
      <c r="T117" s="6" t="s">
        <v>8312</v>
      </c>
      <c r="U117" s="6" t="str">
        <f t="shared" si="8"/>
        <v>film &amp; video</v>
      </c>
      <c r="V117" s="6" t="str">
        <f t="shared" si="15"/>
        <v>shorts</v>
      </c>
      <c r="W117" s="6" t="str">
        <f t="shared" si="9"/>
        <v>film &amp; video</v>
      </c>
      <c r="X117" s="6" t="str">
        <f t="shared" si="10"/>
        <v>shorts</v>
      </c>
    </row>
    <row r="118" spans="1:24" ht="104.7" customHeight="1" x14ac:dyDescent="0.55000000000000004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20">
        <f t="shared" si="11"/>
        <v>40595.497164351851</v>
      </c>
      <c r="L118" s="20">
        <f t="shared" si="12"/>
        <v>40641.455497685187</v>
      </c>
      <c r="M118" s="6" t="b">
        <v>0</v>
      </c>
      <c r="N118" s="6">
        <v>57</v>
      </c>
      <c r="O118" s="6" t="b">
        <v>1</v>
      </c>
      <c r="P118" s="6" t="s">
        <v>8266</v>
      </c>
      <c r="Q118" s="8">
        <f t="shared" si="13"/>
        <v>113.65714285714286</v>
      </c>
      <c r="R118" s="9">
        <f t="shared" si="14"/>
        <v>69.78947368421052</v>
      </c>
      <c r="S118" s="6" t="s">
        <v>8310</v>
      </c>
      <c r="T118" s="6" t="s">
        <v>8312</v>
      </c>
      <c r="U118" s="6" t="str">
        <f t="shared" si="8"/>
        <v>film &amp; video</v>
      </c>
      <c r="V118" s="6" t="str">
        <f t="shared" si="15"/>
        <v>shorts</v>
      </c>
      <c r="W118" s="6" t="str">
        <f t="shared" si="9"/>
        <v>film &amp; video</v>
      </c>
      <c r="X118" s="6" t="str">
        <f t="shared" si="10"/>
        <v>shorts</v>
      </c>
    </row>
    <row r="119" spans="1:24" ht="104.7" customHeight="1" x14ac:dyDescent="0.55000000000000004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20">
        <f t="shared" si="11"/>
        <v>40248.834999999999</v>
      </c>
      <c r="L119" s="20">
        <f t="shared" si="12"/>
        <v>40338.791666666664</v>
      </c>
      <c r="M119" s="6" t="b">
        <v>0</v>
      </c>
      <c r="N119" s="6">
        <v>27</v>
      </c>
      <c r="O119" s="6" t="b">
        <v>1</v>
      </c>
      <c r="P119" s="6" t="s">
        <v>8266</v>
      </c>
      <c r="Q119" s="8">
        <f t="shared" si="13"/>
        <v>100.49377777777779</v>
      </c>
      <c r="R119" s="9">
        <f t="shared" si="14"/>
        <v>167.48962962962963</v>
      </c>
      <c r="S119" s="6" t="s">
        <v>8310</v>
      </c>
      <c r="T119" s="6" t="s">
        <v>8312</v>
      </c>
      <c r="U119" s="6" t="str">
        <f t="shared" si="8"/>
        <v>film &amp; video</v>
      </c>
      <c r="V119" s="6" t="str">
        <f t="shared" si="15"/>
        <v>shorts</v>
      </c>
      <c r="W119" s="6" t="str">
        <f t="shared" si="9"/>
        <v>film &amp; video</v>
      </c>
      <c r="X119" s="6" t="str">
        <f t="shared" si="10"/>
        <v>shorts</v>
      </c>
    </row>
    <row r="120" spans="1:24" ht="104.7" customHeight="1" x14ac:dyDescent="0.55000000000000004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20">
        <f t="shared" si="11"/>
        <v>40723.053657407407</v>
      </c>
      <c r="L120" s="20">
        <f t="shared" si="12"/>
        <v>40753.053657407407</v>
      </c>
      <c r="M120" s="6" t="b">
        <v>0</v>
      </c>
      <c r="N120" s="6">
        <v>39</v>
      </c>
      <c r="O120" s="6" t="b">
        <v>1</v>
      </c>
      <c r="P120" s="6" t="s">
        <v>8266</v>
      </c>
      <c r="Q120" s="8">
        <f t="shared" si="13"/>
        <v>113.03159999999998</v>
      </c>
      <c r="R120" s="9">
        <f t="shared" si="14"/>
        <v>144.91230769230768</v>
      </c>
      <c r="S120" s="6" t="s">
        <v>8310</v>
      </c>
      <c r="T120" s="6" t="s">
        <v>8312</v>
      </c>
      <c r="U120" s="6" t="str">
        <f t="shared" si="8"/>
        <v>film &amp; video</v>
      </c>
      <c r="V120" s="6" t="str">
        <f t="shared" si="15"/>
        <v>shorts</v>
      </c>
      <c r="W120" s="6" t="str">
        <f t="shared" si="9"/>
        <v>film &amp; video</v>
      </c>
      <c r="X120" s="6" t="str">
        <f t="shared" si="10"/>
        <v>shorts</v>
      </c>
    </row>
    <row r="121" spans="1:24" ht="104.7" customHeight="1" x14ac:dyDescent="0.55000000000000004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20">
        <f t="shared" si="11"/>
        <v>40739.069282407407</v>
      </c>
      <c r="L121" s="20">
        <f t="shared" si="12"/>
        <v>40768.958333333336</v>
      </c>
      <c r="M121" s="6" t="b">
        <v>0</v>
      </c>
      <c r="N121" s="6">
        <v>37</v>
      </c>
      <c r="O121" s="6" t="b">
        <v>1</v>
      </c>
      <c r="P121" s="6" t="s">
        <v>8266</v>
      </c>
      <c r="Q121" s="8">
        <f t="shared" si="13"/>
        <v>104.55692307692308</v>
      </c>
      <c r="R121" s="9">
        <f t="shared" si="14"/>
        <v>91.840540540540545</v>
      </c>
      <c r="S121" s="6" t="s">
        <v>8310</v>
      </c>
      <c r="T121" s="6" t="s">
        <v>8312</v>
      </c>
      <c r="U121" s="6" t="str">
        <f t="shared" si="8"/>
        <v>film &amp; video</v>
      </c>
      <c r="V121" s="6" t="str">
        <f t="shared" si="15"/>
        <v>shorts</v>
      </c>
      <c r="W121" s="6" t="str">
        <f t="shared" si="9"/>
        <v>film &amp; video</v>
      </c>
      <c r="X121" s="6" t="str">
        <f t="shared" si="10"/>
        <v>shorts</v>
      </c>
    </row>
    <row r="122" spans="1:24" ht="104.7" customHeight="1" x14ac:dyDescent="0.55000000000000004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20">
        <f t="shared" si="11"/>
        <v>42616.049849537041</v>
      </c>
      <c r="L122" s="20">
        <f t="shared" si="12"/>
        <v>42646.049849537041</v>
      </c>
      <c r="M122" s="6" t="b">
        <v>0</v>
      </c>
      <c r="N122" s="6">
        <v>1</v>
      </c>
      <c r="O122" s="6" t="b">
        <v>0</v>
      </c>
      <c r="P122" s="6" t="s">
        <v>8267</v>
      </c>
      <c r="Q122" s="8">
        <f t="shared" si="13"/>
        <v>1.4285714285714287E-2</v>
      </c>
      <c r="R122" s="9">
        <f t="shared" si="14"/>
        <v>10</v>
      </c>
      <c r="S122" s="6" t="s">
        <v>8310</v>
      </c>
      <c r="T122" s="6" t="s">
        <v>8313</v>
      </c>
      <c r="U122" s="6" t="str">
        <f t="shared" si="8"/>
        <v>film &amp; video</v>
      </c>
      <c r="V122" s="6" t="str">
        <f t="shared" si="15"/>
        <v>science fiction</v>
      </c>
      <c r="W122" s="6" t="str">
        <f t="shared" si="9"/>
        <v>film &amp; video</v>
      </c>
      <c r="X122" s="6" t="str">
        <f t="shared" si="10"/>
        <v>science fiction</v>
      </c>
    </row>
    <row r="123" spans="1:24" ht="104.7" customHeight="1" x14ac:dyDescent="0.55000000000000004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20">
        <f t="shared" si="11"/>
        <v>42096.704976851848</v>
      </c>
      <c r="L123" s="20">
        <f t="shared" si="12"/>
        <v>42112.427777777775</v>
      </c>
      <c r="M123" s="6" t="b">
        <v>0</v>
      </c>
      <c r="N123" s="6">
        <v>1</v>
      </c>
      <c r="O123" s="6" t="b">
        <v>0</v>
      </c>
      <c r="P123" s="6" t="s">
        <v>8267</v>
      </c>
      <c r="Q123" s="8">
        <f t="shared" si="13"/>
        <v>3.3333333333333333E-2</v>
      </c>
      <c r="R123" s="9">
        <f t="shared" si="14"/>
        <v>1</v>
      </c>
      <c r="S123" s="6" t="s">
        <v>8310</v>
      </c>
      <c r="T123" s="6" t="s">
        <v>8313</v>
      </c>
      <c r="U123" s="6" t="str">
        <f t="shared" si="8"/>
        <v>film &amp; video</v>
      </c>
      <c r="V123" s="6" t="str">
        <f t="shared" si="15"/>
        <v>science fiction</v>
      </c>
      <c r="W123" s="6" t="str">
        <f t="shared" si="9"/>
        <v>film &amp; video</v>
      </c>
      <c r="X123" s="6" t="str">
        <f t="shared" si="10"/>
        <v>science fiction</v>
      </c>
    </row>
    <row r="124" spans="1:24" ht="104.7" customHeight="1" x14ac:dyDescent="0.55000000000000004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20">
        <f t="shared" si="11"/>
        <v>42593.431793981479</v>
      </c>
      <c r="L124" s="20">
        <f t="shared" si="12"/>
        <v>42653.431793981479</v>
      </c>
      <c r="M124" s="6" t="b">
        <v>0</v>
      </c>
      <c r="N124" s="6">
        <v>0</v>
      </c>
      <c r="O124" s="6" t="b">
        <v>0</v>
      </c>
      <c r="P124" s="6" t="s">
        <v>8267</v>
      </c>
      <c r="Q124" s="8">
        <f t="shared" si="13"/>
        <v>0</v>
      </c>
      <c r="R124" s="9" t="e">
        <f t="shared" si="14"/>
        <v>#DIV/0!</v>
      </c>
      <c r="S124" s="6" t="s">
        <v>8310</v>
      </c>
      <c r="T124" s="6" t="s">
        <v>8313</v>
      </c>
      <c r="U124" s="6" t="str">
        <f t="shared" si="8"/>
        <v>film &amp; video</v>
      </c>
      <c r="V124" s="6" t="str">
        <f t="shared" si="15"/>
        <v>science fiction</v>
      </c>
      <c r="W124" s="6" t="str">
        <f t="shared" si="9"/>
        <v>film &amp; video</v>
      </c>
      <c r="X124" s="6" t="str">
        <f t="shared" si="10"/>
        <v>science fiction</v>
      </c>
    </row>
    <row r="125" spans="1:24" ht="104.7" customHeight="1" x14ac:dyDescent="0.55000000000000004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20">
        <f t="shared" si="11"/>
        <v>41904.781990740739</v>
      </c>
      <c r="L125" s="20">
        <f t="shared" si="12"/>
        <v>41940.916666666664</v>
      </c>
      <c r="M125" s="6" t="b">
        <v>0</v>
      </c>
      <c r="N125" s="6">
        <v>6</v>
      </c>
      <c r="O125" s="6" t="b">
        <v>0</v>
      </c>
      <c r="P125" s="6" t="s">
        <v>8267</v>
      </c>
      <c r="Q125" s="8">
        <f t="shared" si="13"/>
        <v>0.27454545454545454</v>
      </c>
      <c r="R125" s="9">
        <f t="shared" si="14"/>
        <v>25.166666666666668</v>
      </c>
      <c r="S125" s="6" t="s">
        <v>8310</v>
      </c>
      <c r="T125" s="6" t="s">
        <v>8313</v>
      </c>
      <c r="U125" s="6" t="str">
        <f t="shared" si="8"/>
        <v>film &amp; video</v>
      </c>
      <c r="V125" s="6" t="str">
        <f t="shared" si="15"/>
        <v>science fiction</v>
      </c>
      <c r="W125" s="6" t="str">
        <f t="shared" si="9"/>
        <v>film &amp; video</v>
      </c>
      <c r="X125" s="6" t="str">
        <f t="shared" si="10"/>
        <v>science fiction</v>
      </c>
    </row>
    <row r="126" spans="1:24" ht="104.7" customHeight="1" x14ac:dyDescent="0.55000000000000004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20">
        <f t="shared" si="11"/>
        <v>42114.928726851853</v>
      </c>
      <c r="L126" s="20">
        <f t="shared" si="12"/>
        <v>42139.928726851853</v>
      </c>
      <c r="M126" s="6" t="b">
        <v>0</v>
      </c>
      <c r="N126" s="6">
        <v>0</v>
      </c>
      <c r="O126" s="6" t="b">
        <v>0</v>
      </c>
      <c r="P126" s="6" t="s">
        <v>8267</v>
      </c>
      <c r="Q126" s="8">
        <f t="shared" si="13"/>
        <v>0</v>
      </c>
      <c r="R126" s="9" t="e">
        <f t="shared" si="14"/>
        <v>#DIV/0!</v>
      </c>
      <c r="S126" s="6" t="s">
        <v>8310</v>
      </c>
      <c r="T126" s="6" t="s">
        <v>8313</v>
      </c>
      <c r="U126" s="6" t="str">
        <f t="shared" si="8"/>
        <v>film &amp; video</v>
      </c>
      <c r="V126" s="6" t="str">
        <f t="shared" si="15"/>
        <v>science fiction</v>
      </c>
      <c r="W126" s="6" t="str">
        <f t="shared" si="9"/>
        <v>film &amp; video</v>
      </c>
      <c r="X126" s="6" t="str">
        <f t="shared" si="10"/>
        <v>science fiction</v>
      </c>
    </row>
    <row r="127" spans="1:24" ht="104.7" customHeight="1" x14ac:dyDescent="0.55000000000000004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20">
        <f t="shared" si="11"/>
        <v>42709.993981481486</v>
      </c>
      <c r="L127" s="20">
        <f t="shared" si="12"/>
        <v>42769.993981481486</v>
      </c>
      <c r="M127" s="6" t="b">
        <v>0</v>
      </c>
      <c r="N127" s="6">
        <v>6</v>
      </c>
      <c r="O127" s="6" t="b">
        <v>0</v>
      </c>
      <c r="P127" s="6" t="s">
        <v>8267</v>
      </c>
      <c r="Q127" s="8">
        <f t="shared" si="13"/>
        <v>14.000000000000002</v>
      </c>
      <c r="R127" s="9">
        <f t="shared" si="14"/>
        <v>11.666666666666666</v>
      </c>
      <c r="S127" s="6" t="s">
        <v>8310</v>
      </c>
      <c r="T127" s="6" t="s">
        <v>8313</v>
      </c>
      <c r="U127" s="6" t="str">
        <f t="shared" si="8"/>
        <v>film &amp; video</v>
      </c>
      <c r="V127" s="6" t="str">
        <f t="shared" si="15"/>
        <v>science fiction</v>
      </c>
      <c r="W127" s="6" t="str">
        <f t="shared" si="9"/>
        <v>film &amp; video</v>
      </c>
      <c r="X127" s="6" t="str">
        <f t="shared" si="10"/>
        <v>science fiction</v>
      </c>
    </row>
    <row r="128" spans="1:24" ht="104.7" customHeight="1" x14ac:dyDescent="0.55000000000000004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20">
        <f t="shared" si="11"/>
        <v>42135.589548611111</v>
      </c>
      <c r="L128" s="20">
        <f t="shared" si="12"/>
        <v>42166.083333333328</v>
      </c>
      <c r="M128" s="6" t="b">
        <v>0</v>
      </c>
      <c r="N128" s="6">
        <v>13</v>
      </c>
      <c r="O128" s="6" t="b">
        <v>0</v>
      </c>
      <c r="P128" s="6" t="s">
        <v>8267</v>
      </c>
      <c r="Q128" s="8">
        <f t="shared" si="13"/>
        <v>5.548</v>
      </c>
      <c r="R128" s="9">
        <f t="shared" si="14"/>
        <v>106.69230769230769</v>
      </c>
      <c r="S128" s="6" t="s">
        <v>8310</v>
      </c>
      <c r="T128" s="6" t="s">
        <v>8313</v>
      </c>
      <c r="U128" s="6" t="str">
        <f t="shared" si="8"/>
        <v>film &amp; video</v>
      </c>
      <c r="V128" s="6" t="str">
        <f t="shared" si="15"/>
        <v>science fiction</v>
      </c>
      <c r="W128" s="6" t="str">
        <f t="shared" si="9"/>
        <v>film &amp; video</v>
      </c>
      <c r="X128" s="6" t="str">
        <f t="shared" si="10"/>
        <v>science fiction</v>
      </c>
    </row>
    <row r="129" spans="1:24" ht="104.7" customHeight="1" x14ac:dyDescent="0.55000000000000004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20">
        <f t="shared" si="11"/>
        <v>42067.62431712963</v>
      </c>
      <c r="L129" s="20">
        <f t="shared" si="12"/>
        <v>42097.582650462966</v>
      </c>
      <c r="M129" s="6" t="b">
        <v>0</v>
      </c>
      <c r="N129" s="6">
        <v>4</v>
      </c>
      <c r="O129" s="6" t="b">
        <v>0</v>
      </c>
      <c r="P129" s="6" t="s">
        <v>8267</v>
      </c>
      <c r="Q129" s="8">
        <f t="shared" si="13"/>
        <v>2.375</v>
      </c>
      <c r="R129" s="9">
        <f t="shared" si="14"/>
        <v>47.5</v>
      </c>
      <c r="S129" s="6" t="s">
        <v>8310</v>
      </c>
      <c r="T129" s="6" t="s">
        <v>8313</v>
      </c>
      <c r="U129" s="6" t="str">
        <f t="shared" si="8"/>
        <v>film &amp; video</v>
      </c>
      <c r="V129" s="6" t="str">
        <f t="shared" si="15"/>
        <v>science fiction</v>
      </c>
      <c r="W129" s="6" t="str">
        <f t="shared" si="9"/>
        <v>film &amp; video</v>
      </c>
      <c r="X129" s="6" t="str">
        <f t="shared" si="10"/>
        <v>science fiction</v>
      </c>
    </row>
    <row r="130" spans="1:24" ht="104.7" customHeight="1" x14ac:dyDescent="0.55000000000000004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20">
        <f t="shared" si="11"/>
        <v>42628.22792824074</v>
      </c>
      <c r="L130" s="20">
        <f t="shared" si="12"/>
        <v>42663.22792824074</v>
      </c>
      <c r="M130" s="6" t="b">
        <v>0</v>
      </c>
      <c r="N130" s="6">
        <v>6</v>
      </c>
      <c r="O130" s="6" t="b">
        <v>0</v>
      </c>
      <c r="P130" s="6" t="s">
        <v>8267</v>
      </c>
      <c r="Q130" s="8">
        <f t="shared" si="13"/>
        <v>1.867</v>
      </c>
      <c r="R130" s="9">
        <f t="shared" si="14"/>
        <v>311.16666666666669</v>
      </c>
      <c r="S130" s="6" t="s">
        <v>8310</v>
      </c>
      <c r="T130" s="6" t="s">
        <v>8313</v>
      </c>
      <c r="U130" s="6" t="str">
        <f t="shared" ref="U130:U193" si="16">LEFT(P130,FIND("/",P130)-1)</f>
        <v>film &amp; video</v>
      </c>
      <c r="V130" s="6" t="str">
        <f t="shared" si="15"/>
        <v>science fiction</v>
      </c>
      <c r="W130" s="6" t="str">
        <f t="shared" ref="W130:W193" si="17">TRIM(MID(SUBSTITUTE(P130,"/",REPT(" ",LEN(P130))),(1-1)*LEN(P130)+1,LEN(P130)))</f>
        <v>film &amp; video</v>
      </c>
      <c r="X130" s="6" t="str">
        <f t="shared" ref="X130:X193" si="18">TRIM(MID(SUBSTITUTE(P130,"/",REPT(" ",LEN(P130))),(2-1)*LEN(P130)+1,LEN(P130)))</f>
        <v>science fiction</v>
      </c>
    </row>
    <row r="131" spans="1:24" ht="104.7" customHeight="1" x14ac:dyDescent="0.55000000000000004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20">
        <f t="shared" ref="K131:K194" si="19">(((J131/60)/60)/24)+DATE(1970,1,1)</f>
        <v>41882.937303240738</v>
      </c>
      <c r="L131" s="20">
        <f t="shared" ref="L131:L194" si="20">(((I131/60)/60)/24)+DATE(1970,1,1)</f>
        <v>41942.937303240738</v>
      </c>
      <c r="M131" s="6" t="b">
        <v>0</v>
      </c>
      <c r="N131" s="6">
        <v>0</v>
      </c>
      <c r="O131" s="6" t="b">
        <v>0</v>
      </c>
      <c r="P131" s="6" t="s">
        <v>8267</v>
      </c>
      <c r="Q131" s="8">
        <f t="shared" ref="Q131:Q194" si="21">E131/D131*100</f>
        <v>0</v>
      </c>
      <c r="R131" s="9" t="e">
        <f t="shared" ref="R131:R194" si="22">E131/N131</f>
        <v>#DIV/0!</v>
      </c>
      <c r="S131" s="6" t="s">
        <v>8310</v>
      </c>
      <c r="T131" s="6" t="s">
        <v>8313</v>
      </c>
      <c r="U131" s="6" t="str">
        <f t="shared" si="16"/>
        <v>film &amp; video</v>
      </c>
      <c r="V131" s="6" t="str">
        <f t="shared" ref="V131:V194" si="23">RIGHT(P131,LEN(P131)-LEN(U131)-1)</f>
        <v>science fiction</v>
      </c>
      <c r="W131" s="6" t="str">
        <f t="shared" si="17"/>
        <v>film &amp; video</v>
      </c>
      <c r="X131" s="6" t="str">
        <f t="shared" si="18"/>
        <v>science fiction</v>
      </c>
    </row>
    <row r="132" spans="1:24" ht="104.7" customHeight="1" x14ac:dyDescent="0.55000000000000004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20">
        <f t="shared" si="19"/>
        <v>41778.915416666663</v>
      </c>
      <c r="L132" s="20">
        <f t="shared" si="20"/>
        <v>41806.844444444447</v>
      </c>
      <c r="M132" s="6" t="b">
        <v>0</v>
      </c>
      <c r="N132" s="6">
        <v>0</v>
      </c>
      <c r="O132" s="6" t="b">
        <v>0</v>
      </c>
      <c r="P132" s="6" t="s">
        <v>8267</v>
      </c>
      <c r="Q132" s="8">
        <f t="shared" si="21"/>
        <v>0</v>
      </c>
      <c r="R132" s="9" t="e">
        <f t="shared" si="22"/>
        <v>#DIV/0!</v>
      </c>
      <c r="S132" s="6" t="s">
        <v>8310</v>
      </c>
      <c r="T132" s="6" t="s">
        <v>8313</v>
      </c>
      <c r="U132" s="6" t="str">
        <f t="shared" si="16"/>
        <v>film &amp; video</v>
      </c>
      <c r="V132" s="6" t="str">
        <f t="shared" si="23"/>
        <v>science fiction</v>
      </c>
      <c r="W132" s="6" t="str">
        <f t="shared" si="17"/>
        <v>film &amp; video</v>
      </c>
      <c r="X132" s="6" t="str">
        <f t="shared" si="18"/>
        <v>science fiction</v>
      </c>
    </row>
    <row r="133" spans="1:24" ht="104.7" customHeight="1" x14ac:dyDescent="0.55000000000000004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20">
        <f t="shared" si="19"/>
        <v>42541.837511574078</v>
      </c>
      <c r="L133" s="20">
        <f t="shared" si="20"/>
        <v>42557</v>
      </c>
      <c r="M133" s="6" t="b">
        <v>0</v>
      </c>
      <c r="N133" s="6">
        <v>0</v>
      </c>
      <c r="O133" s="6" t="b">
        <v>0</v>
      </c>
      <c r="P133" s="6" t="s">
        <v>8267</v>
      </c>
      <c r="Q133" s="8">
        <f t="shared" si="21"/>
        <v>0</v>
      </c>
      <c r="R133" s="9" t="e">
        <f t="shared" si="22"/>
        <v>#DIV/0!</v>
      </c>
      <c r="S133" s="6" t="s">
        <v>8310</v>
      </c>
      <c r="T133" s="6" t="s">
        <v>8313</v>
      </c>
      <c r="U133" s="6" t="str">
        <f t="shared" si="16"/>
        <v>film &amp; video</v>
      </c>
      <c r="V133" s="6" t="str">
        <f t="shared" si="23"/>
        <v>science fiction</v>
      </c>
      <c r="W133" s="6" t="str">
        <f t="shared" si="17"/>
        <v>film &amp; video</v>
      </c>
      <c r="X133" s="6" t="str">
        <f t="shared" si="18"/>
        <v>science fiction</v>
      </c>
    </row>
    <row r="134" spans="1:24" ht="104.7" customHeight="1" x14ac:dyDescent="0.55000000000000004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20">
        <f t="shared" si="19"/>
        <v>41905.812581018516</v>
      </c>
      <c r="L134" s="20">
        <f t="shared" si="20"/>
        <v>41950.854247685187</v>
      </c>
      <c r="M134" s="6" t="b">
        <v>0</v>
      </c>
      <c r="N134" s="6">
        <v>81</v>
      </c>
      <c r="O134" s="6" t="b">
        <v>0</v>
      </c>
      <c r="P134" s="6" t="s">
        <v>8267</v>
      </c>
      <c r="Q134" s="8">
        <f t="shared" si="21"/>
        <v>9.5687499999999996</v>
      </c>
      <c r="R134" s="9">
        <f t="shared" si="22"/>
        <v>94.506172839506178</v>
      </c>
      <c r="S134" s="6" t="s">
        <v>8310</v>
      </c>
      <c r="T134" s="6" t="s">
        <v>8313</v>
      </c>
      <c r="U134" s="6" t="str">
        <f t="shared" si="16"/>
        <v>film &amp; video</v>
      </c>
      <c r="V134" s="6" t="str">
        <f t="shared" si="23"/>
        <v>science fiction</v>
      </c>
      <c r="W134" s="6" t="str">
        <f t="shared" si="17"/>
        <v>film &amp; video</v>
      </c>
      <c r="X134" s="6" t="str">
        <f t="shared" si="18"/>
        <v>science fiction</v>
      </c>
    </row>
    <row r="135" spans="1:24" ht="104.7" customHeight="1" x14ac:dyDescent="0.55000000000000004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20">
        <f t="shared" si="19"/>
        <v>42491.80768518518</v>
      </c>
      <c r="L135" s="20">
        <f t="shared" si="20"/>
        <v>42521.729861111111</v>
      </c>
      <c r="M135" s="6" t="b">
        <v>0</v>
      </c>
      <c r="N135" s="6">
        <v>0</v>
      </c>
      <c r="O135" s="6" t="b">
        <v>0</v>
      </c>
      <c r="P135" s="6" t="s">
        <v>8267</v>
      </c>
      <c r="Q135" s="8">
        <f t="shared" si="21"/>
        <v>0</v>
      </c>
      <c r="R135" s="9" t="e">
        <f t="shared" si="22"/>
        <v>#DIV/0!</v>
      </c>
      <c r="S135" s="6" t="s">
        <v>8310</v>
      </c>
      <c r="T135" s="6" t="s">
        <v>8313</v>
      </c>
      <c r="U135" s="6" t="str">
        <f t="shared" si="16"/>
        <v>film &amp; video</v>
      </c>
      <c r="V135" s="6" t="str">
        <f t="shared" si="23"/>
        <v>science fiction</v>
      </c>
      <c r="W135" s="6" t="str">
        <f t="shared" si="17"/>
        <v>film &amp; video</v>
      </c>
      <c r="X135" s="6" t="str">
        <f t="shared" si="18"/>
        <v>science fiction</v>
      </c>
    </row>
    <row r="136" spans="1:24" ht="104.7" customHeight="1" x14ac:dyDescent="0.55000000000000004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20">
        <f t="shared" si="19"/>
        <v>42221.909930555557</v>
      </c>
      <c r="L136" s="20">
        <f t="shared" si="20"/>
        <v>42251.708333333328</v>
      </c>
      <c r="M136" s="6" t="b">
        <v>0</v>
      </c>
      <c r="N136" s="6">
        <v>0</v>
      </c>
      <c r="O136" s="6" t="b">
        <v>0</v>
      </c>
      <c r="P136" s="6" t="s">
        <v>8267</v>
      </c>
      <c r="Q136" s="8">
        <f t="shared" si="21"/>
        <v>0</v>
      </c>
      <c r="R136" s="9" t="e">
        <f t="shared" si="22"/>
        <v>#DIV/0!</v>
      </c>
      <c r="S136" s="6" t="s">
        <v>8310</v>
      </c>
      <c r="T136" s="6" t="s">
        <v>8313</v>
      </c>
      <c r="U136" s="6" t="str">
        <f t="shared" si="16"/>
        <v>film &amp; video</v>
      </c>
      <c r="V136" s="6" t="str">
        <f t="shared" si="23"/>
        <v>science fiction</v>
      </c>
      <c r="W136" s="6" t="str">
        <f t="shared" si="17"/>
        <v>film &amp; video</v>
      </c>
      <c r="X136" s="6" t="str">
        <f t="shared" si="18"/>
        <v>science fiction</v>
      </c>
    </row>
    <row r="137" spans="1:24" ht="104.7" customHeight="1" x14ac:dyDescent="0.55000000000000004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20">
        <f t="shared" si="19"/>
        <v>41788.381909722222</v>
      </c>
      <c r="L137" s="20">
        <f t="shared" si="20"/>
        <v>41821.791666666664</v>
      </c>
      <c r="M137" s="6" t="b">
        <v>0</v>
      </c>
      <c r="N137" s="6">
        <v>5</v>
      </c>
      <c r="O137" s="6" t="b">
        <v>0</v>
      </c>
      <c r="P137" s="6" t="s">
        <v>8267</v>
      </c>
      <c r="Q137" s="8">
        <f t="shared" si="21"/>
        <v>13.433333333333334</v>
      </c>
      <c r="R137" s="9">
        <f t="shared" si="22"/>
        <v>80.599999999999994</v>
      </c>
      <c r="S137" s="6" t="s">
        <v>8310</v>
      </c>
      <c r="T137" s="6" t="s">
        <v>8313</v>
      </c>
      <c r="U137" s="6" t="str">
        <f t="shared" si="16"/>
        <v>film &amp; video</v>
      </c>
      <c r="V137" s="6" t="str">
        <f t="shared" si="23"/>
        <v>science fiction</v>
      </c>
      <c r="W137" s="6" t="str">
        <f t="shared" si="17"/>
        <v>film &amp; video</v>
      </c>
      <c r="X137" s="6" t="str">
        <f t="shared" si="18"/>
        <v>science fiction</v>
      </c>
    </row>
    <row r="138" spans="1:24" ht="104.7" customHeight="1" x14ac:dyDescent="0.55000000000000004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20">
        <f t="shared" si="19"/>
        <v>42096.410115740742</v>
      </c>
      <c r="L138" s="20">
        <f t="shared" si="20"/>
        <v>42140.427777777775</v>
      </c>
      <c r="M138" s="6" t="b">
        <v>0</v>
      </c>
      <c r="N138" s="6">
        <v>0</v>
      </c>
      <c r="O138" s="6" t="b">
        <v>0</v>
      </c>
      <c r="P138" s="6" t="s">
        <v>8267</v>
      </c>
      <c r="Q138" s="8">
        <f t="shared" si="21"/>
        <v>0</v>
      </c>
      <c r="R138" s="9" t="e">
        <f t="shared" si="22"/>
        <v>#DIV/0!</v>
      </c>
      <c r="S138" s="6" t="s">
        <v>8310</v>
      </c>
      <c r="T138" s="6" t="s">
        <v>8313</v>
      </c>
      <c r="U138" s="6" t="str">
        <f t="shared" si="16"/>
        <v>film &amp; video</v>
      </c>
      <c r="V138" s="6" t="str">
        <f t="shared" si="23"/>
        <v>science fiction</v>
      </c>
      <c r="W138" s="6" t="str">
        <f t="shared" si="17"/>
        <v>film &amp; video</v>
      </c>
      <c r="X138" s="6" t="str">
        <f t="shared" si="18"/>
        <v>science fiction</v>
      </c>
    </row>
    <row r="139" spans="1:24" ht="104.7" customHeight="1" x14ac:dyDescent="0.55000000000000004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20">
        <f t="shared" si="19"/>
        <v>42239.573993055557</v>
      </c>
      <c r="L139" s="20">
        <f t="shared" si="20"/>
        <v>42289.573993055557</v>
      </c>
      <c r="M139" s="6" t="b">
        <v>0</v>
      </c>
      <c r="N139" s="6">
        <v>0</v>
      </c>
      <c r="O139" s="6" t="b">
        <v>0</v>
      </c>
      <c r="P139" s="6" t="s">
        <v>8267</v>
      </c>
      <c r="Q139" s="8">
        <f t="shared" si="21"/>
        <v>0</v>
      </c>
      <c r="R139" s="9" t="e">
        <f t="shared" si="22"/>
        <v>#DIV/0!</v>
      </c>
      <c r="S139" s="6" t="s">
        <v>8310</v>
      </c>
      <c r="T139" s="6" t="s">
        <v>8313</v>
      </c>
      <c r="U139" s="6" t="str">
        <f t="shared" si="16"/>
        <v>film &amp; video</v>
      </c>
      <c r="V139" s="6" t="str">
        <f t="shared" si="23"/>
        <v>science fiction</v>
      </c>
      <c r="W139" s="6" t="str">
        <f t="shared" si="17"/>
        <v>film &amp; video</v>
      </c>
      <c r="X139" s="6" t="str">
        <f t="shared" si="18"/>
        <v>science fiction</v>
      </c>
    </row>
    <row r="140" spans="1:24" ht="104.7" customHeight="1" x14ac:dyDescent="0.55000000000000004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20">
        <f t="shared" si="19"/>
        <v>42186.257418981477</v>
      </c>
      <c r="L140" s="20">
        <f t="shared" si="20"/>
        <v>42217.207638888889</v>
      </c>
      <c r="M140" s="6" t="b">
        <v>0</v>
      </c>
      <c r="N140" s="6">
        <v>58</v>
      </c>
      <c r="O140" s="6" t="b">
        <v>0</v>
      </c>
      <c r="P140" s="6" t="s">
        <v>8267</v>
      </c>
      <c r="Q140" s="8">
        <f t="shared" si="21"/>
        <v>3.1413333333333333</v>
      </c>
      <c r="R140" s="9">
        <f t="shared" si="22"/>
        <v>81.241379310344826</v>
      </c>
      <c r="S140" s="6" t="s">
        <v>8310</v>
      </c>
      <c r="T140" s="6" t="s">
        <v>8313</v>
      </c>
      <c r="U140" s="6" t="str">
        <f t="shared" si="16"/>
        <v>film &amp; video</v>
      </c>
      <c r="V140" s="6" t="str">
        <f t="shared" si="23"/>
        <v>science fiction</v>
      </c>
      <c r="W140" s="6" t="str">
        <f t="shared" si="17"/>
        <v>film &amp; video</v>
      </c>
      <c r="X140" s="6" t="str">
        <f t="shared" si="18"/>
        <v>science fiction</v>
      </c>
    </row>
    <row r="141" spans="1:24" ht="104.7" customHeight="1" x14ac:dyDescent="0.55000000000000004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20">
        <f t="shared" si="19"/>
        <v>42187.920972222222</v>
      </c>
      <c r="L141" s="20">
        <f t="shared" si="20"/>
        <v>42197.920972222222</v>
      </c>
      <c r="M141" s="6" t="b">
        <v>0</v>
      </c>
      <c r="N141" s="6">
        <v>1</v>
      </c>
      <c r="O141" s="6" t="b">
        <v>0</v>
      </c>
      <c r="P141" s="6" t="s">
        <v>8267</v>
      </c>
      <c r="Q141" s="8">
        <f t="shared" si="21"/>
        <v>100</v>
      </c>
      <c r="R141" s="9">
        <f t="shared" si="22"/>
        <v>500</v>
      </c>
      <c r="S141" s="6" t="s">
        <v>8310</v>
      </c>
      <c r="T141" s="6" t="s">
        <v>8313</v>
      </c>
      <c r="U141" s="6" t="str">
        <f t="shared" si="16"/>
        <v>film &amp; video</v>
      </c>
      <c r="V141" s="6" t="str">
        <f t="shared" si="23"/>
        <v>science fiction</v>
      </c>
      <c r="W141" s="6" t="str">
        <f t="shared" si="17"/>
        <v>film &amp; video</v>
      </c>
      <c r="X141" s="6" t="str">
        <f t="shared" si="18"/>
        <v>science fiction</v>
      </c>
    </row>
    <row r="142" spans="1:24" ht="104.7" customHeight="1" x14ac:dyDescent="0.55000000000000004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20">
        <f t="shared" si="19"/>
        <v>42053.198287037041</v>
      </c>
      <c r="L142" s="20">
        <f t="shared" si="20"/>
        <v>42083.15662037037</v>
      </c>
      <c r="M142" s="6" t="b">
        <v>0</v>
      </c>
      <c r="N142" s="6">
        <v>0</v>
      </c>
      <c r="O142" s="6" t="b">
        <v>0</v>
      </c>
      <c r="P142" s="6" t="s">
        <v>8267</v>
      </c>
      <c r="Q142" s="8">
        <f t="shared" si="21"/>
        <v>0</v>
      </c>
      <c r="R142" s="9" t="e">
        <f t="shared" si="22"/>
        <v>#DIV/0!</v>
      </c>
      <c r="S142" s="6" t="s">
        <v>8310</v>
      </c>
      <c r="T142" s="6" t="s">
        <v>8313</v>
      </c>
      <c r="U142" s="6" t="str">
        <f t="shared" si="16"/>
        <v>film &amp; video</v>
      </c>
      <c r="V142" s="6" t="str">
        <f t="shared" si="23"/>
        <v>science fiction</v>
      </c>
      <c r="W142" s="6" t="str">
        <f t="shared" si="17"/>
        <v>film &amp; video</v>
      </c>
      <c r="X142" s="6" t="str">
        <f t="shared" si="18"/>
        <v>science fiction</v>
      </c>
    </row>
    <row r="143" spans="1:24" ht="104.7" customHeight="1" x14ac:dyDescent="0.55000000000000004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20">
        <f t="shared" si="19"/>
        <v>42110.153043981481</v>
      </c>
      <c r="L143" s="20">
        <f t="shared" si="20"/>
        <v>42155.153043981481</v>
      </c>
      <c r="M143" s="6" t="b">
        <v>0</v>
      </c>
      <c r="N143" s="6">
        <v>28</v>
      </c>
      <c r="O143" s="6" t="b">
        <v>0</v>
      </c>
      <c r="P143" s="6" t="s">
        <v>8267</v>
      </c>
      <c r="Q143" s="8">
        <f t="shared" si="21"/>
        <v>10.775</v>
      </c>
      <c r="R143" s="9">
        <f t="shared" si="22"/>
        <v>46.178571428571431</v>
      </c>
      <c r="S143" s="6" t="s">
        <v>8310</v>
      </c>
      <c r="T143" s="6" t="s">
        <v>8313</v>
      </c>
      <c r="U143" s="6" t="str">
        <f t="shared" si="16"/>
        <v>film &amp; video</v>
      </c>
      <c r="V143" s="6" t="str">
        <f t="shared" si="23"/>
        <v>science fiction</v>
      </c>
      <c r="W143" s="6" t="str">
        <f t="shared" si="17"/>
        <v>film &amp; video</v>
      </c>
      <c r="X143" s="6" t="str">
        <f t="shared" si="18"/>
        <v>science fiction</v>
      </c>
    </row>
    <row r="144" spans="1:24" ht="104.7" customHeight="1" x14ac:dyDescent="0.55000000000000004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20">
        <f t="shared" si="19"/>
        <v>41938.893263888887</v>
      </c>
      <c r="L144" s="20">
        <f t="shared" si="20"/>
        <v>41959.934930555552</v>
      </c>
      <c r="M144" s="6" t="b">
        <v>0</v>
      </c>
      <c r="N144" s="6">
        <v>1</v>
      </c>
      <c r="O144" s="6" t="b">
        <v>0</v>
      </c>
      <c r="P144" s="6" t="s">
        <v>8267</v>
      </c>
      <c r="Q144" s="8">
        <f t="shared" si="21"/>
        <v>0.33333333333333337</v>
      </c>
      <c r="R144" s="9">
        <f t="shared" si="22"/>
        <v>10</v>
      </c>
      <c r="S144" s="6" t="s">
        <v>8310</v>
      </c>
      <c r="T144" s="6" t="s">
        <v>8313</v>
      </c>
      <c r="U144" s="6" t="str">
        <f t="shared" si="16"/>
        <v>film &amp; video</v>
      </c>
      <c r="V144" s="6" t="str">
        <f t="shared" si="23"/>
        <v>science fiction</v>
      </c>
      <c r="W144" s="6" t="str">
        <f t="shared" si="17"/>
        <v>film &amp; video</v>
      </c>
      <c r="X144" s="6" t="str">
        <f t="shared" si="18"/>
        <v>science fiction</v>
      </c>
    </row>
    <row r="145" spans="1:24" ht="104.7" customHeight="1" x14ac:dyDescent="0.55000000000000004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20">
        <f t="shared" si="19"/>
        <v>42559.064143518524</v>
      </c>
      <c r="L145" s="20">
        <f t="shared" si="20"/>
        <v>42616.246527777781</v>
      </c>
      <c r="M145" s="6" t="b">
        <v>0</v>
      </c>
      <c r="N145" s="6">
        <v>0</v>
      </c>
      <c r="O145" s="6" t="b">
        <v>0</v>
      </c>
      <c r="P145" s="6" t="s">
        <v>8267</v>
      </c>
      <c r="Q145" s="8">
        <f t="shared" si="21"/>
        <v>0</v>
      </c>
      <c r="R145" s="9" t="e">
        <f t="shared" si="22"/>
        <v>#DIV/0!</v>
      </c>
      <c r="S145" s="6" t="s">
        <v>8310</v>
      </c>
      <c r="T145" s="6" t="s">
        <v>8313</v>
      </c>
      <c r="U145" s="6" t="str">
        <f t="shared" si="16"/>
        <v>film &amp; video</v>
      </c>
      <c r="V145" s="6" t="str">
        <f t="shared" si="23"/>
        <v>science fiction</v>
      </c>
      <c r="W145" s="6" t="str">
        <f t="shared" si="17"/>
        <v>film &amp; video</v>
      </c>
      <c r="X145" s="6" t="str">
        <f t="shared" si="18"/>
        <v>science fiction</v>
      </c>
    </row>
    <row r="146" spans="1:24" ht="104.7" customHeight="1" x14ac:dyDescent="0.55000000000000004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20">
        <f t="shared" si="19"/>
        <v>42047.762407407412</v>
      </c>
      <c r="L146" s="20">
        <f t="shared" si="20"/>
        <v>42107.72074074074</v>
      </c>
      <c r="M146" s="6" t="b">
        <v>0</v>
      </c>
      <c r="N146" s="6">
        <v>37</v>
      </c>
      <c r="O146" s="6" t="b">
        <v>0</v>
      </c>
      <c r="P146" s="6" t="s">
        <v>8267</v>
      </c>
      <c r="Q146" s="8">
        <f t="shared" si="21"/>
        <v>27.6</v>
      </c>
      <c r="R146" s="9">
        <f t="shared" si="22"/>
        <v>55.945945945945944</v>
      </c>
      <c r="S146" s="6" t="s">
        <v>8310</v>
      </c>
      <c r="T146" s="6" t="s">
        <v>8313</v>
      </c>
      <c r="U146" s="6" t="str">
        <f t="shared" si="16"/>
        <v>film &amp; video</v>
      </c>
      <c r="V146" s="6" t="str">
        <f t="shared" si="23"/>
        <v>science fiction</v>
      </c>
      <c r="W146" s="6" t="str">
        <f t="shared" si="17"/>
        <v>film &amp; video</v>
      </c>
      <c r="X146" s="6" t="str">
        <f t="shared" si="18"/>
        <v>science fiction</v>
      </c>
    </row>
    <row r="147" spans="1:24" ht="104.7" customHeight="1" x14ac:dyDescent="0.55000000000000004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20">
        <f t="shared" si="19"/>
        <v>42200.542268518519</v>
      </c>
      <c r="L147" s="20">
        <f t="shared" si="20"/>
        <v>42227.542268518519</v>
      </c>
      <c r="M147" s="6" t="b">
        <v>0</v>
      </c>
      <c r="N147" s="6">
        <v>9</v>
      </c>
      <c r="O147" s="6" t="b">
        <v>0</v>
      </c>
      <c r="P147" s="6" t="s">
        <v>8267</v>
      </c>
      <c r="Q147" s="8">
        <f t="shared" si="21"/>
        <v>7.5111111111111111</v>
      </c>
      <c r="R147" s="9">
        <f t="shared" si="22"/>
        <v>37.555555555555557</v>
      </c>
      <c r="S147" s="6" t="s">
        <v>8310</v>
      </c>
      <c r="T147" s="6" t="s">
        <v>8313</v>
      </c>
      <c r="U147" s="6" t="str">
        <f t="shared" si="16"/>
        <v>film &amp; video</v>
      </c>
      <c r="V147" s="6" t="str">
        <f t="shared" si="23"/>
        <v>science fiction</v>
      </c>
      <c r="W147" s="6" t="str">
        <f t="shared" si="17"/>
        <v>film &amp; video</v>
      </c>
      <c r="X147" s="6" t="str">
        <f t="shared" si="18"/>
        <v>science fiction</v>
      </c>
    </row>
    <row r="148" spans="1:24" ht="104.7" customHeight="1" x14ac:dyDescent="0.55000000000000004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20">
        <f t="shared" si="19"/>
        <v>42693.016180555554</v>
      </c>
      <c r="L148" s="20">
        <f t="shared" si="20"/>
        <v>42753.016180555554</v>
      </c>
      <c r="M148" s="6" t="b">
        <v>0</v>
      </c>
      <c r="N148" s="6">
        <v>3</v>
      </c>
      <c r="O148" s="6" t="b">
        <v>0</v>
      </c>
      <c r="P148" s="6" t="s">
        <v>8267</v>
      </c>
      <c r="Q148" s="8">
        <f t="shared" si="21"/>
        <v>0.57499999999999996</v>
      </c>
      <c r="R148" s="9">
        <f t="shared" si="22"/>
        <v>38.333333333333336</v>
      </c>
      <c r="S148" s="6" t="s">
        <v>8310</v>
      </c>
      <c r="T148" s="6" t="s">
        <v>8313</v>
      </c>
      <c r="U148" s="6" t="str">
        <f t="shared" si="16"/>
        <v>film &amp; video</v>
      </c>
      <c r="V148" s="6" t="str">
        <f t="shared" si="23"/>
        <v>science fiction</v>
      </c>
      <c r="W148" s="6" t="str">
        <f t="shared" si="17"/>
        <v>film &amp; video</v>
      </c>
      <c r="X148" s="6" t="str">
        <f t="shared" si="18"/>
        <v>science fiction</v>
      </c>
    </row>
    <row r="149" spans="1:24" ht="104.7" customHeight="1" x14ac:dyDescent="0.55000000000000004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20">
        <f t="shared" si="19"/>
        <v>41969.767824074079</v>
      </c>
      <c r="L149" s="20">
        <f t="shared" si="20"/>
        <v>42012.762499999997</v>
      </c>
      <c r="M149" s="6" t="b">
        <v>0</v>
      </c>
      <c r="N149" s="6">
        <v>0</v>
      </c>
      <c r="O149" s="6" t="b">
        <v>0</v>
      </c>
      <c r="P149" s="6" t="s">
        <v>8267</v>
      </c>
      <c r="Q149" s="8">
        <f t="shared" si="21"/>
        <v>0</v>
      </c>
      <c r="R149" s="9" t="e">
        <f t="shared" si="22"/>
        <v>#DIV/0!</v>
      </c>
      <c r="S149" s="6" t="s">
        <v>8310</v>
      </c>
      <c r="T149" s="6" t="s">
        <v>8313</v>
      </c>
      <c r="U149" s="6" t="str">
        <f t="shared" si="16"/>
        <v>film &amp; video</v>
      </c>
      <c r="V149" s="6" t="str">
        <f t="shared" si="23"/>
        <v>science fiction</v>
      </c>
      <c r="W149" s="6" t="str">
        <f t="shared" si="17"/>
        <v>film &amp; video</v>
      </c>
      <c r="X149" s="6" t="str">
        <f t="shared" si="18"/>
        <v>science fiction</v>
      </c>
    </row>
    <row r="150" spans="1:24" ht="104.7" customHeight="1" x14ac:dyDescent="0.55000000000000004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20">
        <f t="shared" si="19"/>
        <v>42397.281666666662</v>
      </c>
      <c r="L150" s="20">
        <f t="shared" si="20"/>
        <v>42427.281666666662</v>
      </c>
      <c r="M150" s="6" t="b">
        <v>0</v>
      </c>
      <c r="N150" s="6">
        <v>2</v>
      </c>
      <c r="O150" s="6" t="b">
        <v>0</v>
      </c>
      <c r="P150" s="6" t="s">
        <v>8267</v>
      </c>
      <c r="Q150" s="8">
        <f t="shared" si="21"/>
        <v>0.08</v>
      </c>
      <c r="R150" s="9">
        <f t="shared" si="22"/>
        <v>20</v>
      </c>
      <c r="S150" s="6" t="s">
        <v>8310</v>
      </c>
      <c r="T150" s="6" t="s">
        <v>8313</v>
      </c>
      <c r="U150" s="6" t="str">
        <f t="shared" si="16"/>
        <v>film &amp; video</v>
      </c>
      <c r="V150" s="6" t="str">
        <f t="shared" si="23"/>
        <v>science fiction</v>
      </c>
      <c r="W150" s="6" t="str">
        <f t="shared" si="17"/>
        <v>film &amp; video</v>
      </c>
      <c r="X150" s="6" t="str">
        <f t="shared" si="18"/>
        <v>science fiction</v>
      </c>
    </row>
    <row r="151" spans="1:24" ht="104.7" customHeight="1" x14ac:dyDescent="0.55000000000000004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20">
        <f t="shared" si="19"/>
        <v>41968.172106481477</v>
      </c>
      <c r="L151" s="20">
        <f t="shared" si="20"/>
        <v>41998.333333333328</v>
      </c>
      <c r="M151" s="6" t="b">
        <v>0</v>
      </c>
      <c r="N151" s="6">
        <v>6</v>
      </c>
      <c r="O151" s="6" t="b">
        <v>0</v>
      </c>
      <c r="P151" s="6" t="s">
        <v>8267</v>
      </c>
      <c r="Q151" s="8">
        <f t="shared" si="21"/>
        <v>0.91999999999999993</v>
      </c>
      <c r="R151" s="9">
        <f t="shared" si="22"/>
        <v>15.333333333333334</v>
      </c>
      <c r="S151" s="6" t="s">
        <v>8310</v>
      </c>
      <c r="T151" s="6" t="s">
        <v>8313</v>
      </c>
      <c r="U151" s="6" t="str">
        <f t="shared" si="16"/>
        <v>film &amp; video</v>
      </c>
      <c r="V151" s="6" t="str">
        <f t="shared" si="23"/>
        <v>science fiction</v>
      </c>
      <c r="W151" s="6" t="str">
        <f t="shared" si="17"/>
        <v>film &amp; video</v>
      </c>
      <c r="X151" s="6" t="str">
        <f t="shared" si="18"/>
        <v>science fiction</v>
      </c>
    </row>
    <row r="152" spans="1:24" ht="104.7" customHeight="1" x14ac:dyDescent="0.55000000000000004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20">
        <f t="shared" si="19"/>
        <v>42090.161828703705</v>
      </c>
      <c r="L152" s="20">
        <f t="shared" si="20"/>
        <v>42150.161828703705</v>
      </c>
      <c r="M152" s="6" t="b">
        <v>0</v>
      </c>
      <c r="N152" s="6">
        <v>67</v>
      </c>
      <c r="O152" s="6" t="b">
        <v>0</v>
      </c>
      <c r="P152" s="6" t="s">
        <v>8267</v>
      </c>
      <c r="Q152" s="8">
        <f t="shared" si="21"/>
        <v>23.163076923076922</v>
      </c>
      <c r="R152" s="9">
        <f t="shared" si="22"/>
        <v>449.43283582089555</v>
      </c>
      <c r="S152" s="6" t="s">
        <v>8310</v>
      </c>
      <c r="T152" s="6" t="s">
        <v>8313</v>
      </c>
      <c r="U152" s="6" t="str">
        <f t="shared" si="16"/>
        <v>film &amp; video</v>
      </c>
      <c r="V152" s="6" t="str">
        <f t="shared" si="23"/>
        <v>science fiction</v>
      </c>
      <c r="W152" s="6" t="str">
        <f t="shared" si="17"/>
        <v>film &amp; video</v>
      </c>
      <c r="X152" s="6" t="str">
        <f t="shared" si="18"/>
        <v>science fiction</v>
      </c>
    </row>
    <row r="153" spans="1:24" ht="104.7" customHeight="1" x14ac:dyDescent="0.55000000000000004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20">
        <f t="shared" si="19"/>
        <v>42113.550821759258</v>
      </c>
      <c r="L153" s="20">
        <f t="shared" si="20"/>
        <v>42173.550821759258</v>
      </c>
      <c r="M153" s="6" t="b">
        <v>0</v>
      </c>
      <c r="N153" s="6">
        <v>5</v>
      </c>
      <c r="O153" s="6" t="b">
        <v>0</v>
      </c>
      <c r="P153" s="6" t="s">
        <v>8267</v>
      </c>
      <c r="Q153" s="8">
        <f t="shared" si="21"/>
        <v>5.5999999999999994E-2</v>
      </c>
      <c r="R153" s="9">
        <f t="shared" si="22"/>
        <v>28</v>
      </c>
      <c r="S153" s="6" t="s">
        <v>8310</v>
      </c>
      <c r="T153" s="6" t="s">
        <v>8313</v>
      </c>
      <c r="U153" s="6" t="str">
        <f t="shared" si="16"/>
        <v>film &amp; video</v>
      </c>
      <c r="V153" s="6" t="str">
        <f t="shared" si="23"/>
        <v>science fiction</v>
      </c>
      <c r="W153" s="6" t="str">
        <f t="shared" si="17"/>
        <v>film &amp; video</v>
      </c>
      <c r="X153" s="6" t="str">
        <f t="shared" si="18"/>
        <v>science fiction</v>
      </c>
    </row>
    <row r="154" spans="1:24" ht="104.7" customHeight="1" x14ac:dyDescent="0.55000000000000004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20">
        <f t="shared" si="19"/>
        <v>41875.077546296299</v>
      </c>
      <c r="L154" s="20">
        <f t="shared" si="20"/>
        <v>41905.077546296299</v>
      </c>
      <c r="M154" s="6" t="b">
        <v>0</v>
      </c>
      <c r="N154" s="6">
        <v>2</v>
      </c>
      <c r="O154" s="6" t="b">
        <v>0</v>
      </c>
      <c r="P154" s="6" t="s">
        <v>8267</v>
      </c>
      <c r="Q154" s="8">
        <f t="shared" si="21"/>
        <v>7.8947368421052634E-3</v>
      </c>
      <c r="R154" s="9">
        <f t="shared" si="22"/>
        <v>15</v>
      </c>
      <c r="S154" s="6" t="s">
        <v>8310</v>
      </c>
      <c r="T154" s="6" t="s">
        <v>8313</v>
      </c>
      <c r="U154" s="6" t="str">
        <f t="shared" si="16"/>
        <v>film &amp; video</v>
      </c>
      <c r="V154" s="6" t="str">
        <f t="shared" si="23"/>
        <v>science fiction</v>
      </c>
      <c r="W154" s="6" t="str">
        <f t="shared" si="17"/>
        <v>film &amp; video</v>
      </c>
      <c r="X154" s="6" t="str">
        <f t="shared" si="18"/>
        <v>science fiction</v>
      </c>
    </row>
    <row r="155" spans="1:24" ht="104.7" customHeight="1" x14ac:dyDescent="0.55000000000000004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20">
        <f t="shared" si="19"/>
        <v>41933.586157407408</v>
      </c>
      <c r="L155" s="20">
        <f t="shared" si="20"/>
        <v>41975.627824074079</v>
      </c>
      <c r="M155" s="6" t="b">
        <v>0</v>
      </c>
      <c r="N155" s="6">
        <v>10</v>
      </c>
      <c r="O155" s="6" t="b">
        <v>0</v>
      </c>
      <c r="P155" s="6" t="s">
        <v>8267</v>
      </c>
      <c r="Q155" s="8">
        <f t="shared" si="21"/>
        <v>0.71799999999999997</v>
      </c>
      <c r="R155" s="9">
        <f t="shared" si="22"/>
        <v>35.9</v>
      </c>
      <c r="S155" s="6" t="s">
        <v>8310</v>
      </c>
      <c r="T155" s="6" t="s">
        <v>8313</v>
      </c>
      <c r="U155" s="6" t="str">
        <f t="shared" si="16"/>
        <v>film &amp; video</v>
      </c>
      <c r="V155" s="6" t="str">
        <f t="shared" si="23"/>
        <v>science fiction</v>
      </c>
      <c r="W155" s="6" t="str">
        <f t="shared" si="17"/>
        <v>film &amp; video</v>
      </c>
      <c r="X155" s="6" t="str">
        <f t="shared" si="18"/>
        <v>science fiction</v>
      </c>
    </row>
    <row r="156" spans="1:24" ht="104.7" customHeight="1" x14ac:dyDescent="0.55000000000000004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20">
        <f t="shared" si="19"/>
        <v>42115.547395833331</v>
      </c>
      <c r="L156" s="20">
        <f t="shared" si="20"/>
        <v>42158.547395833331</v>
      </c>
      <c r="M156" s="6" t="b">
        <v>0</v>
      </c>
      <c r="N156" s="6">
        <v>3</v>
      </c>
      <c r="O156" s="6" t="b">
        <v>0</v>
      </c>
      <c r="P156" s="6" t="s">
        <v>8267</v>
      </c>
      <c r="Q156" s="8">
        <f t="shared" si="21"/>
        <v>2.666666666666667</v>
      </c>
      <c r="R156" s="9">
        <f t="shared" si="22"/>
        <v>13.333333333333334</v>
      </c>
      <c r="S156" s="6" t="s">
        <v>8310</v>
      </c>
      <c r="T156" s="6" t="s">
        <v>8313</v>
      </c>
      <c r="U156" s="6" t="str">
        <f t="shared" si="16"/>
        <v>film &amp; video</v>
      </c>
      <c r="V156" s="6" t="str">
        <f t="shared" si="23"/>
        <v>science fiction</v>
      </c>
      <c r="W156" s="6" t="str">
        <f t="shared" si="17"/>
        <v>film &amp; video</v>
      </c>
      <c r="X156" s="6" t="str">
        <f t="shared" si="18"/>
        <v>science fiction</v>
      </c>
    </row>
    <row r="157" spans="1:24" ht="104.7" customHeight="1" x14ac:dyDescent="0.55000000000000004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20">
        <f t="shared" si="19"/>
        <v>42168.559432870374</v>
      </c>
      <c r="L157" s="20">
        <f t="shared" si="20"/>
        <v>42208.559432870374</v>
      </c>
      <c r="M157" s="6" t="b">
        <v>0</v>
      </c>
      <c r="N157" s="6">
        <v>4</v>
      </c>
      <c r="O157" s="6" t="b">
        <v>0</v>
      </c>
      <c r="P157" s="6" t="s">
        <v>8267</v>
      </c>
      <c r="Q157" s="8">
        <f t="shared" si="21"/>
        <v>6.0000000000000001E-3</v>
      </c>
      <c r="R157" s="9">
        <f t="shared" si="22"/>
        <v>20.25</v>
      </c>
      <c r="S157" s="6" t="s">
        <v>8310</v>
      </c>
      <c r="T157" s="6" t="s">
        <v>8313</v>
      </c>
      <c r="U157" s="6" t="str">
        <f t="shared" si="16"/>
        <v>film &amp; video</v>
      </c>
      <c r="V157" s="6" t="str">
        <f t="shared" si="23"/>
        <v>science fiction</v>
      </c>
      <c r="W157" s="6" t="str">
        <f t="shared" si="17"/>
        <v>film &amp; video</v>
      </c>
      <c r="X157" s="6" t="str">
        <f t="shared" si="18"/>
        <v>science fiction</v>
      </c>
    </row>
    <row r="158" spans="1:24" ht="104.7" customHeight="1" x14ac:dyDescent="0.55000000000000004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20">
        <f t="shared" si="19"/>
        <v>41794.124953703707</v>
      </c>
      <c r="L158" s="20">
        <f t="shared" si="20"/>
        <v>41854.124953703707</v>
      </c>
      <c r="M158" s="6" t="b">
        <v>0</v>
      </c>
      <c r="N158" s="6">
        <v>15</v>
      </c>
      <c r="O158" s="6" t="b">
        <v>0</v>
      </c>
      <c r="P158" s="6" t="s">
        <v>8267</v>
      </c>
      <c r="Q158" s="8">
        <f t="shared" si="21"/>
        <v>5.0999999999999996</v>
      </c>
      <c r="R158" s="9">
        <f t="shared" si="22"/>
        <v>119</v>
      </c>
      <c r="S158" s="6" t="s">
        <v>8310</v>
      </c>
      <c r="T158" s="6" t="s">
        <v>8313</v>
      </c>
      <c r="U158" s="6" t="str">
        <f t="shared" si="16"/>
        <v>film &amp; video</v>
      </c>
      <c r="V158" s="6" t="str">
        <f t="shared" si="23"/>
        <v>science fiction</v>
      </c>
      <c r="W158" s="6" t="str">
        <f t="shared" si="17"/>
        <v>film &amp; video</v>
      </c>
      <c r="X158" s="6" t="str">
        <f t="shared" si="18"/>
        <v>science fiction</v>
      </c>
    </row>
    <row r="159" spans="1:24" ht="104.7" customHeight="1" x14ac:dyDescent="0.55000000000000004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20">
        <f t="shared" si="19"/>
        <v>42396.911712962959</v>
      </c>
      <c r="L159" s="20">
        <f t="shared" si="20"/>
        <v>42426.911712962959</v>
      </c>
      <c r="M159" s="6" t="b">
        <v>0</v>
      </c>
      <c r="N159" s="6">
        <v>2</v>
      </c>
      <c r="O159" s="6" t="b">
        <v>0</v>
      </c>
      <c r="P159" s="6" t="s">
        <v>8267</v>
      </c>
      <c r="Q159" s="8">
        <f t="shared" si="21"/>
        <v>0.26711185308848079</v>
      </c>
      <c r="R159" s="9">
        <f t="shared" si="22"/>
        <v>4</v>
      </c>
      <c r="S159" s="6" t="s">
        <v>8310</v>
      </c>
      <c r="T159" s="6" t="s">
        <v>8313</v>
      </c>
      <c r="U159" s="6" t="str">
        <f t="shared" si="16"/>
        <v>film &amp; video</v>
      </c>
      <c r="V159" s="6" t="str">
        <f t="shared" si="23"/>
        <v>science fiction</v>
      </c>
      <c r="W159" s="6" t="str">
        <f t="shared" si="17"/>
        <v>film &amp; video</v>
      </c>
      <c r="X159" s="6" t="str">
        <f t="shared" si="18"/>
        <v>science fiction</v>
      </c>
    </row>
    <row r="160" spans="1:24" ht="104.7" customHeight="1" x14ac:dyDescent="0.55000000000000004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20">
        <f t="shared" si="19"/>
        <v>41904.07671296296</v>
      </c>
      <c r="L160" s="20">
        <f t="shared" si="20"/>
        <v>41934.07671296296</v>
      </c>
      <c r="M160" s="6" t="b">
        <v>0</v>
      </c>
      <c r="N160" s="6">
        <v>0</v>
      </c>
      <c r="O160" s="6" t="b">
        <v>0</v>
      </c>
      <c r="P160" s="6" t="s">
        <v>8267</v>
      </c>
      <c r="Q160" s="8">
        <f t="shared" si="21"/>
        <v>0</v>
      </c>
      <c r="R160" s="9" t="e">
        <f t="shared" si="22"/>
        <v>#DIV/0!</v>
      </c>
      <c r="S160" s="6" t="s">
        <v>8310</v>
      </c>
      <c r="T160" s="6" t="s">
        <v>8313</v>
      </c>
      <c r="U160" s="6" t="str">
        <f t="shared" si="16"/>
        <v>film &amp; video</v>
      </c>
      <c r="V160" s="6" t="str">
        <f t="shared" si="23"/>
        <v>science fiction</v>
      </c>
      <c r="W160" s="6" t="str">
        <f t="shared" si="17"/>
        <v>film &amp; video</v>
      </c>
      <c r="X160" s="6" t="str">
        <f t="shared" si="18"/>
        <v>science fiction</v>
      </c>
    </row>
    <row r="161" spans="1:24" ht="104.7" customHeight="1" x14ac:dyDescent="0.55000000000000004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20">
        <f t="shared" si="19"/>
        <v>42514.434548611112</v>
      </c>
      <c r="L161" s="20">
        <f t="shared" si="20"/>
        <v>42554.434548611112</v>
      </c>
      <c r="M161" s="6" t="b">
        <v>0</v>
      </c>
      <c r="N161" s="6">
        <v>1</v>
      </c>
      <c r="O161" s="6" t="b">
        <v>0</v>
      </c>
      <c r="P161" s="6" t="s">
        <v>8267</v>
      </c>
      <c r="Q161" s="8">
        <f t="shared" si="21"/>
        <v>2E-3</v>
      </c>
      <c r="R161" s="9">
        <f t="shared" si="22"/>
        <v>10</v>
      </c>
      <c r="S161" s="6" t="s">
        <v>8310</v>
      </c>
      <c r="T161" s="6" t="s">
        <v>8313</v>
      </c>
      <c r="U161" s="6" t="str">
        <f t="shared" si="16"/>
        <v>film &amp; video</v>
      </c>
      <c r="V161" s="6" t="str">
        <f t="shared" si="23"/>
        <v>science fiction</v>
      </c>
      <c r="W161" s="6" t="str">
        <f t="shared" si="17"/>
        <v>film &amp; video</v>
      </c>
      <c r="X161" s="6" t="str">
        <f t="shared" si="18"/>
        <v>science fiction</v>
      </c>
    </row>
    <row r="162" spans="1:24" ht="104.7" customHeight="1" x14ac:dyDescent="0.55000000000000004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20">
        <f t="shared" si="19"/>
        <v>42171.913090277783</v>
      </c>
      <c r="L162" s="20">
        <f t="shared" si="20"/>
        <v>42231.913090277783</v>
      </c>
      <c r="M162" s="6" t="b">
        <v>0</v>
      </c>
      <c r="N162" s="6">
        <v>0</v>
      </c>
      <c r="O162" s="6" t="b">
        <v>0</v>
      </c>
      <c r="P162" s="6" t="s">
        <v>8268</v>
      </c>
      <c r="Q162" s="8">
        <f t="shared" si="21"/>
        <v>0</v>
      </c>
      <c r="R162" s="9" t="e">
        <f t="shared" si="22"/>
        <v>#DIV/0!</v>
      </c>
      <c r="S162" s="6" t="s">
        <v>8310</v>
      </c>
      <c r="T162" s="6" t="s">
        <v>8314</v>
      </c>
      <c r="U162" s="6" t="str">
        <f t="shared" si="16"/>
        <v>film &amp; video</v>
      </c>
      <c r="V162" s="6" t="str">
        <f t="shared" si="23"/>
        <v>drama</v>
      </c>
      <c r="W162" s="6" t="str">
        <f t="shared" si="17"/>
        <v>film &amp; video</v>
      </c>
      <c r="X162" s="6" t="str">
        <f t="shared" si="18"/>
        <v>drama</v>
      </c>
    </row>
    <row r="163" spans="1:24" ht="104.7" customHeight="1" x14ac:dyDescent="0.55000000000000004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20">
        <f t="shared" si="19"/>
        <v>41792.687442129631</v>
      </c>
      <c r="L163" s="20">
        <f t="shared" si="20"/>
        <v>41822.687442129631</v>
      </c>
      <c r="M163" s="6" t="b">
        <v>0</v>
      </c>
      <c r="N163" s="6">
        <v>1</v>
      </c>
      <c r="O163" s="6" t="b">
        <v>0</v>
      </c>
      <c r="P163" s="6" t="s">
        <v>8268</v>
      </c>
      <c r="Q163" s="8">
        <f t="shared" si="21"/>
        <v>0.01</v>
      </c>
      <c r="R163" s="9">
        <f t="shared" si="22"/>
        <v>5</v>
      </c>
      <c r="S163" s="6" t="s">
        <v>8310</v>
      </c>
      <c r="T163" s="6" t="s">
        <v>8314</v>
      </c>
      <c r="U163" s="6" t="str">
        <f t="shared" si="16"/>
        <v>film &amp; video</v>
      </c>
      <c r="V163" s="6" t="str">
        <f t="shared" si="23"/>
        <v>drama</v>
      </c>
      <c r="W163" s="6" t="str">
        <f t="shared" si="17"/>
        <v>film &amp; video</v>
      </c>
      <c r="X163" s="6" t="str">
        <f t="shared" si="18"/>
        <v>drama</v>
      </c>
    </row>
    <row r="164" spans="1:24" ht="104.7" customHeight="1" x14ac:dyDescent="0.55000000000000004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20">
        <f t="shared" si="19"/>
        <v>41835.126805555556</v>
      </c>
      <c r="L164" s="20">
        <f t="shared" si="20"/>
        <v>41867.987500000003</v>
      </c>
      <c r="M164" s="6" t="b">
        <v>0</v>
      </c>
      <c r="N164" s="6">
        <v>10</v>
      </c>
      <c r="O164" s="6" t="b">
        <v>0</v>
      </c>
      <c r="P164" s="6" t="s">
        <v>8268</v>
      </c>
      <c r="Q164" s="8">
        <f t="shared" si="21"/>
        <v>15.535714285714286</v>
      </c>
      <c r="R164" s="9">
        <f t="shared" si="22"/>
        <v>43.5</v>
      </c>
      <c r="S164" s="6" t="s">
        <v>8310</v>
      </c>
      <c r="T164" s="6" t="s">
        <v>8314</v>
      </c>
      <c r="U164" s="6" t="str">
        <f t="shared" si="16"/>
        <v>film &amp; video</v>
      </c>
      <c r="V164" s="6" t="str">
        <f t="shared" si="23"/>
        <v>drama</v>
      </c>
      <c r="W164" s="6" t="str">
        <f t="shared" si="17"/>
        <v>film &amp; video</v>
      </c>
      <c r="X164" s="6" t="str">
        <f t="shared" si="18"/>
        <v>drama</v>
      </c>
    </row>
    <row r="165" spans="1:24" ht="104.7" customHeight="1" x14ac:dyDescent="0.55000000000000004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20">
        <f t="shared" si="19"/>
        <v>42243.961273148147</v>
      </c>
      <c r="L165" s="20">
        <f t="shared" si="20"/>
        <v>42278</v>
      </c>
      <c r="M165" s="6" t="b">
        <v>0</v>
      </c>
      <c r="N165" s="6">
        <v>0</v>
      </c>
      <c r="O165" s="6" t="b">
        <v>0</v>
      </c>
      <c r="P165" s="6" t="s">
        <v>8268</v>
      </c>
      <c r="Q165" s="8">
        <f t="shared" si="21"/>
        <v>0</v>
      </c>
      <c r="R165" s="9" t="e">
        <f t="shared" si="22"/>
        <v>#DIV/0!</v>
      </c>
      <c r="S165" s="6" t="s">
        <v>8310</v>
      </c>
      <c r="T165" s="6" t="s">
        <v>8314</v>
      </c>
      <c r="U165" s="6" t="str">
        <f t="shared" si="16"/>
        <v>film &amp; video</v>
      </c>
      <c r="V165" s="6" t="str">
        <f t="shared" si="23"/>
        <v>drama</v>
      </c>
      <c r="W165" s="6" t="str">
        <f t="shared" si="17"/>
        <v>film &amp; video</v>
      </c>
      <c r="X165" s="6" t="str">
        <f t="shared" si="18"/>
        <v>drama</v>
      </c>
    </row>
    <row r="166" spans="1:24" ht="104.7" customHeight="1" x14ac:dyDescent="0.55000000000000004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20">
        <f t="shared" si="19"/>
        <v>41841.762743055559</v>
      </c>
      <c r="L166" s="20">
        <f t="shared" si="20"/>
        <v>41901.762743055559</v>
      </c>
      <c r="M166" s="6" t="b">
        <v>0</v>
      </c>
      <c r="N166" s="6">
        <v>7</v>
      </c>
      <c r="O166" s="6" t="b">
        <v>0</v>
      </c>
      <c r="P166" s="6" t="s">
        <v>8268</v>
      </c>
      <c r="Q166" s="8">
        <f t="shared" si="21"/>
        <v>0.53333333333333333</v>
      </c>
      <c r="R166" s="9">
        <f t="shared" si="22"/>
        <v>91.428571428571431</v>
      </c>
      <c r="S166" s="6" t="s">
        <v>8310</v>
      </c>
      <c r="T166" s="6" t="s">
        <v>8314</v>
      </c>
      <c r="U166" s="6" t="str">
        <f t="shared" si="16"/>
        <v>film &amp; video</v>
      </c>
      <c r="V166" s="6" t="str">
        <f t="shared" si="23"/>
        <v>drama</v>
      </c>
      <c r="W166" s="6" t="str">
        <f t="shared" si="17"/>
        <v>film &amp; video</v>
      </c>
      <c r="X166" s="6" t="str">
        <f t="shared" si="18"/>
        <v>drama</v>
      </c>
    </row>
    <row r="167" spans="1:24" ht="104.7" customHeight="1" x14ac:dyDescent="0.55000000000000004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20">
        <f t="shared" si="19"/>
        <v>42351.658842592587</v>
      </c>
      <c r="L167" s="20">
        <f t="shared" si="20"/>
        <v>42381.658842592587</v>
      </c>
      <c r="M167" s="6" t="b">
        <v>0</v>
      </c>
      <c r="N167" s="6">
        <v>0</v>
      </c>
      <c r="O167" s="6" t="b">
        <v>0</v>
      </c>
      <c r="P167" s="6" t="s">
        <v>8268</v>
      </c>
      <c r="Q167" s="8">
        <f t="shared" si="21"/>
        <v>0</v>
      </c>
      <c r="R167" s="9" t="e">
        <f t="shared" si="22"/>
        <v>#DIV/0!</v>
      </c>
      <c r="S167" s="6" t="s">
        <v>8310</v>
      </c>
      <c r="T167" s="6" t="s">
        <v>8314</v>
      </c>
      <c r="U167" s="6" t="str">
        <f t="shared" si="16"/>
        <v>film &amp; video</v>
      </c>
      <c r="V167" s="6" t="str">
        <f t="shared" si="23"/>
        <v>drama</v>
      </c>
      <c r="W167" s="6" t="str">
        <f t="shared" si="17"/>
        <v>film &amp; video</v>
      </c>
      <c r="X167" s="6" t="str">
        <f t="shared" si="18"/>
        <v>drama</v>
      </c>
    </row>
    <row r="168" spans="1:24" ht="104.7" customHeight="1" x14ac:dyDescent="0.55000000000000004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20">
        <f t="shared" si="19"/>
        <v>42721.075949074075</v>
      </c>
      <c r="L168" s="20">
        <f t="shared" si="20"/>
        <v>42751.075949074075</v>
      </c>
      <c r="M168" s="6" t="b">
        <v>0</v>
      </c>
      <c r="N168" s="6">
        <v>1</v>
      </c>
      <c r="O168" s="6" t="b">
        <v>0</v>
      </c>
      <c r="P168" s="6" t="s">
        <v>8268</v>
      </c>
      <c r="Q168" s="8">
        <f t="shared" si="21"/>
        <v>60</v>
      </c>
      <c r="R168" s="9">
        <f t="shared" si="22"/>
        <v>3000</v>
      </c>
      <c r="S168" s="6" t="s">
        <v>8310</v>
      </c>
      <c r="T168" s="6" t="s">
        <v>8314</v>
      </c>
      <c r="U168" s="6" t="str">
        <f t="shared" si="16"/>
        <v>film &amp; video</v>
      </c>
      <c r="V168" s="6" t="str">
        <f t="shared" si="23"/>
        <v>drama</v>
      </c>
      <c r="W168" s="6" t="str">
        <f t="shared" si="17"/>
        <v>film &amp; video</v>
      </c>
      <c r="X168" s="6" t="str">
        <f t="shared" si="18"/>
        <v>drama</v>
      </c>
    </row>
    <row r="169" spans="1:24" ht="104.7" customHeight="1" x14ac:dyDescent="0.55000000000000004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20">
        <f t="shared" si="19"/>
        <v>42160.927488425921</v>
      </c>
      <c r="L169" s="20">
        <f t="shared" si="20"/>
        <v>42220.927488425921</v>
      </c>
      <c r="M169" s="6" t="b">
        <v>0</v>
      </c>
      <c r="N169" s="6">
        <v>2</v>
      </c>
      <c r="O169" s="6" t="b">
        <v>0</v>
      </c>
      <c r="P169" s="6" t="s">
        <v>8268</v>
      </c>
      <c r="Q169" s="8">
        <f t="shared" si="21"/>
        <v>0.01</v>
      </c>
      <c r="R169" s="9">
        <f t="shared" si="22"/>
        <v>5.5</v>
      </c>
      <c r="S169" s="6" t="s">
        <v>8310</v>
      </c>
      <c r="T169" s="6" t="s">
        <v>8314</v>
      </c>
      <c r="U169" s="6" t="str">
        <f t="shared" si="16"/>
        <v>film &amp; video</v>
      </c>
      <c r="V169" s="6" t="str">
        <f t="shared" si="23"/>
        <v>drama</v>
      </c>
      <c r="W169" s="6" t="str">
        <f t="shared" si="17"/>
        <v>film &amp; video</v>
      </c>
      <c r="X169" s="6" t="str">
        <f t="shared" si="18"/>
        <v>drama</v>
      </c>
    </row>
    <row r="170" spans="1:24" ht="104.7" customHeight="1" x14ac:dyDescent="0.55000000000000004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20">
        <f t="shared" si="19"/>
        <v>42052.83530092593</v>
      </c>
      <c r="L170" s="20">
        <f t="shared" si="20"/>
        <v>42082.793634259258</v>
      </c>
      <c r="M170" s="6" t="b">
        <v>0</v>
      </c>
      <c r="N170" s="6">
        <v>3</v>
      </c>
      <c r="O170" s="6" t="b">
        <v>0</v>
      </c>
      <c r="P170" s="6" t="s">
        <v>8268</v>
      </c>
      <c r="Q170" s="8">
        <f t="shared" si="21"/>
        <v>4.0625</v>
      </c>
      <c r="R170" s="9">
        <f t="shared" si="22"/>
        <v>108.33333333333333</v>
      </c>
      <c r="S170" s="6" t="s">
        <v>8310</v>
      </c>
      <c r="T170" s="6" t="s">
        <v>8314</v>
      </c>
      <c r="U170" s="6" t="str">
        <f t="shared" si="16"/>
        <v>film &amp; video</v>
      </c>
      <c r="V170" s="6" t="str">
        <f t="shared" si="23"/>
        <v>drama</v>
      </c>
      <c r="W170" s="6" t="str">
        <f t="shared" si="17"/>
        <v>film &amp; video</v>
      </c>
      <c r="X170" s="6" t="str">
        <f t="shared" si="18"/>
        <v>drama</v>
      </c>
    </row>
    <row r="171" spans="1:24" ht="104.7" customHeight="1" x14ac:dyDescent="0.55000000000000004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20">
        <f t="shared" si="19"/>
        <v>41900.505312499998</v>
      </c>
      <c r="L171" s="20">
        <f t="shared" si="20"/>
        <v>41930.505312499998</v>
      </c>
      <c r="M171" s="6" t="b">
        <v>0</v>
      </c>
      <c r="N171" s="6">
        <v>10</v>
      </c>
      <c r="O171" s="6" t="b">
        <v>0</v>
      </c>
      <c r="P171" s="6" t="s">
        <v>8268</v>
      </c>
      <c r="Q171" s="8">
        <f t="shared" si="21"/>
        <v>22.400000000000002</v>
      </c>
      <c r="R171" s="9">
        <f t="shared" si="22"/>
        <v>56</v>
      </c>
      <c r="S171" s="6" t="s">
        <v>8310</v>
      </c>
      <c r="T171" s="6" t="s">
        <v>8314</v>
      </c>
      <c r="U171" s="6" t="str">
        <f t="shared" si="16"/>
        <v>film &amp; video</v>
      </c>
      <c r="V171" s="6" t="str">
        <f t="shared" si="23"/>
        <v>drama</v>
      </c>
      <c r="W171" s="6" t="str">
        <f t="shared" si="17"/>
        <v>film &amp; video</v>
      </c>
      <c r="X171" s="6" t="str">
        <f t="shared" si="18"/>
        <v>drama</v>
      </c>
    </row>
    <row r="172" spans="1:24" ht="104.7" customHeight="1" x14ac:dyDescent="0.55000000000000004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20">
        <f t="shared" si="19"/>
        <v>42216.977812500001</v>
      </c>
      <c r="L172" s="20">
        <f t="shared" si="20"/>
        <v>42246.227777777778</v>
      </c>
      <c r="M172" s="6" t="b">
        <v>0</v>
      </c>
      <c r="N172" s="6">
        <v>10</v>
      </c>
      <c r="O172" s="6" t="b">
        <v>0</v>
      </c>
      <c r="P172" s="6" t="s">
        <v>8268</v>
      </c>
      <c r="Q172" s="8">
        <f t="shared" si="21"/>
        <v>3.25</v>
      </c>
      <c r="R172" s="9">
        <f t="shared" si="22"/>
        <v>32.5</v>
      </c>
      <c r="S172" s="6" t="s">
        <v>8310</v>
      </c>
      <c r="T172" s="6" t="s">
        <v>8314</v>
      </c>
      <c r="U172" s="6" t="str">
        <f t="shared" si="16"/>
        <v>film &amp; video</v>
      </c>
      <c r="V172" s="6" t="str">
        <f t="shared" si="23"/>
        <v>drama</v>
      </c>
      <c r="W172" s="6" t="str">
        <f t="shared" si="17"/>
        <v>film &amp; video</v>
      </c>
      <c r="X172" s="6" t="str">
        <f t="shared" si="18"/>
        <v>drama</v>
      </c>
    </row>
    <row r="173" spans="1:24" ht="104.7" customHeight="1" x14ac:dyDescent="0.55000000000000004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20">
        <f t="shared" si="19"/>
        <v>42534.180717592593</v>
      </c>
      <c r="L173" s="20">
        <f t="shared" si="20"/>
        <v>42594.180717592593</v>
      </c>
      <c r="M173" s="6" t="b">
        <v>0</v>
      </c>
      <c r="N173" s="6">
        <v>1</v>
      </c>
      <c r="O173" s="6" t="b">
        <v>0</v>
      </c>
      <c r="P173" s="6" t="s">
        <v>8268</v>
      </c>
      <c r="Q173" s="8">
        <f t="shared" si="21"/>
        <v>2E-3</v>
      </c>
      <c r="R173" s="9">
        <f t="shared" si="22"/>
        <v>1</v>
      </c>
      <c r="S173" s="6" t="s">
        <v>8310</v>
      </c>
      <c r="T173" s="6" t="s">
        <v>8314</v>
      </c>
      <c r="U173" s="6" t="str">
        <f t="shared" si="16"/>
        <v>film &amp; video</v>
      </c>
      <c r="V173" s="6" t="str">
        <f t="shared" si="23"/>
        <v>drama</v>
      </c>
      <c r="W173" s="6" t="str">
        <f t="shared" si="17"/>
        <v>film &amp; video</v>
      </c>
      <c r="X173" s="6" t="str">
        <f t="shared" si="18"/>
        <v>drama</v>
      </c>
    </row>
    <row r="174" spans="1:24" ht="104.7" customHeight="1" x14ac:dyDescent="0.55000000000000004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20">
        <f t="shared" si="19"/>
        <v>42047.394942129627</v>
      </c>
      <c r="L174" s="20">
        <f t="shared" si="20"/>
        <v>42082.353275462956</v>
      </c>
      <c r="M174" s="6" t="b">
        <v>0</v>
      </c>
      <c r="N174" s="6">
        <v>0</v>
      </c>
      <c r="O174" s="6" t="b">
        <v>0</v>
      </c>
      <c r="P174" s="6" t="s">
        <v>8268</v>
      </c>
      <c r="Q174" s="8">
        <f t="shared" si="21"/>
        <v>0</v>
      </c>
      <c r="R174" s="9" t="e">
        <f t="shared" si="22"/>
        <v>#DIV/0!</v>
      </c>
      <c r="S174" s="6" t="s">
        <v>8310</v>
      </c>
      <c r="T174" s="6" t="s">
        <v>8314</v>
      </c>
      <c r="U174" s="6" t="str">
        <f t="shared" si="16"/>
        <v>film &amp; video</v>
      </c>
      <c r="V174" s="6" t="str">
        <f t="shared" si="23"/>
        <v>drama</v>
      </c>
      <c r="W174" s="6" t="str">
        <f t="shared" si="17"/>
        <v>film &amp; video</v>
      </c>
      <c r="X174" s="6" t="str">
        <f t="shared" si="18"/>
        <v>drama</v>
      </c>
    </row>
    <row r="175" spans="1:24" ht="104.7" customHeight="1" x14ac:dyDescent="0.55000000000000004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20">
        <f t="shared" si="19"/>
        <v>42033.573009259257</v>
      </c>
      <c r="L175" s="20">
        <f t="shared" si="20"/>
        <v>42063.573009259257</v>
      </c>
      <c r="M175" s="6" t="b">
        <v>0</v>
      </c>
      <c r="N175" s="6">
        <v>0</v>
      </c>
      <c r="O175" s="6" t="b">
        <v>0</v>
      </c>
      <c r="P175" s="6" t="s">
        <v>8268</v>
      </c>
      <c r="Q175" s="8">
        <f t="shared" si="21"/>
        <v>0</v>
      </c>
      <c r="R175" s="9" t="e">
        <f t="shared" si="22"/>
        <v>#DIV/0!</v>
      </c>
      <c r="S175" s="6" t="s">
        <v>8310</v>
      </c>
      <c r="T175" s="6" t="s">
        <v>8314</v>
      </c>
      <c r="U175" s="6" t="str">
        <f t="shared" si="16"/>
        <v>film &amp; video</v>
      </c>
      <c r="V175" s="6" t="str">
        <f t="shared" si="23"/>
        <v>drama</v>
      </c>
      <c r="W175" s="6" t="str">
        <f t="shared" si="17"/>
        <v>film &amp; video</v>
      </c>
      <c r="X175" s="6" t="str">
        <f t="shared" si="18"/>
        <v>drama</v>
      </c>
    </row>
    <row r="176" spans="1:24" ht="104.7" customHeight="1" x14ac:dyDescent="0.55000000000000004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20">
        <f t="shared" si="19"/>
        <v>42072.758981481486</v>
      </c>
      <c r="L176" s="20">
        <f t="shared" si="20"/>
        <v>42132.758981481486</v>
      </c>
      <c r="M176" s="6" t="b">
        <v>0</v>
      </c>
      <c r="N176" s="6">
        <v>0</v>
      </c>
      <c r="O176" s="6" t="b">
        <v>0</v>
      </c>
      <c r="P176" s="6" t="s">
        <v>8268</v>
      </c>
      <c r="Q176" s="8">
        <f t="shared" si="21"/>
        <v>0</v>
      </c>
      <c r="R176" s="9" t="e">
        <f t="shared" si="22"/>
        <v>#DIV/0!</v>
      </c>
      <c r="S176" s="6" t="s">
        <v>8310</v>
      </c>
      <c r="T176" s="6" t="s">
        <v>8314</v>
      </c>
      <c r="U176" s="6" t="str">
        <f t="shared" si="16"/>
        <v>film &amp; video</v>
      </c>
      <c r="V176" s="6" t="str">
        <f t="shared" si="23"/>
        <v>drama</v>
      </c>
      <c r="W176" s="6" t="str">
        <f t="shared" si="17"/>
        <v>film &amp; video</v>
      </c>
      <c r="X176" s="6" t="str">
        <f t="shared" si="18"/>
        <v>drama</v>
      </c>
    </row>
    <row r="177" spans="1:24" ht="104.7" customHeight="1" x14ac:dyDescent="0.55000000000000004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20">
        <f t="shared" si="19"/>
        <v>41855.777905092589</v>
      </c>
      <c r="L177" s="20">
        <f t="shared" si="20"/>
        <v>41880.777905092589</v>
      </c>
      <c r="M177" s="6" t="b">
        <v>0</v>
      </c>
      <c r="N177" s="6">
        <v>26</v>
      </c>
      <c r="O177" s="6" t="b">
        <v>0</v>
      </c>
      <c r="P177" s="6" t="s">
        <v>8268</v>
      </c>
      <c r="Q177" s="8">
        <f t="shared" si="21"/>
        <v>6.4850000000000003</v>
      </c>
      <c r="R177" s="9">
        <f t="shared" si="22"/>
        <v>49.884615384615387</v>
      </c>
      <c r="S177" s="6" t="s">
        <v>8310</v>
      </c>
      <c r="T177" s="6" t="s">
        <v>8314</v>
      </c>
      <c r="U177" s="6" t="str">
        <f t="shared" si="16"/>
        <v>film &amp; video</v>
      </c>
      <c r="V177" s="6" t="str">
        <f t="shared" si="23"/>
        <v>drama</v>
      </c>
      <c r="W177" s="6" t="str">
        <f t="shared" si="17"/>
        <v>film &amp; video</v>
      </c>
      <c r="X177" s="6" t="str">
        <f t="shared" si="18"/>
        <v>drama</v>
      </c>
    </row>
    <row r="178" spans="1:24" ht="104.7" customHeight="1" x14ac:dyDescent="0.55000000000000004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20">
        <f t="shared" si="19"/>
        <v>42191.824062500003</v>
      </c>
      <c r="L178" s="20">
        <f t="shared" si="20"/>
        <v>42221.824062500003</v>
      </c>
      <c r="M178" s="6" t="b">
        <v>0</v>
      </c>
      <c r="N178" s="6">
        <v>0</v>
      </c>
      <c r="O178" s="6" t="b">
        <v>0</v>
      </c>
      <c r="P178" s="6" t="s">
        <v>8268</v>
      </c>
      <c r="Q178" s="8">
        <f t="shared" si="21"/>
        <v>0</v>
      </c>
      <c r="R178" s="9" t="e">
        <f t="shared" si="22"/>
        <v>#DIV/0!</v>
      </c>
      <c r="S178" s="6" t="s">
        <v>8310</v>
      </c>
      <c r="T178" s="6" t="s">
        <v>8314</v>
      </c>
      <c r="U178" s="6" t="str">
        <f t="shared" si="16"/>
        <v>film &amp; video</v>
      </c>
      <c r="V178" s="6" t="str">
        <f t="shared" si="23"/>
        <v>drama</v>
      </c>
      <c r="W178" s="6" t="str">
        <f t="shared" si="17"/>
        <v>film &amp; video</v>
      </c>
      <c r="X178" s="6" t="str">
        <f t="shared" si="18"/>
        <v>drama</v>
      </c>
    </row>
    <row r="179" spans="1:24" ht="104.7" customHeight="1" x14ac:dyDescent="0.55000000000000004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20">
        <f t="shared" si="19"/>
        <v>42070.047754629632</v>
      </c>
      <c r="L179" s="20">
        <f t="shared" si="20"/>
        <v>42087.00608796296</v>
      </c>
      <c r="M179" s="6" t="b">
        <v>0</v>
      </c>
      <c r="N179" s="6">
        <v>7</v>
      </c>
      <c r="O179" s="6" t="b">
        <v>0</v>
      </c>
      <c r="P179" s="6" t="s">
        <v>8268</v>
      </c>
      <c r="Q179" s="8">
        <f t="shared" si="21"/>
        <v>40</v>
      </c>
      <c r="R179" s="9">
        <f t="shared" si="22"/>
        <v>25.714285714285715</v>
      </c>
      <c r="S179" s="6" t="s">
        <v>8310</v>
      </c>
      <c r="T179" s="6" t="s">
        <v>8314</v>
      </c>
      <c r="U179" s="6" t="str">
        <f t="shared" si="16"/>
        <v>film &amp; video</v>
      </c>
      <c r="V179" s="6" t="str">
        <f t="shared" si="23"/>
        <v>drama</v>
      </c>
      <c r="W179" s="6" t="str">
        <f t="shared" si="17"/>
        <v>film &amp; video</v>
      </c>
      <c r="X179" s="6" t="str">
        <f t="shared" si="18"/>
        <v>drama</v>
      </c>
    </row>
    <row r="180" spans="1:24" ht="104.7" customHeight="1" x14ac:dyDescent="0.55000000000000004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20">
        <f t="shared" si="19"/>
        <v>42304.955381944441</v>
      </c>
      <c r="L180" s="20">
        <f t="shared" si="20"/>
        <v>42334.997048611112</v>
      </c>
      <c r="M180" s="6" t="b">
        <v>0</v>
      </c>
      <c r="N180" s="6">
        <v>0</v>
      </c>
      <c r="O180" s="6" t="b">
        <v>0</v>
      </c>
      <c r="P180" s="6" t="s">
        <v>8268</v>
      </c>
      <c r="Q180" s="8">
        <f t="shared" si="21"/>
        <v>0</v>
      </c>
      <c r="R180" s="9" t="e">
        <f t="shared" si="22"/>
        <v>#DIV/0!</v>
      </c>
      <c r="S180" s="6" t="s">
        <v>8310</v>
      </c>
      <c r="T180" s="6" t="s">
        <v>8314</v>
      </c>
      <c r="U180" s="6" t="str">
        <f t="shared" si="16"/>
        <v>film &amp; video</v>
      </c>
      <c r="V180" s="6" t="str">
        <f t="shared" si="23"/>
        <v>drama</v>
      </c>
      <c r="W180" s="6" t="str">
        <f t="shared" si="17"/>
        <v>film &amp; video</v>
      </c>
      <c r="X180" s="6" t="str">
        <f t="shared" si="18"/>
        <v>drama</v>
      </c>
    </row>
    <row r="181" spans="1:24" ht="104.7" customHeight="1" x14ac:dyDescent="0.55000000000000004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20">
        <f t="shared" si="19"/>
        <v>42403.080497685187</v>
      </c>
      <c r="L181" s="20">
        <f t="shared" si="20"/>
        <v>42433.080497685187</v>
      </c>
      <c r="M181" s="6" t="b">
        <v>0</v>
      </c>
      <c r="N181" s="6">
        <v>2</v>
      </c>
      <c r="O181" s="6" t="b">
        <v>0</v>
      </c>
      <c r="P181" s="6" t="s">
        <v>8268</v>
      </c>
      <c r="Q181" s="8">
        <f t="shared" si="21"/>
        <v>20</v>
      </c>
      <c r="R181" s="9">
        <f t="shared" si="22"/>
        <v>100</v>
      </c>
      <c r="S181" s="6" t="s">
        <v>8310</v>
      </c>
      <c r="T181" s="6" t="s">
        <v>8314</v>
      </c>
      <c r="U181" s="6" t="str">
        <f t="shared" si="16"/>
        <v>film &amp; video</v>
      </c>
      <c r="V181" s="6" t="str">
        <f t="shared" si="23"/>
        <v>drama</v>
      </c>
      <c r="W181" s="6" t="str">
        <f t="shared" si="17"/>
        <v>film &amp; video</v>
      </c>
      <c r="X181" s="6" t="str">
        <f t="shared" si="18"/>
        <v>drama</v>
      </c>
    </row>
    <row r="182" spans="1:24" ht="104.7" customHeight="1" x14ac:dyDescent="0.55000000000000004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20">
        <f t="shared" si="19"/>
        <v>42067.991238425922</v>
      </c>
      <c r="L182" s="20">
        <f t="shared" si="20"/>
        <v>42107.791666666672</v>
      </c>
      <c r="M182" s="6" t="b">
        <v>0</v>
      </c>
      <c r="N182" s="6">
        <v>13</v>
      </c>
      <c r="O182" s="6" t="b">
        <v>0</v>
      </c>
      <c r="P182" s="6" t="s">
        <v>8268</v>
      </c>
      <c r="Q182" s="8">
        <f t="shared" si="21"/>
        <v>33.416666666666664</v>
      </c>
      <c r="R182" s="9">
        <f t="shared" si="22"/>
        <v>30.846153846153847</v>
      </c>
      <c r="S182" s="6" t="s">
        <v>8310</v>
      </c>
      <c r="T182" s="6" t="s">
        <v>8314</v>
      </c>
      <c r="U182" s="6" t="str">
        <f t="shared" si="16"/>
        <v>film &amp; video</v>
      </c>
      <c r="V182" s="6" t="str">
        <f t="shared" si="23"/>
        <v>drama</v>
      </c>
      <c r="W182" s="6" t="str">
        <f t="shared" si="17"/>
        <v>film &amp; video</v>
      </c>
      <c r="X182" s="6" t="str">
        <f t="shared" si="18"/>
        <v>drama</v>
      </c>
    </row>
    <row r="183" spans="1:24" ht="104.7" customHeight="1" x14ac:dyDescent="0.55000000000000004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20">
        <f t="shared" si="19"/>
        <v>42147.741840277777</v>
      </c>
      <c r="L183" s="20">
        <f t="shared" si="20"/>
        <v>42177.741840277777</v>
      </c>
      <c r="M183" s="6" t="b">
        <v>0</v>
      </c>
      <c r="N183" s="6">
        <v>4</v>
      </c>
      <c r="O183" s="6" t="b">
        <v>0</v>
      </c>
      <c r="P183" s="6" t="s">
        <v>8268</v>
      </c>
      <c r="Q183" s="8">
        <f t="shared" si="21"/>
        <v>21.092608822670172</v>
      </c>
      <c r="R183" s="9">
        <f t="shared" si="22"/>
        <v>180.5</v>
      </c>
      <c r="S183" s="6" t="s">
        <v>8310</v>
      </c>
      <c r="T183" s="6" t="s">
        <v>8314</v>
      </c>
      <c r="U183" s="6" t="str">
        <f t="shared" si="16"/>
        <v>film &amp; video</v>
      </c>
      <c r="V183" s="6" t="str">
        <f t="shared" si="23"/>
        <v>drama</v>
      </c>
      <c r="W183" s="6" t="str">
        <f t="shared" si="17"/>
        <v>film &amp; video</v>
      </c>
      <c r="X183" s="6" t="str">
        <f t="shared" si="18"/>
        <v>drama</v>
      </c>
    </row>
    <row r="184" spans="1:24" ht="104.7" customHeight="1" x14ac:dyDescent="0.55000000000000004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20">
        <f t="shared" si="19"/>
        <v>42712.011944444443</v>
      </c>
      <c r="L184" s="20">
        <f t="shared" si="20"/>
        <v>42742.011944444443</v>
      </c>
      <c r="M184" s="6" t="b">
        <v>0</v>
      </c>
      <c r="N184" s="6">
        <v>0</v>
      </c>
      <c r="O184" s="6" t="b">
        <v>0</v>
      </c>
      <c r="P184" s="6" t="s">
        <v>8268</v>
      </c>
      <c r="Q184" s="8">
        <f t="shared" si="21"/>
        <v>0</v>
      </c>
      <c r="R184" s="9" t="e">
        <f t="shared" si="22"/>
        <v>#DIV/0!</v>
      </c>
      <c r="S184" s="6" t="s">
        <v>8310</v>
      </c>
      <c r="T184" s="6" t="s">
        <v>8314</v>
      </c>
      <c r="U184" s="6" t="str">
        <f t="shared" si="16"/>
        <v>film &amp; video</v>
      </c>
      <c r="V184" s="6" t="str">
        <f t="shared" si="23"/>
        <v>drama</v>
      </c>
      <c r="W184" s="6" t="str">
        <f t="shared" si="17"/>
        <v>film &amp; video</v>
      </c>
      <c r="X184" s="6" t="str">
        <f t="shared" si="18"/>
        <v>drama</v>
      </c>
    </row>
    <row r="185" spans="1:24" ht="104.7" customHeight="1" x14ac:dyDescent="0.55000000000000004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20">
        <f t="shared" si="19"/>
        <v>41939.810300925928</v>
      </c>
      <c r="L185" s="20">
        <f t="shared" si="20"/>
        <v>41969.851967592593</v>
      </c>
      <c r="M185" s="6" t="b">
        <v>0</v>
      </c>
      <c r="N185" s="6">
        <v>12</v>
      </c>
      <c r="O185" s="6" t="b">
        <v>0</v>
      </c>
      <c r="P185" s="6" t="s">
        <v>8268</v>
      </c>
      <c r="Q185" s="8">
        <f t="shared" si="21"/>
        <v>35.856000000000002</v>
      </c>
      <c r="R185" s="9">
        <f t="shared" si="22"/>
        <v>373.5</v>
      </c>
      <c r="S185" s="6" t="s">
        <v>8310</v>
      </c>
      <c r="T185" s="6" t="s">
        <v>8314</v>
      </c>
      <c r="U185" s="6" t="str">
        <f t="shared" si="16"/>
        <v>film &amp; video</v>
      </c>
      <c r="V185" s="6" t="str">
        <f t="shared" si="23"/>
        <v>drama</v>
      </c>
      <c r="W185" s="6" t="str">
        <f t="shared" si="17"/>
        <v>film &amp; video</v>
      </c>
      <c r="X185" s="6" t="str">
        <f t="shared" si="18"/>
        <v>drama</v>
      </c>
    </row>
    <row r="186" spans="1:24" ht="104.7" customHeight="1" x14ac:dyDescent="0.55000000000000004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20">
        <f t="shared" si="19"/>
        <v>41825.791226851856</v>
      </c>
      <c r="L186" s="20">
        <f t="shared" si="20"/>
        <v>41883.165972222225</v>
      </c>
      <c r="M186" s="6" t="b">
        <v>0</v>
      </c>
      <c r="N186" s="6">
        <v>2</v>
      </c>
      <c r="O186" s="6" t="b">
        <v>0</v>
      </c>
      <c r="P186" s="6" t="s">
        <v>8268</v>
      </c>
      <c r="Q186" s="8">
        <f t="shared" si="21"/>
        <v>3.4000000000000004</v>
      </c>
      <c r="R186" s="9">
        <f t="shared" si="22"/>
        <v>25.5</v>
      </c>
      <c r="S186" s="6" t="s">
        <v>8310</v>
      </c>
      <c r="T186" s="6" t="s">
        <v>8314</v>
      </c>
      <c r="U186" s="6" t="str">
        <f t="shared" si="16"/>
        <v>film &amp; video</v>
      </c>
      <c r="V186" s="6" t="str">
        <f t="shared" si="23"/>
        <v>drama</v>
      </c>
      <c r="W186" s="6" t="str">
        <f t="shared" si="17"/>
        <v>film &amp; video</v>
      </c>
      <c r="X186" s="6" t="str">
        <f t="shared" si="18"/>
        <v>drama</v>
      </c>
    </row>
    <row r="187" spans="1:24" ht="104.7" customHeight="1" x14ac:dyDescent="0.55000000000000004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20">
        <f t="shared" si="19"/>
        <v>42570.91133101852</v>
      </c>
      <c r="L187" s="20">
        <f t="shared" si="20"/>
        <v>42600.91133101852</v>
      </c>
      <c r="M187" s="6" t="b">
        <v>0</v>
      </c>
      <c r="N187" s="6">
        <v>10</v>
      </c>
      <c r="O187" s="6" t="b">
        <v>0</v>
      </c>
      <c r="P187" s="6" t="s">
        <v>8268</v>
      </c>
      <c r="Q187" s="8">
        <f t="shared" si="21"/>
        <v>5.5</v>
      </c>
      <c r="R187" s="9">
        <f t="shared" si="22"/>
        <v>220</v>
      </c>
      <c r="S187" s="6" t="s">
        <v>8310</v>
      </c>
      <c r="T187" s="6" t="s">
        <v>8314</v>
      </c>
      <c r="U187" s="6" t="str">
        <f t="shared" si="16"/>
        <v>film &amp; video</v>
      </c>
      <c r="V187" s="6" t="str">
        <f t="shared" si="23"/>
        <v>drama</v>
      </c>
      <c r="W187" s="6" t="str">
        <f t="shared" si="17"/>
        <v>film &amp; video</v>
      </c>
      <c r="X187" s="6" t="str">
        <f t="shared" si="18"/>
        <v>drama</v>
      </c>
    </row>
    <row r="188" spans="1:24" ht="104.7" customHeight="1" x14ac:dyDescent="0.55000000000000004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20">
        <f t="shared" si="19"/>
        <v>42767.812893518523</v>
      </c>
      <c r="L188" s="20">
        <f t="shared" si="20"/>
        <v>42797.833333333328</v>
      </c>
      <c r="M188" s="6" t="b">
        <v>0</v>
      </c>
      <c r="N188" s="6">
        <v>0</v>
      </c>
      <c r="O188" s="6" t="b">
        <v>0</v>
      </c>
      <c r="P188" s="6" t="s">
        <v>8268</v>
      </c>
      <c r="Q188" s="8">
        <f t="shared" si="21"/>
        <v>0</v>
      </c>
      <c r="R188" s="9" t="e">
        <f t="shared" si="22"/>
        <v>#DIV/0!</v>
      </c>
      <c r="S188" s="6" t="s">
        <v>8310</v>
      </c>
      <c r="T188" s="6" t="s">
        <v>8314</v>
      </c>
      <c r="U188" s="6" t="str">
        <f t="shared" si="16"/>
        <v>film &amp; video</v>
      </c>
      <c r="V188" s="6" t="str">
        <f t="shared" si="23"/>
        <v>drama</v>
      </c>
      <c r="W188" s="6" t="str">
        <f t="shared" si="17"/>
        <v>film &amp; video</v>
      </c>
      <c r="X188" s="6" t="str">
        <f t="shared" si="18"/>
        <v>drama</v>
      </c>
    </row>
    <row r="189" spans="1:24" ht="104.7" customHeight="1" x14ac:dyDescent="0.55000000000000004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20">
        <f t="shared" si="19"/>
        <v>42182.234456018516</v>
      </c>
      <c r="L189" s="20">
        <f t="shared" si="20"/>
        <v>42206.290972222225</v>
      </c>
      <c r="M189" s="6" t="b">
        <v>0</v>
      </c>
      <c r="N189" s="6">
        <v>5</v>
      </c>
      <c r="O189" s="6" t="b">
        <v>0</v>
      </c>
      <c r="P189" s="6" t="s">
        <v>8268</v>
      </c>
      <c r="Q189" s="8">
        <f t="shared" si="21"/>
        <v>16</v>
      </c>
      <c r="R189" s="9">
        <f t="shared" si="22"/>
        <v>160</v>
      </c>
      <c r="S189" s="6" t="s">
        <v>8310</v>
      </c>
      <c r="T189" s="6" t="s">
        <v>8314</v>
      </c>
      <c r="U189" s="6" t="str">
        <f t="shared" si="16"/>
        <v>film &amp; video</v>
      </c>
      <c r="V189" s="6" t="str">
        <f t="shared" si="23"/>
        <v>drama</v>
      </c>
      <c r="W189" s="6" t="str">
        <f t="shared" si="17"/>
        <v>film &amp; video</v>
      </c>
      <c r="X189" s="6" t="str">
        <f t="shared" si="18"/>
        <v>drama</v>
      </c>
    </row>
    <row r="190" spans="1:24" ht="104.7" customHeight="1" x14ac:dyDescent="0.55000000000000004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20">
        <f t="shared" si="19"/>
        <v>41857.18304398148</v>
      </c>
      <c r="L190" s="20">
        <f t="shared" si="20"/>
        <v>41887.18304398148</v>
      </c>
      <c r="M190" s="6" t="b">
        <v>0</v>
      </c>
      <c r="N190" s="6">
        <v>0</v>
      </c>
      <c r="O190" s="6" t="b">
        <v>0</v>
      </c>
      <c r="P190" s="6" t="s">
        <v>8268</v>
      </c>
      <c r="Q190" s="8">
        <f t="shared" si="21"/>
        <v>0</v>
      </c>
      <c r="R190" s="9" t="e">
        <f t="shared" si="22"/>
        <v>#DIV/0!</v>
      </c>
      <c r="S190" s="6" t="s">
        <v>8310</v>
      </c>
      <c r="T190" s="6" t="s">
        <v>8314</v>
      </c>
      <c r="U190" s="6" t="str">
        <f t="shared" si="16"/>
        <v>film &amp; video</v>
      </c>
      <c r="V190" s="6" t="str">
        <f t="shared" si="23"/>
        <v>drama</v>
      </c>
      <c r="W190" s="6" t="str">
        <f t="shared" si="17"/>
        <v>film &amp; video</v>
      </c>
      <c r="X190" s="6" t="str">
        <f t="shared" si="18"/>
        <v>drama</v>
      </c>
    </row>
    <row r="191" spans="1:24" ht="104.7" customHeight="1" x14ac:dyDescent="0.55000000000000004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20">
        <f t="shared" si="19"/>
        <v>42556.690706018519</v>
      </c>
      <c r="L191" s="20">
        <f t="shared" si="20"/>
        <v>42616.690706018519</v>
      </c>
      <c r="M191" s="6" t="b">
        <v>0</v>
      </c>
      <c r="N191" s="6">
        <v>5</v>
      </c>
      <c r="O191" s="6" t="b">
        <v>0</v>
      </c>
      <c r="P191" s="6" t="s">
        <v>8268</v>
      </c>
      <c r="Q191" s="8">
        <f t="shared" si="21"/>
        <v>6.8999999999999992E-2</v>
      </c>
      <c r="R191" s="9">
        <f t="shared" si="22"/>
        <v>69</v>
      </c>
      <c r="S191" s="6" t="s">
        <v>8310</v>
      </c>
      <c r="T191" s="6" t="s">
        <v>8314</v>
      </c>
      <c r="U191" s="6" t="str">
        <f t="shared" si="16"/>
        <v>film &amp; video</v>
      </c>
      <c r="V191" s="6" t="str">
        <f t="shared" si="23"/>
        <v>drama</v>
      </c>
      <c r="W191" s="6" t="str">
        <f t="shared" si="17"/>
        <v>film &amp; video</v>
      </c>
      <c r="X191" s="6" t="str">
        <f t="shared" si="18"/>
        <v>drama</v>
      </c>
    </row>
    <row r="192" spans="1:24" ht="104.7" customHeight="1" x14ac:dyDescent="0.55000000000000004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20">
        <f t="shared" si="19"/>
        <v>42527.650995370372</v>
      </c>
      <c r="L192" s="20">
        <f t="shared" si="20"/>
        <v>42537.650995370372</v>
      </c>
      <c r="M192" s="6" t="b">
        <v>0</v>
      </c>
      <c r="N192" s="6">
        <v>1</v>
      </c>
      <c r="O192" s="6" t="b">
        <v>0</v>
      </c>
      <c r="P192" s="6" t="s">
        <v>8268</v>
      </c>
      <c r="Q192" s="8">
        <f t="shared" si="21"/>
        <v>0.41666666666666669</v>
      </c>
      <c r="R192" s="9">
        <f t="shared" si="22"/>
        <v>50</v>
      </c>
      <c r="S192" s="6" t="s">
        <v>8310</v>
      </c>
      <c r="T192" s="6" t="s">
        <v>8314</v>
      </c>
      <c r="U192" s="6" t="str">
        <f t="shared" si="16"/>
        <v>film &amp; video</v>
      </c>
      <c r="V192" s="6" t="str">
        <f t="shared" si="23"/>
        <v>drama</v>
      </c>
      <c r="W192" s="6" t="str">
        <f t="shared" si="17"/>
        <v>film &amp; video</v>
      </c>
      <c r="X192" s="6" t="str">
        <f t="shared" si="18"/>
        <v>drama</v>
      </c>
    </row>
    <row r="193" spans="1:24" ht="104.7" customHeight="1" x14ac:dyDescent="0.55000000000000004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20">
        <f t="shared" si="19"/>
        <v>42239.441412037035</v>
      </c>
      <c r="L193" s="20">
        <f t="shared" si="20"/>
        <v>42279.441412037035</v>
      </c>
      <c r="M193" s="6" t="b">
        <v>0</v>
      </c>
      <c r="N193" s="6">
        <v>3</v>
      </c>
      <c r="O193" s="6" t="b">
        <v>0</v>
      </c>
      <c r="P193" s="6" t="s">
        <v>8268</v>
      </c>
      <c r="Q193" s="8">
        <f t="shared" si="21"/>
        <v>5</v>
      </c>
      <c r="R193" s="9">
        <f t="shared" si="22"/>
        <v>83.333333333333329</v>
      </c>
      <c r="S193" s="6" t="s">
        <v>8310</v>
      </c>
      <c r="T193" s="6" t="s">
        <v>8314</v>
      </c>
      <c r="U193" s="6" t="str">
        <f t="shared" si="16"/>
        <v>film &amp; video</v>
      </c>
      <c r="V193" s="6" t="str">
        <f t="shared" si="23"/>
        <v>drama</v>
      </c>
      <c r="W193" s="6" t="str">
        <f t="shared" si="17"/>
        <v>film &amp; video</v>
      </c>
      <c r="X193" s="6" t="str">
        <f t="shared" si="18"/>
        <v>drama</v>
      </c>
    </row>
    <row r="194" spans="1:24" ht="104.7" customHeight="1" x14ac:dyDescent="0.55000000000000004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20">
        <f t="shared" si="19"/>
        <v>41899.792037037041</v>
      </c>
      <c r="L194" s="20">
        <f t="shared" si="20"/>
        <v>41929.792037037041</v>
      </c>
      <c r="M194" s="6" t="b">
        <v>0</v>
      </c>
      <c r="N194" s="6">
        <v>3</v>
      </c>
      <c r="O194" s="6" t="b">
        <v>0</v>
      </c>
      <c r="P194" s="6" t="s">
        <v>8268</v>
      </c>
      <c r="Q194" s="8">
        <f t="shared" si="21"/>
        <v>1.6999999999999999E-3</v>
      </c>
      <c r="R194" s="9">
        <f t="shared" si="22"/>
        <v>5.666666666666667</v>
      </c>
      <c r="S194" s="6" t="s">
        <v>8310</v>
      </c>
      <c r="T194" s="6" t="s">
        <v>8314</v>
      </c>
      <c r="U194" s="6" t="str">
        <f t="shared" ref="U194:U257" si="24">LEFT(P194,FIND("/",P194)-1)</f>
        <v>film &amp; video</v>
      </c>
      <c r="V194" s="6" t="str">
        <f t="shared" si="23"/>
        <v>drama</v>
      </c>
      <c r="W194" s="6" t="str">
        <f t="shared" ref="W194:W257" si="25">TRIM(MID(SUBSTITUTE(P194,"/",REPT(" ",LEN(P194))),(1-1)*LEN(P194)+1,LEN(P194)))</f>
        <v>film &amp; video</v>
      </c>
      <c r="X194" s="6" t="str">
        <f t="shared" ref="X194:X257" si="26">TRIM(MID(SUBSTITUTE(P194,"/",REPT(" ",LEN(P194))),(2-1)*LEN(P194)+1,LEN(P194)))</f>
        <v>drama</v>
      </c>
    </row>
    <row r="195" spans="1:24" ht="104.7" customHeight="1" x14ac:dyDescent="0.55000000000000004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20">
        <f t="shared" ref="K195:K258" si="27">(((J195/60)/60)/24)+DATE(1970,1,1)</f>
        <v>41911.934791666667</v>
      </c>
      <c r="L195" s="20">
        <f t="shared" ref="L195:L258" si="28">(((I195/60)/60)/24)+DATE(1970,1,1)</f>
        <v>41971.976458333331</v>
      </c>
      <c r="M195" s="6" t="b">
        <v>0</v>
      </c>
      <c r="N195" s="6">
        <v>0</v>
      </c>
      <c r="O195" s="6" t="b">
        <v>0</v>
      </c>
      <c r="P195" s="6" t="s">
        <v>8268</v>
      </c>
      <c r="Q195" s="8">
        <f t="shared" ref="Q195:Q258" si="29">E195/D195*100</f>
        <v>0</v>
      </c>
      <c r="R195" s="9" t="e">
        <f t="shared" ref="R195:R258" si="30">E195/N195</f>
        <v>#DIV/0!</v>
      </c>
      <c r="S195" s="6" t="s">
        <v>8310</v>
      </c>
      <c r="T195" s="6" t="s">
        <v>8314</v>
      </c>
      <c r="U195" s="6" t="str">
        <f t="shared" si="24"/>
        <v>film &amp; video</v>
      </c>
      <c r="V195" s="6" t="str">
        <f t="shared" ref="V195:V258" si="31">RIGHT(P195,LEN(P195)-LEN(U195)-1)</f>
        <v>drama</v>
      </c>
      <c r="W195" s="6" t="str">
        <f t="shared" si="25"/>
        <v>film &amp; video</v>
      </c>
      <c r="X195" s="6" t="str">
        <f t="shared" si="26"/>
        <v>drama</v>
      </c>
    </row>
    <row r="196" spans="1:24" ht="104.7" customHeight="1" x14ac:dyDescent="0.55000000000000004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20">
        <f t="shared" si="27"/>
        <v>42375.996886574074</v>
      </c>
      <c r="L196" s="20">
        <f t="shared" si="28"/>
        <v>42435.996886574074</v>
      </c>
      <c r="M196" s="6" t="b">
        <v>0</v>
      </c>
      <c r="N196" s="6">
        <v>3</v>
      </c>
      <c r="O196" s="6" t="b">
        <v>0</v>
      </c>
      <c r="P196" s="6" t="s">
        <v>8268</v>
      </c>
      <c r="Q196" s="8">
        <f t="shared" si="29"/>
        <v>0.12</v>
      </c>
      <c r="R196" s="9">
        <f t="shared" si="30"/>
        <v>1</v>
      </c>
      <c r="S196" s="6" t="s">
        <v>8310</v>
      </c>
      <c r="T196" s="6" t="s">
        <v>8314</v>
      </c>
      <c r="U196" s="6" t="str">
        <f t="shared" si="24"/>
        <v>film &amp; video</v>
      </c>
      <c r="V196" s="6" t="str">
        <f t="shared" si="31"/>
        <v>drama</v>
      </c>
      <c r="W196" s="6" t="str">
        <f t="shared" si="25"/>
        <v>film &amp; video</v>
      </c>
      <c r="X196" s="6" t="str">
        <f t="shared" si="26"/>
        <v>drama</v>
      </c>
    </row>
    <row r="197" spans="1:24" ht="104.7" customHeight="1" x14ac:dyDescent="0.55000000000000004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20">
        <f t="shared" si="27"/>
        <v>42135.67050925926</v>
      </c>
      <c r="L197" s="20">
        <f t="shared" si="28"/>
        <v>42195.67050925926</v>
      </c>
      <c r="M197" s="6" t="b">
        <v>0</v>
      </c>
      <c r="N197" s="6">
        <v>0</v>
      </c>
      <c r="O197" s="6" t="b">
        <v>0</v>
      </c>
      <c r="P197" s="6" t="s">
        <v>8268</v>
      </c>
      <c r="Q197" s="8">
        <f t="shared" si="29"/>
        <v>0</v>
      </c>
      <c r="R197" s="9" t="e">
        <f t="shared" si="30"/>
        <v>#DIV/0!</v>
      </c>
      <c r="S197" s="6" t="s">
        <v>8310</v>
      </c>
      <c r="T197" s="6" t="s">
        <v>8314</v>
      </c>
      <c r="U197" s="6" t="str">
        <f t="shared" si="24"/>
        <v>film &amp; video</v>
      </c>
      <c r="V197" s="6" t="str">
        <f t="shared" si="31"/>
        <v>drama</v>
      </c>
      <c r="W197" s="6" t="str">
        <f t="shared" si="25"/>
        <v>film &amp; video</v>
      </c>
      <c r="X197" s="6" t="str">
        <f t="shared" si="26"/>
        <v>drama</v>
      </c>
    </row>
    <row r="198" spans="1:24" ht="104.7" customHeight="1" x14ac:dyDescent="0.55000000000000004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20">
        <f t="shared" si="27"/>
        <v>42259.542800925927</v>
      </c>
      <c r="L198" s="20">
        <f t="shared" si="28"/>
        <v>42287.875</v>
      </c>
      <c r="M198" s="6" t="b">
        <v>0</v>
      </c>
      <c r="N198" s="6">
        <v>19</v>
      </c>
      <c r="O198" s="6" t="b">
        <v>0</v>
      </c>
      <c r="P198" s="6" t="s">
        <v>8268</v>
      </c>
      <c r="Q198" s="8">
        <f t="shared" si="29"/>
        <v>41.857142857142861</v>
      </c>
      <c r="R198" s="9">
        <f t="shared" si="30"/>
        <v>77.10526315789474</v>
      </c>
      <c r="S198" s="6" t="s">
        <v>8310</v>
      </c>
      <c r="T198" s="6" t="s">
        <v>8314</v>
      </c>
      <c r="U198" s="6" t="str">
        <f t="shared" si="24"/>
        <v>film &amp; video</v>
      </c>
      <c r="V198" s="6" t="str">
        <f t="shared" si="31"/>
        <v>drama</v>
      </c>
      <c r="W198" s="6" t="str">
        <f t="shared" si="25"/>
        <v>film &amp; video</v>
      </c>
      <c r="X198" s="6" t="str">
        <f t="shared" si="26"/>
        <v>drama</v>
      </c>
    </row>
    <row r="199" spans="1:24" ht="104.7" customHeight="1" x14ac:dyDescent="0.55000000000000004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20">
        <f t="shared" si="27"/>
        <v>42741.848379629635</v>
      </c>
      <c r="L199" s="20">
        <f t="shared" si="28"/>
        <v>42783.875</v>
      </c>
      <c r="M199" s="6" t="b">
        <v>0</v>
      </c>
      <c r="N199" s="6">
        <v>8</v>
      </c>
      <c r="O199" s="6" t="b">
        <v>0</v>
      </c>
      <c r="P199" s="6" t="s">
        <v>8268</v>
      </c>
      <c r="Q199" s="8">
        <f t="shared" si="29"/>
        <v>10.48</v>
      </c>
      <c r="R199" s="9">
        <f t="shared" si="30"/>
        <v>32.75</v>
      </c>
      <c r="S199" s="6" t="s">
        <v>8310</v>
      </c>
      <c r="T199" s="6" t="s">
        <v>8314</v>
      </c>
      <c r="U199" s="6" t="str">
        <f t="shared" si="24"/>
        <v>film &amp; video</v>
      </c>
      <c r="V199" s="6" t="str">
        <f t="shared" si="31"/>
        <v>drama</v>
      </c>
      <c r="W199" s="6" t="str">
        <f t="shared" si="25"/>
        <v>film &amp; video</v>
      </c>
      <c r="X199" s="6" t="str">
        <f t="shared" si="26"/>
        <v>drama</v>
      </c>
    </row>
    <row r="200" spans="1:24" ht="104.7" customHeight="1" x14ac:dyDescent="0.55000000000000004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20">
        <f t="shared" si="27"/>
        <v>41887.383356481485</v>
      </c>
      <c r="L200" s="20">
        <f t="shared" si="28"/>
        <v>41917.383356481485</v>
      </c>
      <c r="M200" s="6" t="b">
        <v>0</v>
      </c>
      <c r="N200" s="6">
        <v>6</v>
      </c>
      <c r="O200" s="6" t="b">
        <v>0</v>
      </c>
      <c r="P200" s="6" t="s">
        <v>8268</v>
      </c>
      <c r="Q200" s="8">
        <f t="shared" si="29"/>
        <v>1.1159999999999999</v>
      </c>
      <c r="R200" s="9">
        <f t="shared" si="30"/>
        <v>46.5</v>
      </c>
      <c r="S200" s="6" t="s">
        <v>8310</v>
      </c>
      <c r="T200" s="6" t="s">
        <v>8314</v>
      </c>
      <c r="U200" s="6" t="str">
        <f t="shared" si="24"/>
        <v>film &amp; video</v>
      </c>
      <c r="V200" s="6" t="str">
        <f t="shared" si="31"/>
        <v>drama</v>
      </c>
      <c r="W200" s="6" t="str">
        <f t="shared" si="25"/>
        <v>film &amp; video</v>
      </c>
      <c r="X200" s="6" t="str">
        <f t="shared" si="26"/>
        <v>drama</v>
      </c>
    </row>
    <row r="201" spans="1:24" ht="104.7" customHeight="1" x14ac:dyDescent="0.55000000000000004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20">
        <f t="shared" si="27"/>
        <v>42584.123865740738</v>
      </c>
      <c r="L201" s="20">
        <f t="shared" si="28"/>
        <v>42614.123865740738</v>
      </c>
      <c r="M201" s="6" t="b">
        <v>0</v>
      </c>
      <c r="N201" s="6">
        <v>0</v>
      </c>
      <c r="O201" s="6" t="b">
        <v>0</v>
      </c>
      <c r="P201" s="6" t="s">
        <v>8268</v>
      </c>
      <c r="Q201" s="8">
        <f t="shared" si="29"/>
        <v>0</v>
      </c>
      <c r="R201" s="9" t="e">
        <f t="shared" si="30"/>
        <v>#DIV/0!</v>
      </c>
      <c r="S201" s="6" t="s">
        <v>8310</v>
      </c>
      <c r="T201" s="6" t="s">
        <v>8314</v>
      </c>
      <c r="U201" s="6" t="str">
        <f t="shared" si="24"/>
        <v>film &amp; video</v>
      </c>
      <c r="V201" s="6" t="str">
        <f t="shared" si="31"/>
        <v>drama</v>
      </c>
      <c r="W201" s="6" t="str">
        <f t="shared" si="25"/>
        <v>film &amp; video</v>
      </c>
      <c r="X201" s="6" t="str">
        <f t="shared" si="26"/>
        <v>drama</v>
      </c>
    </row>
    <row r="202" spans="1:24" ht="104.7" customHeight="1" x14ac:dyDescent="0.55000000000000004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20">
        <f t="shared" si="27"/>
        <v>41867.083368055559</v>
      </c>
      <c r="L202" s="20">
        <f t="shared" si="28"/>
        <v>41897.083368055559</v>
      </c>
      <c r="M202" s="6" t="b">
        <v>0</v>
      </c>
      <c r="N202" s="6">
        <v>18</v>
      </c>
      <c r="O202" s="6" t="b">
        <v>0</v>
      </c>
      <c r="P202" s="6" t="s">
        <v>8268</v>
      </c>
      <c r="Q202" s="8">
        <f t="shared" si="29"/>
        <v>26.192500000000003</v>
      </c>
      <c r="R202" s="9">
        <f t="shared" si="30"/>
        <v>87.308333333333337</v>
      </c>
      <c r="S202" s="6" t="s">
        <v>8310</v>
      </c>
      <c r="T202" s="6" t="s">
        <v>8314</v>
      </c>
      <c r="U202" s="6" t="str">
        <f t="shared" si="24"/>
        <v>film &amp; video</v>
      </c>
      <c r="V202" s="6" t="str">
        <f t="shared" si="31"/>
        <v>drama</v>
      </c>
      <c r="W202" s="6" t="str">
        <f t="shared" si="25"/>
        <v>film &amp; video</v>
      </c>
      <c r="X202" s="6" t="str">
        <f t="shared" si="26"/>
        <v>drama</v>
      </c>
    </row>
    <row r="203" spans="1:24" ht="104.7" customHeight="1" x14ac:dyDescent="0.55000000000000004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20">
        <f t="shared" si="27"/>
        <v>42023.818622685183</v>
      </c>
      <c r="L203" s="20">
        <f t="shared" si="28"/>
        <v>42043.818622685183</v>
      </c>
      <c r="M203" s="6" t="b">
        <v>0</v>
      </c>
      <c r="N203" s="6">
        <v>7</v>
      </c>
      <c r="O203" s="6" t="b">
        <v>0</v>
      </c>
      <c r="P203" s="6" t="s">
        <v>8268</v>
      </c>
      <c r="Q203" s="8">
        <f t="shared" si="29"/>
        <v>58.461538461538467</v>
      </c>
      <c r="R203" s="9">
        <f t="shared" si="30"/>
        <v>54.285714285714285</v>
      </c>
      <c r="S203" s="6" t="s">
        <v>8310</v>
      </c>
      <c r="T203" s="6" t="s">
        <v>8314</v>
      </c>
      <c r="U203" s="6" t="str">
        <f t="shared" si="24"/>
        <v>film &amp; video</v>
      </c>
      <c r="V203" s="6" t="str">
        <f t="shared" si="31"/>
        <v>drama</v>
      </c>
      <c r="W203" s="6" t="str">
        <f t="shared" si="25"/>
        <v>film &amp; video</v>
      </c>
      <c r="X203" s="6" t="str">
        <f t="shared" si="26"/>
        <v>drama</v>
      </c>
    </row>
    <row r="204" spans="1:24" ht="104.7" customHeight="1" x14ac:dyDescent="0.55000000000000004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20">
        <f t="shared" si="27"/>
        <v>42255.927824074075</v>
      </c>
      <c r="L204" s="20">
        <f t="shared" si="28"/>
        <v>42285.874305555553</v>
      </c>
      <c r="M204" s="6" t="b">
        <v>0</v>
      </c>
      <c r="N204" s="6">
        <v>0</v>
      </c>
      <c r="O204" s="6" t="b">
        <v>0</v>
      </c>
      <c r="P204" s="6" t="s">
        <v>8268</v>
      </c>
      <c r="Q204" s="8">
        <f t="shared" si="29"/>
        <v>0</v>
      </c>
      <c r="R204" s="9" t="e">
        <f t="shared" si="30"/>
        <v>#DIV/0!</v>
      </c>
      <c r="S204" s="6" t="s">
        <v>8310</v>
      </c>
      <c r="T204" s="6" t="s">
        <v>8314</v>
      </c>
      <c r="U204" s="6" t="str">
        <f t="shared" si="24"/>
        <v>film &amp; video</v>
      </c>
      <c r="V204" s="6" t="str">
        <f t="shared" si="31"/>
        <v>drama</v>
      </c>
      <c r="W204" s="6" t="str">
        <f t="shared" si="25"/>
        <v>film &amp; video</v>
      </c>
      <c r="X204" s="6" t="str">
        <f t="shared" si="26"/>
        <v>drama</v>
      </c>
    </row>
    <row r="205" spans="1:24" ht="104.7" customHeight="1" x14ac:dyDescent="0.55000000000000004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20">
        <f t="shared" si="27"/>
        <v>41973.847962962958</v>
      </c>
      <c r="L205" s="20">
        <f t="shared" si="28"/>
        <v>42033.847962962958</v>
      </c>
      <c r="M205" s="6" t="b">
        <v>0</v>
      </c>
      <c r="N205" s="6">
        <v>8</v>
      </c>
      <c r="O205" s="6" t="b">
        <v>0</v>
      </c>
      <c r="P205" s="6" t="s">
        <v>8268</v>
      </c>
      <c r="Q205" s="8">
        <f t="shared" si="29"/>
        <v>29.84</v>
      </c>
      <c r="R205" s="9">
        <f t="shared" si="30"/>
        <v>93.25</v>
      </c>
      <c r="S205" s="6" t="s">
        <v>8310</v>
      </c>
      <c r="T205" s="6" t="s">
        <v>8314</v>
      </c>
      <c r="U205" s="6" t="str">
        <f t="shared" si="24"/>
        <v>film &amp; video</v>
      </c>
      <c r="V205" s="6" t="str">
        <f t="shared" si="31"/>
        <v>drama</v>
      </c>
      <c r="W205" s="6" t="str">
        <f t="shared" si="25"/>
        <v>film &amp; video</v>
      </c>
      <c r="X205" s="6" t="str">
        <f t="shared" si="26"/>
        <v>drama</v>
      </c>
    </row>
    <row r="206" spans="1:24" ht="104.7" customHeight="1" x14ac:dyDescent="0.55000000000000004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20">
        <f t="shared" si="27"/>
        <v>42556.583368055552</v>
      </c>
      <c r="L206" s="20">
        <f t="shared" si="28"/>
        <v>42586.583368055552</v>
      </c>
      <c r="M206" s="6" t="b">
        <v>0</v>
      </c>
      <c r="N206" s="6">
        <v>1293</v>
      </c>
      <c r="O206" s="6" t="b">
        <v>0</v>
      </c>
      <c r="P206" s="6" t="s">
        <v>8268</v>
      </c>
      <c r="Q206" s="8">
        <f t="shared" si="29"/>
        <v>50.721666666666664</v>
      </c>
      <c r="R206" s="9">
        <f t="shared" si="30"/>
        <v>117.68368136117556</v>
      </c>
      <c r="S206" s="6" t="s">
        <v>8310</v>
      </c>
      <c r="T206" s="6" t="s">
        <v>8314</v>
      </c>
      <c r="U206" s="6" t="str">
        <f t="shared" si="24"/>
        <v>film &amp; video</v>
      </c>
      <c r="V206" s="6" t="str">
        <f t="shared" si="31"/>
        <v>drama</v>
      </c>
      <c r="W206" s="6" t="str">
        <f t="shared" si="25"/>
        <v>film &amp; video</v>
      </c>
      <c r="X206" s="6" t="str">
        <f t="shared" si="26"/>
        <v>drama</v>
      </c>
    </row>
    <row r="207" spans="1:24" ht="104.7" customHeight="1" x14ac:dyDescent="0.55000000000000004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20">
        <f t="shared" si="27"/>
        <v>42248.632199074069</v>
      </c>
      <c r="L207" s="20">
        <f t="shared" si="28"/>
        <v>42283.632199074069</v>
      </c>
      <c r="M207" s="6" t="b">
        <v>0</v>
      </c>
      <c r="N207" s="6">
        <v>17</v>
      </c>
      <c r="O207" s="6" t="b">
        <v>0</v>
      </c>
      <c r="P207" s="6" t="s">
        <v>8268</v>
      </c>
      <c r="Q207" s="8">
        <f t="shared" si="29"/>
        <v>16.25</v>
      </c>
      <c r="R207" s="9">
        <f t="shared" si="30"/>
        <v>76.470588235294116</v>
      </c>
      <c r="S207" s="6" t="s">
        <v>8310</v>
      </c>
      <c r="T207" s="6" t="s">
        <v>8314</v>
      </c>
      <c r="U207" s="6" t="str">
        <f t="shared" si="24"/>
        <v>film &amp; video</v>
      </c>
      <c r="V207" s="6" t="str">
        <f t="shared" si="31"/>
        <v>drama</v>
      </c>
      <c r="W207" s="6" t="str">
        <f t="shared" si="25"/>
        <v>film &amp; video</v>
      </c>
      <c r="X207" s="6" t="str">
        <f t="shared" si="26"/>
        <v>drama</v>
      </c>
    </row>
    <row r="208" spans="1:24" ht="104.7" customHeight="1" x14ac:dyDescent="0.55000000000000004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20">
        <f t="shared" si="27"/>
        <v>42567.004432870366</v>
      </c>
      <c r="L208" s="20">
        <f t="shared" si="28"/>
        <v>42588.004432870366</v>
      </c>
      <c r="M208" s="6" t="b">
        <v>0</v>
      </c>
      <c r="N208" s="6">
        <v>0</v>
      </c>
      <c r="O208" s="6" t="b">
        <v>0</v>
      </c>
      <c r="P208" s="6" t="s">
        <v>8268</v>
      </c>
      <c r="Q208" s="8">
        <f t="shared" si="29"/>
        <v>0</v>
      </c>
      <c r="R208" s="9" t="e">
        <f t="shared" si="30"/>
        <v>#DIV/0!</v>
      </c>
      <c r="S208" s="6" t="s">
        <v>8310</v>
      </c>
      <c r="T208" s="6" t="s">
        <v>8314</v>
      </c>
      <c r="U208" s="6" t="str">
        <f t="shared" si="24"/>
        <v>film &amp; video</v>
      </c>
      <c r="V208" s="6" t="str">
        <f t="shared" si="31"/>
        <v>drama</v>
      </c>
      <c r="W208" s="6" t="str">
        <f t="shared" si="25"/>
        <v>film &amp; video</v>
      </c>
      <c r="X208" s="6" t="str">
        <f t="shared" si="26"/>
        <v>drama</v>
      </c>
    </row>
    <row r="209" spans="1:24" ht="104.7" customHeight="1" x14ac:dyDescent="0.55000000000000004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20">
        <f t="shared" si="27"/>
        <v>41978.197199074071</v>
      </c>
      <c r="L209" s="20">
        <f t="shared" si="28"/>
        <v>42008.197199074071</v>
      </c>
      <c r="M209" s="6" t="b">
        <v>0</v>
      </c>
      <c r="N209" s="6">
        <v>13</v>
      </c>
      <c r="O209" s="6" t="b">
        <v>0</v>
      </c>
      <c r="P209" s="6" t="s">
        <v>8268</v>
      </c>
      <c r="Q209" s="8">
        <f t="shared" si="29"/>
        <v>15.214285714285714</v>
      </c>
      <c r="R209" s="9">
        <f t="shared" si="30"/>
        <v>163.84615384615384</v>
      </c>
      <c r="S209" s="6" t="s">
        <v>8310</v>
      </c>
      <c r="T209" s="6" t="s">
        <v>8314</v>
      </c>
      <c r="U209" s="6" t="str">
        <f t="shared" si="24"/>
        <v>film &amp; video</v>
      </c>
      <c r="V209" s="6" t="str">
        <f t="shared" si="31"/>
        <v>drama</v>
      </c>
      <c r="W209" s="6" t="str">
        <f t="shared" si="25"/>
        <v>film &amp; video</v>
      </c>
      <c r="X209" s="6" t="str">
        <f t="shared" si="26"/>
        <v>drama</v>
      </c>
    </row>
    <row r="210" spans="1:24" ht="104.7" customHeight="1" x14ac:dyDescent="0.55000000000000004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20">
        <f t="shared" si="27"/>
        <v>41959.369988425926</v>
      </c>
      <c r="L210" s="20">
        <f t="shared" si="28"/>
        <v>41989.369988425926</v>
      </c>
      <c r="M210" s="6" t="b">
        <v>0</v>
      </c>
      <c r="N210" s="6">
        <v>0</v>
      </c>
      <c r="O210" s="6" t="b">
        <v>0</v>
      </c>
      <c r="P210" s="6" t="s">
        <v>8268</v>
      </c>
      <c r="Q210" s="8">
        <f t="shared" si="29"/>
        <v>0</v>
      </c>
      <c r="R210" s="9" t="e">
        <f t="shared" si="30"/>
        <v>#DIV/0!</v>
      </c>
      <c r="S210" s="6" t="s">
        <v>8310</v>
      </c>
      <c r="T210" s="6" t="s">
        <v>8314</v>
      </c>
      <c r="U210" s="6" t="str">
        <f t="shared" si="24"/>
        <v>film &amp; video</v>
      </c>
      <c r="V210" s="6" t="str">
        <f t="shared" si="31"/>
        <v>drama</v>
      </c>
      <c r="W210" s="6" t="str">
        <f t="shared" si="25"/>
        <v>film &amp; video</v>
      </c>
      <c r="X210" s="6" t="str">
        <f t="shared" si="26"/>
        <v>drama</v>
      </c>
    </row>
    <row r="211" spans="1:24" ht="104.7" customHeight="1" x14ac:dyDescent="0.55000000000000004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20">
        <f t="shared" si="27"/>
        <v>42165.922858796301</v>
      </c>
      <c r="L211" s="20">
        <f t="shared" si="28"/>
        <v>42195.922858796301</v>
      </c>
      <c r="M211" s="6" t="b">
        <v>0</v>
      </c>
      <c r="N211" s="6">
        <v>0</v>
      </c>
      <c r="O211" s="6" t="b">
        <v>0</v>
      </c>
      <c r="P211" s="6" t="s">
        <v>8268</v>
      </c>
      <c r="Q211" s="8">
        <f t="shared" si="29"/>
        <v>0</v>
      </c>
      <c r="R211" s="9" t="e">
        <f t="shared" si="30"/>
        <v>#DIV/0!</v>
      </c>
      <c r="S211" s="6" t="s">
        <v>8310</v>
      </c>
      <c r="T211" s="6" t="s">
        <v>8314</v>
      </c>
      <c r="U211" s="6" t="str">
        <f t="shared" si="24"/>
        <v>film &amp; video</v>
      </c>
      <c r="V211" s="6" t="str">
        <f t="shared" si="31"/>
        <v>drama</v>
      </c>
      <c r="W211" s="6" t="str">
        <f t="shared" si="25"/>
        <v>film &amp; video</v>
      </c>
      <c r="X211" s="6" t="str">
        <f t="shared" si="26"/>
        <v>drama</v>
      </c>
    </row>
    <row r="212" spans="1:24" ht="104.7" customHeight="1" x14ac:dyDescent="0.55000000000000004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20">
        <f t="shared" si="27"/>
        <v>42249.064722222218</v>
      </c>
      <c r="L212" s="20">
        <f t="shared" si="28"/>
        <v>42278.208333333328</v>
      </c>
      <c r="M212" s="6" t="b">
        <v>0</v>
      </c>
      <c r="N212" s="6">
        <v>33</v>
      </c>
      <c r="O212" s="6" t="b">
        <v>0</v>
      </c>
      <c r="P212" s="6" t="s">
        <v>8268</v>
      </c>
      <c r="Q212" s="8">
        <f t="shared" si="29"/>
        <v>25.25</v>
      </c>
      <c r="R212" s="9">
        <f t="shared" si="30"/>
        <v>91.818181818181813</v>
      </c>
      <c r="S212" s="6" t="s">
        <v>8310</v>
      </c>
      <c r="T212" s="6" t="s">
        <v>8314</v>
      </c>
      <c r="U212" s="6" t="str">
        <f t="shared" si="24"/>
        <v>film &amp; video</v>
      </c>
      <c r="V212" s="6" t="str">
        <f t="shared" si="31"/>
        <v>drama</v>
      </c>
      <c r="W212" s="6" t="str">
        <f t="shared" si="25"/>
        <v>film &amp; video</v>
      </c>
      <c r="X212" s="6" t="str">
        <f t="shared" si="26"/>
        <v>drama</v>
      </c>
    </row>
    <row r="213" spans="1:24" ht="104.7" customHeight="1" x14ac:dyDescent="0.55000000000000004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20">
        <f t="shared" si="27"/>
        <v>42236.159918981488</v>
      </c>
      <c r="L213" s="20">
        <f t="shared" si="28"/>
        <v>42266.159918981488</v>
      </c>
      <c r="M213" s="6" t="b">
        <v>0</v>
      </c>
      <c r="N213" s="6">
        <v>12</v>
      </c>
      <c r="O213" s="6" t="b">
        <v>0</v>
      </c>
      <c r="P213" s="6" t="s">
        <v>8268</v>
      </c>
      <c r="Q213" s="8">
        <f t="shared" si="29"/>
        <v>44.6</v>
      </c>
      <c r="R213" s="9">
        <f t="shared" si="30"/>
        <v>185.83333333333334</v>
      </c>
      <c r="S213" s="6" t="s">
        <v>8310</v>
      </c>
      <c r="T213" s="6" t="s">
        <v>8314</v>
      </c>
      <c r="U213" s="6" t="str">
        <f t="shared" si="24"/>
        <v>film &amp; video</v>
      </c>
      <c r="V213" s="6" t="str">
        <f t="shared" si="31"/>
        <v>drama</v>
      </c>
      <c r="W213" s="6" t="str">
        <f t="shared" si="25"/>
        <v>film &amp; video</v>
      </c>
      <c r="X213" s="6" t="str">
        <f t="shared" si="26"/>
        <v>drama</v>
      </c>
    </row>
    <row r="214" spans="1:24" ht="104.7" customHeight="1" x14ac:dyDescent="0.55000000000000004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20">
        <f t="shared" si="27"/>
        <v>42416.881018518514</v>
      </c>
      <c r="L214" s="20">
        <f t="shared" si="28"/>
        <v>42476.839351851857</v>
      </c>
      <c r="M214" s="6" t="b">
        <v>0</v>
      </c>
      <c r="N214" s="6">
        <v>1</v>
      </c>
      <c r="O214" s="6" t="b">
        <v>0</v>
      </c>
      <c r="P214" s="6" t="s">
        <v>8268</v>
      </c>
      <c r="Q214" s="8">
        <f t="shared" si="29"/>
        <v>1.5873015873015872E-2</v>
      </c>
      <c r="R214" s="9">
        <f t="shared" si="30"/>
        <v>1</v>
      </c>
      <c r="S214" s="6" t="s">
        <v>8310</v>
      </c>
      <c r="T214" s="6" t="s">
        <v>8314</v>
      </c>
      <c r="U214" s="6" t="str">
        <f t="shared" si="24"/>
        <v>film &amp; video</v>
      </c>
      <c r="V214" s="6" t="str">
        <f t="shared" si="31"/>
        <v>drama</v>
      </c>
      <c r="W214" s="6" t="str">
        <f t="shared" si="25"/>
        <v>film &amp; video</v>
      </c>
      <c r="X214" s="6" t="str">
        <f t="shared" si="26"/>
        <v>drama</v>
      </c>
    </row>
    <row r="215" spans="1:24" ht="104.7" customHeight="1" x14ac:dyDescent="0.55000000000000004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20">
        <f t="shared" si="27"/>
        <v>42202.594293981485</v>
      </c>
      <c r="L215" s="20">
        <f t="shared" si="28"/>
        <v>42232.587974537033</v>
      </c>
      <c r="M215" s="6" t="b">
        <v>0</v>
      </c>
      <c r="N215" s="6">
        <v>1</v>
      </c>
      <c r="O215" s="6" t="b">
        <v>0</v>
      </c>
      <c r="P215" s="6" t="s">
        <v>8268</v>
      </c>
      <c r="Q215" s="8">
        <f t="shared" si="29"/>
        <v>0.04</v>
      </c>
      <c r="R215" s="9">
        <f t="shared" si="30"/>
        <v>20</v>
      </c>
      <c r="S215" s="6" t="s">
        <v>8310</v>
      </c>
      <c r="T215" s="6" t="s">
        <v>8314</v>
      </c>
      <c r="U215" s="6" t="str">
        <f t="shared" si="24"/>
        <v>film &amp; video</v>
      </c>
      <c r="V215" s="6" t="str">
        <f t="shared" si="31"/>
        <v>drama</v>
      </c>
      <c r="W215" s="6" t="str">
        <f t="shared" si="25"/>
        <v>film &amp; video</v>
      </c>
      <c r="X215" s="6" t="str">
        <f t="shared" si="26"/>
        <v>drama</v>
      </c>
    </row>
    <row r="216" spans="1:24" ht="104.7" customHeight="1" x14ac:dyDescent="0.55000000000000004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20">
        <f t="shared" si="27"/>
        <v>42009.64061342593</v>
      </c>
      <c r="L216" s="20">
        <f t="shared" si="28"/>
        <v>42069.64061342593</v>
      </c>
      <c r="M216" s="6" t="b">
        <v>0</v>
      </c>
      <c r="N216" s="6">
        <v>1</v>
      </c>
      <c r="O216" s="6" t="b">
        <v>0</v>
      </c>
      <c r="P216" s="6" t="s">
        <v>8268</v>
      </c>
      <c r="Q216" s="8">
        <f t="shared" si="29"/>
        <v>8.0000000000000002E-3</v>
      </c>
      <c r="R216" s="9">
        <f t="shared" si="30"/>
        <v>1</v>
      </c>
      <c r="S216" s="6" t="s">
        <v>8310</v>
      </c>
      <c r="T216" s="6" t="s">
        <v>8314</v>
      </c>
      <c r="U216" s="6" t="str">
        <f t="shared" si="24"/>
        <v>film &amp; video</v>
      </c>
      <c r="V216" s="6" t="str">
        <f t="shared" si="31"/>
        <v>drama</v>
      </c>
      <c r="W216" s="6" t="str">
        <f t="shared" si="25"/>
        <v>film &amp; video</v>
      </c>
      <c r="X216" s="6" t="str">
        <f t="shared" si="26"/>
        <v>drama</v>
      </c>
    </row>
    <row r="217" spans="1:24" ht="104.7" customHeight="1" x14ac:dyDescent="0.55000000000000004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20">
        <f t="shared" si="27"/>
        <v>42375.230115740742</v>
      </c>
      <c r="L217" s="20">
        <f t="shared" si="28"/>
        <v>42417.999305555553</v>
      </c>
      <c r="M217" s="6" t="b">
        <v>0</v>
      </c>
      <c r="N217" s="6">
        <v>1</v>
      </c>
      <c r="O217" s="6" t="b">
        <v>0</v>
      </c>
      <c r="P217" s="6" t="s">
        <v>8268</v>
      </c>
      <c r="Q217" s="8">
        <f t="shared" si="29"/>
        <v>0.22727272727272727</v>
      </c>
      <c r="R217" s="9">
        <f t="shared" si="30"/>
        <v>10</v>
      </c>
      <c r="S217" s="6" t="s">
        <v>8310</v>
      </c>
      <c r="T217" s="6" t="s">
        <v>8314</v>
      </c>
      <c r="U217" s="6" t="str">
        <f t="shared" si="24"/>
        <v>film &amp; video</v>
      </c>
      <c r="V217" s="6" t="str">
        <f t="shared" si="31"/>
        <v>drama</v>
      </c>
      <c r="W217" s="6" t="str">
        <f t="shared" si="25"/>
        <v>film &amp; video</v>
      </c>
      <c r="X217" s="6" t="str">
        <f t="shared" si="26"/>
        <v>drama</v>
      </c>
    </row>
    <row r="218" spans="1:24" ht="104.7" customHeight="1" x14ac:dyDescent="0.55000000000000004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20">
        <f t="shared" si="27"/>
        <v>42066.958761574075</v>
      </c>
      <c r="L218" s="20">
        <f t="shared" si="28"/>
        <v>42116.917094907403</v>
      </c>
      <c r="M218" s="6" t="b">
        <v>0</v>
      </c>
      <c r="N218" s="6">
        <v>84</v>
      </c>
      <c r="O218" s="6" t="b">
        <v>0</v>
      </c>
      <c r="P218" s="6" t="s">
        <v>8268</v>
      </c>
      <c r="Q218" s="8">
        <f t="shared" si="29"/>
        <v>55.698440000000005</v>
      </c>
      <c r="R218" s="9">
        <f t="shared" si="30"/>
        <v>331.53833333333336</v>
      </c>
      <c r="S218" s="6" t="s">
        <v>8310</v>
      </c>
      <c r="T218" s="6" t="s">
        <v>8314</v>
      </c>
      <c r="U218" s="6" t="str">
        <f t="shared" si="24"/>
        <v>film &amp; video</v>
      </c>
      <c r="V218" s="6" t="str">
        <f t="shared" si="31"/>
        <v>drama</v>
      </c>
      <c r="W218" s="6" t="str">
        <f t="shared" si="25"/>
        <v>film &amp; video</v>
      </c>
      <c r="X218" s="6" t="str">
        <f t="shared" si="26"/>
        <v>drama</v>
      </c>
    </row>
    <row r="219" spans="1:24" ht="104.7" customHeight="1" x14ac:dyDescent="0.55000000000000004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20">
        <f t="shared" si="27"/>
        <v>41970.64061342593</v>
      </c>
      <c r="L219" s="20">
        <f t="shared" si="28"/>
        <v>42001.64061342593</v>
      </c>
      <c r="M219" s="6" t="b">
        <v>0</v>
      </c>
      <c r="N219" s="6">
        <v>38</v>
      </c>
      <c r="O219" s="6" t="b">
        <v>0</v>
      </c>
      <c r="P219" s="6" t="s">
        <v>8268</v>
      </c>
      <c r="Q219" s="8">
        <f t="shared" si="29"/>
        <v>11.943</v>
      </c>
      <c r="R219" s="9">
        <f t="shared" si="30"/>
        <v>314.28947368421052</v>
      </c>
      <c r="S219" s="6" t="s">
        <v>8310</v>
      </c>
      <c r="T219" s="6" t="s">
        <v>8314</v>
      </c>
      <c r="U219" s="6" t="str">
        <f t="shared" si="24"/>
        <v>film &amp; video</v>
      </c>
      <c r="V219" s="6" t="str">
        <f t="shared" si="31"/>
        <v>drama</v>
      </c>
      <c r="W219" s="6" t="str">
        <f t="shared" si="25"/>
        <v>film &amp; video</v>
      </c>
      <c r="X219" s="6" t="str">
        <f t="shared" si="26"/>
        <v>drama</v>
      </c>
    </row>
    <row r="220" spans="1:24" ht="104.7" customHeight="1" x14ac:dyDescent="0.55000000000000004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20">
        <f t="shared" si="27"/>
        <v>42079.628344907411</v>
      </c>
      <c r="L220" s="20">
        <f t="shared" si="28"/>
        <v>42139.628344907411</v>
      </c>
      <c r="M220" s="6" t="b">
        <v>0</v>
      </c>
      <c r="N220" s="6">
        <v>1</v>
      </c>
      <c r="O220" s="6" t="b">
        <v>0</v>
      </c>
      <c r="P220" s="6" t="s">
        <v>8268</v>
      </c>
      <c r="Q220" s="8">
        <f t="shared" si="29"/>
        <v>2</v>
      </c>
      <c r="R220" s="9">
        <f t="shared" si="30"/>
        <v>100</v>
      </c>
      <c r="S220" s="6" t="s">
        <v>8310</v>
      </c>
      <c r="T220" s="6" t="s">
        <v>8314</v>
      </c>
      <c r="U220" s="6" t="str">
        <f t="shared" si="24"/>
        <v>film &amp; video</v>
      </c>
      <c r="V220" s="6" t="str">
        <f t="shared" si="31"/>
        <v>drama</v>
      </c>
      <c r="W220" s="6" t="str">
        <f t="shared" si="25"/>
        <v>film &amp; video</v>
      </c>
      <c r="X220" s="6" t="str">
        <f t="shared" si="26"/>
        <v>drama</v>
      </c>
    </row>
    <row r="221" spans="1:24" ht="104.7" customHeight="1" x14ac:dyDescent="0.55000000000000004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20">
        <f t="shared" si="27"/>
        <v>42429.326678240745</v>
      </c>
      <c r="L221" s="20">
        <f t="shared" si="28"/>
        <v>42461.290972222225</v>
      </c>
      <c r="M221" s="6" t="b">
        <v>0</v>
      </c>
      <c r="N221" s="6">
        <v>76</v>
      </c>
      <c r="O221" s="6" t="b">
        <v>0</v>
      </c>
      <c r="P221" s="6" t="s">
        <v>8268</v>
      </c>
      <c r="Q221" s="8">
        <f t="shared" si="29"/>
        <v>17.630000000000003</v>
      </c>
      <c r="R221" s="9">
        <f t="shared" si="30"/>
        <v>115.98684210526316</v>
      </c>
      <c r="S221" s="6" t="s">
        <v>8310</v>
      </c>
      <c r="T221" s="6" t="s">
        <v>8314</v>
      </c>
      <c r="U221" s="6" t="str">
        <f t="shared" si="24"/>
        <v>film &amp; video</v>
      </c>
      <c r="V221" s="6" t="str">
        <f t="shared" si="31"/>
        <v>drama</v>
      </c>
      <c r="W221" s="6" t="str">
        <f t="shared" si="25"/>
        <v>film &amp; video</v>
      </c>
      <c r="X221" s="6" t="str">
        <f t="shared" si="26"/>
        <v>drama</v>
      </c>
    </row>
    <row r="222" spans="1:24" ht="104.7" customHeight="1" x14ac:dyDescent="0.55000000000000004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20">
        <f t="shared" si="27"/>
        <v>42195.643865740742</v>
      </c>
      <c r="L222" s="20">
        <f t="shared" si="28"/>
        <v>42236.837499999994</v>
      </c>
      <c r="M222" s="6" t="b">
        <v>0</v>
      </c>
      <c r="N222" s="6">
        <v>3</v>
      </c>
      <c r="O222" s="6" t="b">
        <v>0</v>
      </c>
      <c r="P222" s="6" t="s">
        <v>8268</v>
      </c>
      <c r="Q222" s="8">
        <f t="shared" si="29"/>
        <v>0.72</v>
      </c>
      <c r="R222" s="9">
        <f t="shared" si="30"/>
        <v>120</v>
      </c>
      <c r="S222" s="6" t="s">
        <v>8310</v>
      </c>
      <c r="T222" s="6" t="s">
        <v>8314</v>
      </c>
      <c r="U222" s="6" t="str">
        <f t="shared" si="24"/>
        <v>film &amp; video</v>
      </c>
      <c r="V222" s="6" t="str">
        <f t="shared" si="31"/>
        <v>drama</v>
      </c>
      <c r="W222" s="6" t="str">
        <f t="shared" si="25"/>
        <v>film &amp; video</v>
      </c>
      <c r="X222" s="6" t="str">
        <f t="shared" si="26"/>
        <v>drama</v>
      </c>
    </row>
    <row r="223" spans="1:24" ht="104.7" customHeight="1" x14ac:dyDescent="0.55000000000000004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20">
        <f t="shared" si="27"/>
        <v>42031.837546296301</v>
      </c>
      <c r="L223" s="20">
        <f t="shared" si="28"/>
        <v>42091.79587962963</v>
      </c>
      <c r="M223" s="6" t="b">
        <v>0</v>
      </c>
      <c r="N223" s="6">
        <v>0</v>
      </c>
      <c r="O223" s="6" t="b">
        <v>0</v>
      </c>
      <c r="P223" s="6" t="s">
        <v>8268</v>
      </c>
      <c r="Q223" s="8">
        <f t="shared" si="29"/>
        <v>0</v>
      </c>
      <c r="R223" s="9" t="e">
        <f t="shared" si="30"/>
        <v>#DIV/0!</v>
      </c>
      <c r="S223" s="6" t="s">
        <v>8310</v>
      </c>
      <c r="T223" s="6" t="s">
        <v>8314</v>
      </c>
      <c r="U223" s="6" t="str">
        <f t="shared" si="24"/>
        <v>film &amp; video</v>
      </c>
      <c r="V223" s="6" t="str">
        <f t="shared" si="31"/>
        <v>drama</v>
      </c>
      <c r="W223" s="6" t="str">
        <f t="shared" si="25"/>
        <v>film &amp; video</v>
      </c>
      <c r="X223" s="6" t="str">
        <f t="shared" si="26"/>
        <v>drama</v>
      </c>
    </row>
    <row r="224" spans="1:24" ht="104.7" customHeight="1" x14ac:dyDescent="0.55000000000000004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20">
        <f t="shared" si="27"/>
        <v>42031.769884259258</v>
      </c>
      <c r="L224" s="20">
        <f t="shared" si="28"/>
        <v>42090.110416666663</v>
      </c>
      <c r="M224" s="6" t="b">
        <v>0</v>
      </c>
      <c r="N224" s="6">
        <v>2</v>
      </c>
      <c r="O224" s="6" t="b">
        <v>0</v>
      </c>
      <c r="P224" s="6" t="s">
        <v>8268</v>
      </c>
      <c r="Q224" s="8">
        <f t="shared" si="29"/>
        <v>13</v>
      </c>
      <c r="R224" s="9">
        <f t="shared" si="30"/>
        <v>65</v>
      </c>
      <c r="S224" s="6" t="s">
        <v>8310</v>
      </c>
      <c r="T224" s="6" t="s">
        <v>8314</v>
      </c>
      <c r="U224" s="6" t="str">
        <f t="shared" si="24"/>
        <v>film &amp; video</v>
      </c>
      <c r="V224" s="6" t="str">
        <f t="shared" si="31"/>
        <v>drama</v>
      </c>
      <c r="W224" s="6" t="str">
        <f t="shared" si="25"/>
        <v>film &amp; video</v>
      </c>
      <c r="X224" s="6" t="str">
        <f t="shared" si="26"/>
        <v>drama</v>
      </c>
    </row>
    <row r="225" spans="1:24" ht="104.7" customHeight="1" x14ac:dyDescent="0.55000000000000004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20">
        <f t="shared" si="27"/>
        <v>42482.048032407409</v>
      </c>
      <c r="L225" s="20">
        <f t="shared" si="28"/>
        <v>42512.045138888891</v>
      </c>
      <c r="M225" s="6" t="b">
        <v>0</v>
      </c>
      <c r="N225" s="6">
        <v>0</v>
      </c>
      <c r="O225" s="6" t="b">
        <v>0</v>
      </c>
      <c r="P225" s="6" t="s">
        <v>8268</v>
      </c>
      <c r="Q225" s="8">
        <f t="shared" si="29"/>
        <v>0</v>
      </c>
      <c r="R225" s="9" t="e">
        <f t="shared" si="30"/>
        <v>#DIV/0!</v>
      </c>
      <c r="S225" s="6" t="s">
        <v>8310</v>
      </c>
      <c r="T225" s="6" t="s">
        <v>8314</v>
      </c>
      <c r="U225" s="6" t="str">
        <f t="shared" si="24"/>
        <v>film &amp; video</v>
      </c>
      <c r="V225" s="6" t="str">
        <f t="shared" si="31"/>
        <v>drama</v>
      </c>
      <c r="W225" s="6" t="str">
        <f t="shared" si="25"/>
        <v>film &amp; video</v>
      </c>
      <c r="X225" s="6" t="str">
        <f t="shared" si="26"/>
        <v>drama</v>
      </c>
    </row>
    <row r="226" spans="1:24" ht="104.7" customHeight="1" x14ac:dyDescent="0.55000000000000004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20">
        <f t="shared" si="27"/>
        <v>42135.235254629632</v>
      </c>
      <c r="L226" s="20">
        <f t="shared" si="28"/>
        <v>42195.235254629632</v>
      </c>
      <c r="M226" s="6" t="b">
        <v>0</v>
      </c>
      <c r="N226" s="6">
        <v>0</v>
      </c>
      <c r="O226" s="6" t="b">
        <v>0</v>
      </c>
      <c r="P226" s="6" t="s">
        <v>8268</v>
      </c>
      <c r="Q226" s="8">
        <f t="shared" si="29"/>
        <v>0</v>
      </c>
      <c r="R226" s="9" t="e">
        <f t="shared" si="30"/>
        <v>#DIV/0!</v>
      </c>
      <c r="S226" s="6" t="s">
        <v>8310</v>
      </c>
      <c r="T226" s="6" t="s">
        <v>8314</v>
      </c>
      <c r="U226" s="6" t="str">
        <f t="shared" si="24"/>
        <v>film &amp; video</v>
      </c>
      <c r="V226" s="6" t="str">
        <f t="shared" si="31"/>
        <v>drama</v>
      </c>
      <c r="W226" s="6" t="str">
        <f t="shared" si="25"/>
        <v>film &amp; video</v>
      </c>
      <c r="X226" s="6" t="str">
        <f t="shared" si="26"/>
        <v>drama</v>
      </c>
    </row>
    <row r="227" spans="1:24" ht="104.7" customHeight="1" x14ac:dyDescent="0.55000000000000004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20">
        <f t="shared" si="27"/>
        <v>42438.961273148147</v>
      </c>
      <c r="L227" s="20">
        <f t="shared" si="28"/>
        <v>42468.919606481482</v>
      </c>
      <c r="M227" s="6" t="b">
        <v>0</v>
      </c>
      <c r="N227" s="6">
        <v>0</v>
      </c>
      <c r="O227" s="6" t="b">
        <v>0</v>
      </c>
      <c r="P227" s="6" t="s">
        <v>8268</v>
      </c>
      <c r="Q227" s="8">
        <f t="shared" si="29"/>
        <v>0</v>
      </c>
      <c r="R227" s="9" t="e">
        <f t="shared" si="30"/>
        <v>#DIV/0!</v>
      </c>
      <c r="S227" s="6" t="s">
        <v>8310</v>
      </c>
      <c r="T227" s="6" t="s">
        <v>8314</v>
      </c>
      <c r="U227" s="6" t="str">
        <f t="shared" si="24"/>
        <v>film &amp; video</v>
      </c>
      <c r="V227" s="6" t="str">
        <f t="shared" si="31"/>
        <v>drama</v>
      </c>
      <c r="W227" s="6" t="str">
        <f t="shared" si="25"/>
        <v>film &amp; video</v>
      </c>
      <c r="X227" s="6" t="str">
        <f t="shared" si="26"/>
        <v>drama</v>
      </c>
    </row>
    <row r="228" spans="1:24" ht="104.7" customHeight="1" x14ac:dyDescent="0.55000000000000004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20">
        <f t="shared" si="27"/>
        <v>42106.666018518517</v>
      </c>
      <c r="L228" s="20">
        <f t="shared" si="28"/>
        <v>42155.395138888889</v>
      </c>
      <c r="M228" s="6" t="b">
        <v>0</v>
      </c>
      <c r="N228" s="6">
        <v>2</v>
      </c>
      <c r="O228" s="6" t="b">
        <v>0</v>
      </c>
      <c r="P228" s="6" t="s">
        <v>8268</v>
      </c>
      <c r="Q228" s="8">
        <f t="shared" si="29"/>
        <v>0.86206896551724133</v>
      </c>
      <c r="R228" s="9">
        <f t="shared" si="30"/>
        <v>125</v>
      </c>
      <c r="S228" s="6" t="s">
        <v>8310</v>
      </c>
      <c r="T228" s="6" t="s">
        <v>8314</v>
      </c>
      <c r="U228" s="6" t="str">
        <f t="shared" si="24"/>
        <v>film &amp; video</v>
      </c>
      <c r="V228" s="6" t="str">
        <f t="shared" si="31"/>
        <v>drama</v>
      </c>
      <c r="W228" s="6" t="str">
        <f t="shared" si="25"/>
        <v>film &amp; video</v>
      </c>
      <c r="X228" s="6" t="str">
        <f t="shared" si="26"/>
        <v>drama</v>
      </c>
    </row>
    <row r="229" spans="1:24" ht="104.7" customHeight="1" x14ac:dyDescent="0.55000000000000004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20">
        <f t="shared" si="27"/>
        <v>42164.893993055557</v>
      </c>
      <c r="L229" s="20">
        <f t="shared" si="28"/>
        <v>42194.893993055557</v>
      </c>
      <c r="M229" s="6" t="b">
        <v>0</v>
      </c>
      <c r="N229" s="6">
        <v>0</v>
      </c>
      <c r="O229" s="6" t="b">
        <v>0</v>
      </c>
      <c r="P229" s="6" t="s">
        <v>8268</v>
      </c>
      <c r="Q229" s="8">
        <f t="shared" si="29"/>
        <v>0</v>
      </c>
      <c r="R229" s="9" t="e">
        <f t="shared" si="30"/>
        <v>#DIV/0!</v>
      </c>
      <c r="S229" s="6" t="s">
        <v>8310</v>
      </c>
      <c r="T229" s="6" t="s">
        <v>8314</v>
      </c>
      <c r="U229" s="6" t="str">
        <f t="shared" si="24"/>
        <v>film &amp; video</v>
      </c>
      <c r="V229" s="6" t="str">
        <f t="shared" si="31"/>
        <v>drama</v>
      </c>
      <c r="W229" s="6" t="str">
        <f t="shared" si="25"/>
        <v>film &amp; video</v>
      </c>
      <c r="X229" s="6" t="str">
        <f t="shared" si="26"/>
        <v>drama</v>
      </c>
    </row>
    <row r="230" spans="1:24" ht="104.7" customHeight="1" x14ac:dyDescent="0.55000000000000004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20">
        <f t="shared" si="27"/>
        <v>42096.686400462961</v>
      </c>
      <c r="L230" s="20">
        <f t="shared" si="28"/>
        <v>42156.686400462961</v>
      </c>
      <c r="M230" s="6" t="b">
        <v>0</v>
      </c>
      <c r="N230" s="6">
        <v>0</v>
      </c>
      <c r="O230" s="6" t="b">
        <v>0</v>
      </c>
      <c r="P230" s="6" t="s">
        <v>8268</v>
      </c>
      <c r="Q230" s="8">
        <f t="shared" si="29"/>
        <v>0</v>
      </c>
      <c r="R230" s="9" t="e">
        <f t="shared" si="30"/>
        <v>#DIV/0!</v>
      </c>
      <c r="S230" s="6" t="s">
        <v>8310</v>
      </c>
      <c r="T230" s="6" t="s">
        <v>8314</v>
      </c>
      <c r="U230" s="6" t="str">
        <f t="shared" si="24"/>
        <v>film &amp; video</v>
      </c>
      <c r="V230" s="6" t="str">
        <f t="shared" si="31"/>
        <v>drama</v>
      </c>
      <c r="W230" s="6" t="str">
        <f t="shared" si="25"/>
        <v>film &amp; video</v>
      </c>
      <c r="X230" s="6" t="str">
        <f t="shared" si="26"/>
        <v>drama</v>
      </c>
    </row>
    <row r="231" spans="1:24" ht="104.7" customHeight="1" x14ac:dyDescent="0.55000000000000004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20">
        <f t="shared" si="27"/>
        <v>42383.933993055558</v>
      </c>
      <c r="L231" s="20">
        <f t="shared" si="28"/>
        <v>42413.933993055558</v>
      </c>
      <c r="M231" s="6" t="b">
        <v>0</v>
      </c>
      <c r="N231" s="6">
        <v>0</v>
      </c>
      <c r="O231" s="6" t="b">
        <v>0</v>
      </c>
      <c r="P231" s="6" t="s">
        <v>8268</v>
      </c>
      <c r="Q231" s="8">
        <f t="shared" si="29"/>
        <v>0</v>
      </c>
      <c r="R231" s="9" t="e">
        <f t="shared" si="30"/>
        <v>#DIV/0!</v>
      </c>
      <c r="S231" s="6" t="s">
        <v>8310</v>
      </c>
      <c r="T231" s="6" t="s">
        <v>8314</v>
      </c>
      <c r="U231" s="6" t="str">
        <f t="shared" si="24"/>
        <v>film &amp; video</v>
      </c>
      <c r="V231" s="6" t="str">
        <f t="shared" si="31"/>
        <v>drama</v>
      </c>
      <c r="W231" s="6" t="str">
        <f t="shared" si="25"/>
        <v>film &amp; video</v>
      </c>
      <c r="X231" s="6" t="str">
        <f t="shared" si="26"/>
        <v>drama</v>
      </c>
    </row>
    <row r="232" spans="1:24" ht="104.7" customHeight="1" x14ac:dyDescent="0.55000000000000004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20">
        <f t="shared" si="27"/>
        <v>42129.777210648142</v>
      </c>
      <c r="L232" s="20">
        <f t="shared" si="28"/>
        <v>42159.777210648142</v>
      </c>
      <c r="M232" s="6" t="b">
        <v>0</v>
      </c>
      <c r="N232" s="6">
        <v>2</v>
      </c>
      <c r="O232" s="6" t="b">
        <v>0</v>
      </c>
      <c r="P232" s="6" t="s">
        <v>8268</v>
      </c>
      <c r="Q232" s="8">
        <f t="shared" si="29"/>
        <v>0.4</v>
      </c>
      <c r="R232" s="9">
        <f t="shared" si="30"/>
        <v>30</v>
      </c>
      <c r="S232" s="6" t="s">
        <v>8310</v>
      </c>
      <c r="T232" s="6" t="s">
        <v>8314</v>
      </c>
      <c r="U232" s="6" t="str">
        <f t="shared" si="24"/>
        <v>film &amp; video</v>
      </c>
      <c r="V232" s="6" t="str">
        <f t="shared" si="31"/>
        <v>drama</v>
      </c>
      <c r="W232" s="6" t="str">
        <f t="shared" si="25"/>
        <v>film &amp; video</v>
      </c>
      <c r="X232" s="6" t="str">
        <f t="shared" si="26"/>
        <v>drama</v>
      </c>
    </row>
    <row r="233" spans="1:24" ht="104.7" customHeight="1" x14ac:dyDescent="0.55000000000000004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20">
        <f t="shared" si="27"/>
        <v>42341.958923611113</v>
      </c>
      <c r="L233" s="20">
        <f t="shared" si="28"/>
        <v>42371.958923611113</v>
      </c>
      <c r="M233" s="6" t="b">
        <v>0</v>
      </c>
      <c r="N233" s="6">
        <v>0</v>
      </c>
      <c r="O233" s="6" t="b">
        <v>0</v>
      </c>
      <c r="P233" s="6" t="s">
        <v>8268</v>
      </c>
      <c r="Q233" s="8">
        <f t="shared" si="29"/>
        <v>0</v>
      </c>
      <c r="R233" s="9" t="e">
        <f t="shared" si="30"/>
        <v>#DIV/0!</v>
      </c>
      <c r="S233" s="6" t="s">
        <v>8310</v>
      </c>
      <c r="T233" s="6" t="s">
        <v>8314</v>
      </c>
      <c r="U233" s="6" t="str">
        <f t="shared" si="24"/>
        <v>film &amp; video</v>
      </c>
      <c r="V233" s="6" t="str">
        <f t="shared" si="31"/>
        <v>drama</v>
      </c>
      <c r="W233" s="6" t="str">
        <f t="shared" si="25"/>
        <v>film &amp; video</v>
      </c>
      <c r="X233" s="6" t="str">
        <f t="shared" si="26"/>
        <v>drama</v>
      </c>
    </row>
    <row r="234" spans="1:24" ht="104.7" customHeight="1" x14ac:dyDescent="0.55000000000000004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20">
        <f t="shared" si="27"/>
        <v>42032.82576388889</v>
      </c>
      <c r="L234" s="20">
        <f t="shared" si="28"/>
        <v>42062.82576388889</v>
      </c>
      <c r="M234" s="6" t="b">
        <v>0</v>
      </c>
      <c r="N234" s="6">
        <v>7</v>
      </c>
      <c r="O234" s="6" t="b">
        <v>0</v>
      </c>
      <c r="P234" s="6" t="s">
        <v>8268</v>
      </c>
      <c r="Q234" s="8">
        <f t="shared" si="29"/>
        <v>2.75</v>
      </c>
      <c r="R234" s="9">
        <f t="shared" si="30"/>
        <v>15.714285714285714</v>
      </c>
      <c r="S234" s="6" t="s">
        <v>8310</v>
      </c>
      <c r="T234" s="6" t="s">
        <v>8314</v>
      </c>
      <c r="U234" s="6" t="str">
        <f t="shared" si="24"/>
        <v>film &amp; video</v>
      </c>
      <c r="V234" s="6" t="str">
        <f t="shared" si="31"/>
        <v>drama</v>
      </c>
      <c r="W234" s="6" t="str">
        <f t="shared" si="25"/>
        <v>film &amp; video</v>
      </c>
      <c r="X234" s="6" t="str">
        <f t="shared" si="26"/>
        <v>drama</v>
      </c>
    </row>
    <row r="235" spans="1:24" ht="104.7" customHeight="1" x14ac:dyDescent="0.55000000000000004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20">
        <f t="shared" si="27"/>
        <v>42612.911712962959</v>
      </c>
      <c r="L235" s="20">
        <f t="shared" si="28"/>
        <v>42642.911712962959</v>
      </c>
      <c r="M235" s="6" t="b">
        <v>0</v>
      </c>
      <c r="N235" s="6">
        <v>0</v>
      </c>
      <c r="O235" s="6" t="b">
        <v>0</v>
      </c>
      <c r="P235" s="6" t="s">
        <v>8268</v>
      </c>
      <c r="Q235" s="8">
        <f t="shared" si="29"/>
        <v>0</v>
      </c>
      <c r="R235" s="9" t="e">
        <f t="shared" si="30"/>
        <v>#DIV/0!</v>
      </c>
      <c r="S235" s="6" t="s">
        <v>8310</v>
      </c>
      <c r="T235" s="6" t="s">
        <v>8314</v>
      </c>
      <c r="U235" s="6" t="str">
        <f t="shared" si="24"/>
        <v>film &amp; video</v>
      </c>
      <c r="V235" s="6" t="str">
        <f t="shared" si="31"/>
        <v>drama</v>
      </c>
      <c r="W235" s="6" t="str">
        <f t="shared" si="25"/>
        <v>film &amp; video</v>
      </c>
      <c r="X235" s="6" t="str">
        <f t="shared" si="26"/>
        <v>drama</v>
      </c>
    </row>
    <row r="236" spans="1:24" ht="104.7" customHeight="1" x14ac:dyDescent="0.55000000000000004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20">
        <f t="shared" si="27"/>
        <v>42136.035405092596</v>
      </c>
      <c r="L236" s="20">
        <f t="shared" si="28"/>
        <v>42176.035405092596</v>
      </c>
      <c r="M236" s="6" t="b">
        <v>0</v>
      </c>
      <c r="N236" s="6">
        <v>5</v>
      </c>
      <c r="O236" s="6" t="b">
        <v>0</v>
      </c>
      <c r="P236" s="6" t="s">
        <v>8268</v>
      </c>
      <c r="Q236" s="8">
        <f t="shared" si="29"/>
        <v>40.1</v>
      </c>
      <c r="R236" s="9">
        <f t="shared" si="30"/>
        <v>80.2</v>
      </c>
      <c r="S236" s="6" t="s">
        <v>8310</v>
      </c>
      <c r="T236" s="6" t="s">
        <v>8314</v>
      </c>
      <c r="U236" s="6" t="str">
        <f t="shared" si="24"/>
        <v>film &amp; video</v>
      </c>
      <c r="V236" s="6" t="str">
        <f t="shared" si="31"/>
        <v>drama</v>
      </c>
      <c r="W236" s="6" t="str">
        <f t="shared" si="25"/>
        <v>film &amp; video</v>
      </c>
      <c r="X236" s="6" t="str">
        <f t="shared" si="26"/>
        <v>drama</v>
      </c>
    </row>
    <row r="237" spans="1:24" ht="104.7" customHeight="1" x14ac:dyDescent="0.55000000000000004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20">
        <f t="shared" si="27"/>
        <v>42164.908530092594</v>
      </c>
      <c r="L237" s="20">
        <f t="shared" si="28"/>
        <v>42194.908530092594</v>
      </c>
      <c r="M237" s="6" t="b">
        <v>0</v>
      </c>
      <c r="N237" s="6">
        <v>0</v>
      </c>
      <c r="O237" s="6" t="b">
        <v>0</v>
      </c>
      <c r="P237" s="6" t="s">
        <v>8268</v>
      </c>
      <c r="Q237" s="8">
        <f t="shared" si="29"/>
        <v>0</v>
      </c>
      <c r="R237" s="9" t="e">
        <f t="shared" si="30"/>
        <v>#DIV/0!</v>
      </c>
      <c r="S237" s="6" t="s">
        <v>8310</v>
      </c>
      <c r="T237" s="6" t="s">
        <v>8314</v>
      </c>
      <c r="U237" s="6" t="str">
        <f t="shared" si="24"/>
        <v>film &amp; video</v>
      </c>
      <c r="V237" s="6" t="str">
        <f t="shared" si="31"/>
        <v>drama</v>
      </c>
      <c r="W237" s="6" t="str">
        <f t="shared" si="25"/>
        <v>film &amp; video</v>
      </c>
      <c r="X237" s="6" t="str">
        <f t="shared" si="26"/>
        <v>drama</v>
      </c>
    </row>
    <row r="238" spans="1:24" ht="104.7" customHeight="1" x14ac:dyDescent="0.55000000000000004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20">
        <f t="shared" si="27"/>
        <v>42321.08447916666</v>
      </c>
      <c r="L238" s="20">
        <f t="shared" si="28"/>
        <v>42374</v>
      </c>
      <c r="M238" s="6" t="b">
        <v>0</v>
      </c>
      <c r="N238" s="6">
        <v>0</v>
      </c>
      <c r="O238" s="6" t="b">
        <v>0</v>
      </c>
      <c r="P238" s="6" t="s">
        <v>8268</v>
      </c>
      <c r="Q238" s="8">
        <f t="shared" si="29"/>
        <v>0</v>
      </c>
      <c r="R238" s="9" t="e">
        <f t="shared" si="30"/>
        <v>#DIV/0!</v>
      </c>
      <c r="S238" s="6" t="s">
        <v>8310</v>
      </c>
      <c r="T238" s="6" t="s">
        <v>8314</v>
      </c>
      <c r="U238" s="6" t="str">
        <f t="shared" si="24"/>
        <v>film &amp; video</v>
      </c>
      <c r="V238" s="6" t="str">
        <f t="shared" si="31"/>
        <v>drama</v>
      </c>
      <c r="W238" s="6" t="str">
        <f t="shared" si="25"/>
        <v>film &amp; video</v>
      </c>
      <c r="X238" s="6" t="str">
        <f t="shared" si="26"/>
        <v>drama</v>
      </c>
    </row>
    <row r="239" spans="1:24" ht="104.7" customHeight="1" x14ac:dyDescent="0.55000000000000004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20">
        <f t="shared" si="27"/>
        <v>42377.577187499999</v>
      </c>
      <c r="L239" s="20">
        <f t="shared" si="28"/>
        <v>42437.577187499999</v>
      </c>
      <c r="M239" s="6" t="b">
        <v>0</v>
      </c>
      <c r="N239" s="6">
        <v>1</v>
      </c>
      <c r="O239" s="6" t="b">
        <v>0</v>
      </c>
      <c r="P239" s="6" t="s">
        <v>8268</v>
      </c>
      <c r="Q239" s="8">
        <f t="shared" si="29"/>
        <v>0.33333333333333337</v>
      </c>
      <c r="R239" s="9">
        <f t="shared" si="30"/>
        <v>50</v>
      </c>
      <c r="S239" s="6" t="s">
        <v>8310</v>
      </c>
      <c r="T239" s="6" t="s">
        <v>8314</v>
      </c>
      <c r="U239" s="6" t="str">
        <f t="shared" si="24"/>
        <v>film &amp; video</v>
      </c>
      <c r="V239" s="6" t="str">
        <f t="shared" si="31"/>
        <v>drama</v>
      </c>
      <c r="W239" s="6" t="str">
        <f t="shared" si="25"/>
        <v>film &amp; video</v>
      </c>
      <c r="X239" s="6" t="str">
        <f t="shared" si="26"/>
        <v>drama</v>
      </c>
    </row>
    <row r="240" spans="1:24" ht="104.7" customHeight="1" x14ac:dyDescent="0.55000000000000004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20">
        <f t="shared" si="27"/>
        <v>42713.962499999994</v>
      </c>
      <c r="L240" s="20">
        <f t="shared" si="28"/>
        <v>42734.375</v>
      </c>
      <c r="M240" s="6" t="b">
        <v>0</v>
      </c>
      <c r="N240" s="6">
        <v>0</v>
      </c>
      <c r="O240" s="6" t="b">
        <v>0</v>
      </c>
      <c r="P240" s="6" t="s">
        <v>8268</v>
      </c>
      <c r="Q240" s="8">
        <f t="shared" si="29"/>
        <v>0</v>
      </c>
      <c r="R240" s="9" t="e">
        <f t="shared" si="30"/>
        <v>#DIV/0!</v>
      </c>
      <c r="S240" s="6" t="s">
        <v>8310</v>
      </c>
      <c r="T240" s="6" t="s">
        <v>8314</v>
      </c>
      <c r="U240" s="6" t="str">
        <f t="shared" si="24"/>
        <v>film &amp; video</v>
      </c>
      <c r="V240" s="6" t="str">
        <f t="shared" si="31"/>
        <v>drama</v>
      </c>
      <c r="W240" s="6" t="str">
        <f t="shared" si="25"/>
        <v>film &amp; video</v>
      </c>
      <c r="X240" s="6" t="str">
        <f t="shared" si="26"/>
        <v>drama</v>
      </c>
    </row>
    <row r="241" spans="1:24" ht="104.7" customHeight="1" x14ac:dyDescent="0.55000000000000004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20">
        <f t="shared" si="27"/>
        <v>42297.110300925924</v>
      </c>
      <c r="L241" s="20">
        <f t="shared" si="28"/>
        <v>42316.5</v>
      </c>
      <c r="M241" s="6" t="b">
        <v>0</v>
      </c>
      <c r="N241" s="6">
        <v>5</v>
      </c>
      <c r="O241" s="6" t="b">
        <v>0</v>
      </c>
      <c r="P241" s="6" t="s">
        <v>8268</v>
      </c>
      <c r="Q241" s="8">
        <f t="shared" si="29"/>
        <v>25</v>
      </c>
      <c r="R241" s="9">
        <f t="shared" si="30"/>
        <v>50</v>
      </c>
      <c r="S241" s="6" t="s">
        <v>8310</v>
      </c>
      <c r="T241" s="6" t="s">
        <v>8314</v>
      </c>
      <c r="U241" s="6" t="str">
        <f t="shared" si="24"/>
        <v>film &amp; video</v>
      </c>
      <c r="V241" s="6" t="str">
        <f t="shared" si="31"/>
        <v>drama</v>
      </c>
      <c r="W241" s="6" t="str">
        <f t="shared" si="25"/>
        <v>film &amp; video</v>
      </c>
      <c r="X241" s="6" t="str">
        <f t="shared" si="26"/>
        <v>drama</v>
      </c>
    </row>
    <row r="242" spans="1:24" ht="104.7" customHeight="1" x14ac:dyDescent="0.55000000000000004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20">
        <f t="shared" si="27"/>
        <v>41354.708460648151</v>
      </c>
      <c r="L242" s="20">
        <f t="shared" si="28"/>
        <v>41399.708460648151</v>
      </c>
      <c r="M242" s="6" t="b">
        <v>1</v>
      </c>
      <c r="N242" s="6">
        <v>137</v>
      </c>
      <c r="O242" s="6" t="b">
        <v>1</v>
      </c>
      <c r="P242" s="6" t="s">
        <v>8269</v>
      </c>
      <c r="Q242" s="8">
        <f t="shared" si="29"/>
        <v>107.63413333333334</v>
      </c>
      <c r="R242" s="9">
        <f t="shared" si="30"/>
        <v>117.84759124087591</v>
      </c>
      <c r="S242" s="6" t="s">
        <v>8310</v>
      </c>
      <c r="T242" s="6" t="s">
        <v>8315</v>
      </c>
      <c r="U242" s="6" t="str">
        <f t="shared" si="24"/>
        <v>film &amp; video</v>
      </c>
      <c r="V242" s="6" t="str">
        <f t="shared" si="31"/>
        <v>documentary</v>
      </c>
      <c r="W242" s="6" t="str">
        <f t="shared" si="25"/>
        <v>film &amp; video</v>
      </c>
      <c r="X242" s="6" t="str">
        <f t="shared" si="26"/>
        <v>documentary</v>
      </c>
    </row>
    <row r="243" spans="1:24" ht="104.7" customHeight="1" x14ac:dyDescent="0.55000000000000004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20">
        <f t="shared" si="27"/>
        <v>41949.697962962964</v>
      </c>
      <c r="L243" s="20">
        <f t="shared" si="28"/>
        <v>41994.697962962964</v>
      </c>
      <c r="M243" s="6" t="b">
        <v>1</v>
      </c>
      <c r="N243" s="6">
        <v>376</v>
      </c>
      <c r="O243" s="6" t="b">
        <v>1</v>
      </c>
      <c r="P243" s="6" t="s">
        <v>8269</v>
      </c>
      <c r="Q243" s="8">
        <f t="shared" si="29"/>
        <v>112.63736263736264</v>
      </c>
      <c r="R243" s="9">
        <f t="shared" si="30"/>
        <v>109.04255319148936</v>
      </c>
      <c r="S243" s="6" t="s">
        <v>8310</v>
      </c>
      <c r="T243" s="6" t="s">
        <v>8315</v>
      </c>
      <c r="U243" s="6" t="str">
        <f t="shared" si="24"/>
        <v>film &amp; video</v>
      </c>
      <c r="V243" s="6" t="str">
        <f t="shared" si="31"/>
        <v>documentary</v>
      </c>
      <c r="W243" s="6" t="str">
        <f t="shared" si="25"/>
        <v>film &amp; video</v>
      </c>
      <c r="X243" s="6" t="str">
        <f t="shared" si="26"/>
        <v>documentary</v>
      </c>
    </row>
    <row r="244" spans="1:24" ht="104.7" customHeight="1" x14ac:dyDescent="0.55000000000000004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20">
        <f t="shared" si="27"/>
        <v>40862.492939814816</v>
      </c>
      <c r="L244" s="20">
        <f t="shared" si="28"/>
        <v>40897.492939814816</v>
      </c>
      <c r="M244" s="6" t="b">
        <v>1</v>
      </c>
      <c r="N244" s="6">
        <v>202</v>
      </c>
      <c r="O244" s="6" t="b">
        <v>1</v>
      </c>
      <c r="P244" s="6" t="s">
        <v>8269</v>
      </c>
      <c r="Q244" s="8">
        <f t="shared" si="29"/>
        <v>113.46153846153845</v>
      </c>
      <c r="R244" s="9">
        <f t="shared" si="30"/>
        <v>73.019801980198025</v>
      </c>
      <c r="S244" s="6" t="s">
        <v>8310</v>
      </c>
      <c r="T244" s="6" t="s">
        <v>8315</v>
      </c>
      <c r="U244" s="6" t="str">
        <f t="shared" si="24"/>
        <v>film &amp; video</v>
      </c>
      <c r="V244" s="6" t="str">
        <f t="shared" si="31"/>
        <v>documentary</v>
      </c>
      <c r="W244" s="6" t="str">
        <f t="shared" si="25"/>
        <v>film &amp; video</v>
      </c>
      <c r="X244" s="6" t="str">
        <f t="shared" si="26"/>
        <v>documentary</v>
      </c>
    </row>
    <row r="245" spans="1:24" ht="104.7" customHeight="1" x14ac:dyDescent="0.55000000000000004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20">
        <f t="shared" si="27"/>
        <v>41662.047500000001</v>
      </c>
      <c r="L245" s="20">
        <f t="shared" si="28"/>
        <v>41692.047500000001</v>
      </c>
      <c r="M245" s="6" t="b">
        <v>1</v>
      </c>
      <c r="N245" s="6">
        <v>328</v>
      </c>
      <c r="O245" s="6" t="b">
        <v>1</v>
      </c>
      <c r="P245" s="6" t="s">
        <v>8269</v>
      </c>
      <c r="Q245" s="8">
        <f t="shared" si="29"/>
        <v>102.592</v>
      </c>
      <c r="R245" s="9">
        <f t="shared" si="30"/>
        <v>78.195121951219505</v>
      </c>
      <c r="S245" s="6" t="s">
        <v>8310</v>
      </c>
      <c r="T245" s="6" t="s">
        <v>8315</v>
      </c>
      <c r="U245" s="6" t="str">
        <f t="shared" si="24"/>
        <v>film &amp; video</v>
      </c>
      <c r="V245" s="6" t="str">
        <f t="shared" si="31"/>
        <v>documentary</v>
      </c>
      <c r="W245" s="6" t="str">
        <f t="shared" si="25"/>
        <v>film &amp; video</v>
      </c>
      <c r="X245" s="6" t="str">
        <f t="shared" si="26"/>
        <v>documentary</v>
      </c>
    </row>
    <row r="246" spans="1:24" ht="104.7" customHeight="1" x14ac:dyDescent="0.55000000000000004">
      <c r="A246" s="6">
        <v>244</v>
      </c>
      <c r="B246" s="10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20">
        <f t="shared" si="27"/>
        <v>40213.323599537034</v>
      </c>
      <c r="L246" s="20">
        <f t="shared" si="28"/>
        <v>40253.29583333333</v>
      </c>
      <c r="M246" s="6" t="b">
        <v>1</v>
      </c>
      <c r="N246" s="6">
        <v>84</v>
      </c>
      <c r="O246" s="6" t="b">
        <v>1</v>
      </c>
      <c r="P246" s="6" t="s">
        <v>8269</v>
      </c>
      <c r="Q246" s="8">
        <f t="shared" si="29"/>
        <v>113.75714285714287</v>
      </c>
      <c r="R246" s="9">
        <f t="shared" si="30"/>
        <v>47.398809523809526</v>
      </c>
      <c r="S246" s="6" t="s">
        <v>8310</v>
      </c>
      <c r="T246" s="6" t="s">
        <v>8315</v>
      </c>
      <c r="U246" s="6" t="str">
        <f t="shared" si="24"/>
        <v>film &amp; video</v>
      </c>
      <c r="V246" s="6" t="str">
        <f t="shared" si="31"/>
        <v>documentary</v>
      </c>
      <c r="W246" s="6" t="str">
        <f t="shared" si="25"/>
        <v>film &amp; video</v>
      </c>
      <c r="X246" s="6" t="str">
        <f t="shared" si="26"/>
        <v>documentary</v>
      </c>
    </row>
    <row r="247" spans="1:24" ht="104.7" customHeight="1" x14ac:dyDescent="0.55000000000000004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20">
        <f t="shared" si="27"/>
        <v>41107.053067129629</v>
      </c>
      <c r="L247" s="20">
        <f t="shared" si="28"/>
        <v>41137.053067129629</v>
      </c>
      <c r="M247" s="6" t="b">
        <v>1</v>
      </c>
      <c r="N247" s="6">
        <v>96</v>
      </c>
      <c r="O247" s="6" t="b">
        <v>1</v>
      </c>
      <c r="P247" s="6" t="s">
        <v>8269</v>
      </c>
      <c r="Q247" s="8">
        <f t="shared" si="29"/>
        <v>103.71999999999998</v>
      </c>
      <c r="R247" s="9">
        <f t="shared" si="30"/>
        <v>54.020833333333336</v>
      </c>
      <c r="S247" s="6" t="s">
        <v>8310</v>
      </c>
      <c r="T247" s="6" t="s">
        <v>8315</v>
      </c>
      <c r="U247" s="6" t="str">
        <f t="shared" si="24"/>
        <v>film &amp; video</v>
      </c>
      <c r="V247" s="6" t="str">
        <f t="shared" si="31"/>
        <v>documentary</v>
      </c>
      <c r="W247" s="6" t="str">
        <f t="shared" si="25"/>
        <v>film &amp; video</v>
      </c>
      <c r="X247" s="6" t="str">
        <f t="shared" si="26"/>
        <v>documentary</v>
      </c>
    </row>
    <row r="248" spans="1:24" ht="104.7" customHeight="1" x14ac:dyDescent="0.55000000000000004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20">
        <f t="shared" si="27"/>
        <v>40480.363483796296</v>
      </c>
      <c r="L248" s="20">
        <f t="shared" si="28"/>
        <v>40530.405150462961</v>
      </c>
      <c r="M248" s="6" t="b">
        <v>1</v>
      </c>
      <c r="N248" s="6">
        <v>223</v>
      </c>
      <c r="O248" s="6" t="b">
        <v>1</v>
      </c>
      <c r="P248" s="6" t="s">
        <v>8269</v>
      </c>
      <c r="Q248" s="8">
        <f t="shared" si="29"/>
        <v>305.46000000000004</v>
      </c>
      <c r="R248" s="9">
        <f t="shared" si="30"/>
        <v>68.488789237668158</v>
      </c>
      <c r="S248" s="6" t="s">
        <v>8310</v>
      </c>
      <c r="T248" s="6" t="s">
        <v>8315</v>
      </c>
      <c r="U248" s="6" t="str">
        <f t="shared" si="24"/>
        <v>film &amp; video</v>
      </c>
      <c r="V248" s="6" t="str">
        <f t="shared" si="31"/>
        <v>documentary</v>
      </c>
      <c r="W248" s="6" t="str">
        <f t="shared" si="25"/>
        <v>film &amp; video</v>
      </c>
      <c r="X248" s="6" t="str">
        <f t="shared" si="26"/>
        <v>documentary</v>
      </c>
    </row>
    <row r="249" spans="1:24" ht="104.7" customHeight="1" x14ac:dyDescent="0.55000000000000004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20">
        <f t="shared" si="27"/>
        <v>40430.604328703703</v>
      </c>
      <c r="L249" s="20">
        <f t="shared" si="28"/>
        <v>40467.152083333334</v>
      </c>
      <c r="M249" s="6" t="b">
        <v>1</v>
      </c>
      <c r="N249" s="6">
        <v>62</v>
      </c>
      <c r="O249" s="6" t="b">
        <v>1</v>
      </c>
      <c r="P249" s="6" t="s">
        <v>8269</v>
      </c>
      <c r="Q249" s="8">
        <f t="shared" si="29"/>
        <v>134.1</v>
      </c>
      <c r="R249" s="9">
        <f t="shared" si="30"/>
        <v>108.14516129032258</v>
      </c>
      <c r="S249" s="6" t="s">
        <v>8310</v>
      </c>
      <c r="T249" s="6" t="s">
        <v>8315</v>
      </c>
      <c r="U249" s="6" t="str">
        <f t="shared" si="24"/>
        <v>film &amp; video</v>
      </c>
      <c r="V249" s="6" t="str">
        <f t="shared" si="31"/>
        <v>documentary</v>
      </c>
      <c r="W249" s="6" t="str">
        <f t="shared" si="25"/>
        <v>film &amp; video</v>
      </c>
      <c r="X249" s="6" t="str">
        <f t="shared" si="26"/>
        <v>documentary</v>
      </c>
    </row>
    <row r="250" spans="1:24" ht="104.7" customHeight="1" x14ac:dyDescent="0.55000000000000004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20">
        <f t="shared" si="27"/>
        <v>40870.774409722224</v>
      </c>
      <c r="L250" s="20">
        <f t="shared" si="28"/>
        <v>40915.774409722224</v>
      </c>
      <c r="M250" s="6" t="b">
        <v>1</v>
      </c>
      <c r="N250" s="6">
        <v>146</v>
      </c>
      <c r="O250" s="6" t="b">
        <v>1</v>
      </c>
      <c r="P250" s="6" t="s">
        <v>8269</v>
      </c>
      <c r="Q250" s="8">
        <f t="shared" si="29"/>
        <v>101.33294117647058</v>
      </c>
      <c r="R250" s="9">
        <f t="shared" si="30"/>
        <v>589.95205479452056</v>
      </c>
      <c r="S250" s="6" t="s">
        <v>8310</v>
      </c>
      <c r="T250" s="6" t="s">
        <v>8315</v>
      </c>
      <c r="U250" s="6" t="str">
        <f t="shared" si="24"/>
        <v>film &amp; video</v>
      </c>
      <c r="V250" s="6" t="str">
        <f t="shared" si="31"/>
        <v>documentary</v>
      </c>
      <c r="W250" s="6" t="str">
        <f t="shared" si="25"/>
        <v>film &amp; video</v>
      </c>
      <c r="X250" s="6" t="str">
        <f t="shared" si="26"/>
        <v>documentary</v>
      </c>
    </row>
    <row r="251" spans="1:24" ht="104.7" customHeight="1" x14ac:dyDescent="0.55000000000000004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20">
        <f t="shared" si="27"/>
        <v>40332.923842592594</v>
      </c>
      <c r="L251" s="20">
        <f t="shared" si="28"/>
        <v>40412.736111111109</v>
      </c>
      <c r="M251" s="6" t="b">
        <v>1</v>
      </c>
      <c r="N251" s="6">
        <v>235</v>
      </c>
      <c r="O251" s="6" t="b">
        <v>1</v>
      </c>
      <c r="P251" s="6" t="s">
        <v>8269</v>
      </c>
      <c r="Q251" s="8">
        <f t="shared" si="29"/>
        <v>112.92</v>
      </c>
      <c r="R251" s="9">
        <f t="shared" si="30"/>
        <v>48.051063829787232</v>
      </c>
      <c r="S251" s="6" t="s">
        <v>8310</v>
      </c>
      <c r="T251" s="6" t="s">
        <v>8315</v>
      </c>
      <c r="U251" s="6" t="str">
        <f t="shared" si="24"/>
        <v>film &amp; video</v>
      </c>
      <c r="V251" s="6" t="str">
        <f t="shared" si="31"/>
        <v>documentary</v>
      </c>
      <c r="W251" s="6" t="str">
        <f t="shared" si="25"/>
        <v>film &amp; video</v>
      </c>
      <c r="X251" s="6" t="str">
        <f t="shared" si="26"/>
        <v>documentary</v>
      </c>
    </row>
    <row r="252" spans="1:24" ht="104.7" customHeight="1" x14ac:dyDescent="0.55000000000000004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20">
        <f t="shared" si="27"/>
        <v>41401.565868055557</v>
      </c>
      <c r="L252" s="20">
        <f t="shared" si="28"/>
        <v>41431.565868055557</v>
      </c>
      <c r="M252" s="6" t="b">
        <v>1</v>
      </c>
      <c r="N252" s="6">
        <v>437</v>
      </c>
      <c r="O252" s="6" t="b">
        <v>1</v>
      </c>
      <c r="P252" s="6" t="s">
        <v>8269</v>
      </c>
      <c r="Q252" s="8">
        <f t="shared" si="29"/>
        <v>105.58333333333334</v>
      </c>
      <c r="R252" s="9">
        <f t="shared" si="30"/>
        <v>72.482837528604122</v>
      </c>
      <c r="S252" s="6" t="s">
        <v>8310</v>
      </c>
      <c r="T252" s="6" t="s">
        <v>8315</v>
      </c>
      <c r="U252" s="6" t="str">
        <f t="shared" si="24"/>
        <v>film &amp; video</v>
      </c>
      <c r="V252" s="6" t="str">
        <f t="shared" si="31"/>
        <v>documentary</v>
      </c>
      <c r="W252" s="6" t="str">
        <f t="shared" si="25"/>
        <v>film &amp; video</v>
      </c>
      <c r="X252" s="6" t="str">
        <f t="shared" si="26"/>
        <v>documentary</v>
      </c>
    </row>
    <row r="253" spans="1:24" ht="104.7" customHeight="1" x14ac:dyDescent="0.55000000000000004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20">
        <f t="shared" si="27"/>
        <v>41013.787569444445</v>
      </c>
      <c r="L253" s="20">
        <f t="shared" si="28"/>
        <v>41045.791666666664</v>
      </c>
      <c r="M253" s="6" t="b">
        <v>1</v>
      </c>
      <c r="N253" s="6">
        <v>77</v>
      </c>
      <c r="O253" s="6" t="b">
        <v>1</v>
      </c>
      <c r="P253" s="6" t="s">
        <v>8269</v>
      </c>
      <c r="Q253" s="8">
        <f t="shared" si="29"/>
        <v>125.57142857142858</v>
      </c>
      <c r="R253" s="9">
        <f t="shared" si="30"/>
        <v>57.077922077922075</v>
      </c>
      <c r="S253" s="6" t="s">
        <v>8310</v>
      </c>
      <c r="T253" s="6" t="s">
        <v>8315</v>
      </c>
      <c r="U253" s="6" t="str">
        <f t="shared" si="24"/>
        <v>film &amp; video</v>
      </c>
      <c r="V253" s="6" t="str">
        <f t="shared" si="31"/>
        <v>documentary</v>
      </c>
      <c r="W253" s="6" t="str">
        <f t="shared" si="25"/>
        <v>film &amp; video</v>
      </c>
      <c r="X253" s="6" t="str">
        <f t="shared" si="26"/>
        <v>documentary</v>
      </c>
    </row>
    <row r="254" spans="1:24" ht="104.7" customHeight="1" x14ac:dyDescent="0.55000000000000004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20">
        <f t="shared" si="27"/>
        <v>40266.662708333337</v>
      </c>
      <c r="L254" s="20">
        <f t="shared" si="28"/>
        <v>40330.165972222225</v>
      </c>
      <c r="M254" s="6" t="b">
        <v>1</v>
      </c>
      <c r="N254" s="6">
        <v>108</v>
      </c>
      <c r="O254" s="6" t="b">
        <v>1</v>
      </c>
      <c r="P254" s="6" t="s">
        <v>8269</v>
      </c>
      <c r="Q254" s="8">
        <f t="shared" si="29"/>
        <v>184.56</v>
      </c>
      <c r="R254" s="9">
        <f t="shared" si="30"/>
        <v>85.444444444444443</v>
      </c>
      <c r="S254" s="6" t="s">
        <v>8310</v>
      </c>
      <c r="T254" s="6" t="s">
        <v>8315</v>
      </c>
      <c r="U254" s="6" t="str">
        <f t="shared" si="24"/>
        <v>film &amp; video</v>
      </c>
      <c r="V254" s="6" t="str">
        <f t="shared" si="31"/>
        <v>documentary</v>
      </c>
      <c r="W254" s="6" t="str">
        <f t="shared" si="25"/>
        <v>film &amp; video</v>
      </c>
      <c r="X254" s="6" t="str">
        <f t="shared" si="26"/>
        <v>documentary</v>
      </c>
    </row>
    <row r="255" spans="1:24" ht="104.7" customHeight="1" x14ac:dyDescent="0.55000000000000004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20">
        <f t="shared" si="27"/>
        <v>40924.650868055556</v>
      </c>
      <c r="L255" s="20">
        <f t="shared" si="28"/>
        <v>40954.650868055556</v>
      </c>
      <c r="M255" s="6" t="b">
        <v>1</v>
      </c>
      <c r="N255" s="6">
        <v>7</v>
      </c>
      <c r="O255" s="6" t="b">
        <v>1</v>
      </c>
      <c r="P255" s="6" t="s">
        <v>8269</v>
      </c>
      <c r="Q255" s="8">
        <f t="shared" si="29"/>
        <v>100.73333333333335</v>
      </c>
      <c r="R255" s="9">
        <f t="shared" si="30"/>
        <v>215.85714285714286</v>
      </c>
      <c r="S255" s="6" t="s">
        <v>8310</v>
      </c>
      <c r="T255" s="6" t="s">
        <v>8315</v>
      </c>
      <c r="U255" s="6" t="str">
        <f t="shared" si="24"/>
        <v>film &amp; video</v>
      </c>
      <c r="V255" s="6" t="str">
        <f t="shared" si="31"/>
        <v>documentary</v>
      </c>
      <c r="W255" s="6" t="str">
        <f t="shared" si="25"/>
        <v>film &amp; video</v>
      </c>
      <c r="X255" s="6" t="str">
        <f t="shared" si="26"/>
        <v>documentary</v>
      </c>
    </row>
    <row r="256" spans="1:24" ht="104.7" customHeight="1" x14ac:dyDescent="0.55000000000000004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20">
        <f t="shared" si="27"/>
        <v>42263.952662037031</v>
      </c>
      <c r="L256" s="20">
        <f t="shared" si="28"/>
        <v>42294.083333333328</v>
      </c>
      <c r="M256" s="6" t="b">
        <v>1</v>
      </c>
      <c r="N256" s="6">
        <v>314</v>
      </c>
      <c r="O256" s="6" t="b">
        <v>1</v>
      </c>
      <c r="P256" s="6" t="s">
        <v>8269</v>
      </c>
      <c r="Q256" s="8">
        <f t="shared" si="29"/>
        <v>116.94725</v>
      </c>
      <c r="R256" s="9">
        <f t="shared" si="30"/>
        <v>89.38643312101911</v>
      </c>
      <c r="S256" s="6" t="s">
        <v>8310</v>
      </c>
      <c r="T256" s="6" t="s">
        <v>8315</v>
      </c>
      <c r="U256" s="6" t="str">
        <f t="shared" si="24"/>
        <v>film &amp; video</v>
      </c>
      <c r="V256" s="6" t="str">
        <f t="shared" si="31"/>
        <v>documentary</v>
      </c>
      <c r="W256" s="6" t="str">
        <f t="shared" si="25"/>
        <v>film &amp; video</v>
      </c>
      <c r="X256" s="6" t="str">
        <f t="shared" si="26"/>
        <v>documentary</v>
      </c>
    </row>
    <row r="257" spans="1:24" ht="104.7" customHeight="1" x14ac:dyDescent="0.55000000000000004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20">
        <f t="shared" si="27"/>
        <v>40588.526412037041</v>
      </c>
      <c r="L257" s="20">
        <f t="shared" si="28"/>
        <v>40618.48474537037</v>
      </c>
      <c r="M257" s="6" t="b">
        <v>1</v>
      </c>
      <c r="N257" s="6">
        <v>188</v>
      </c>
      <c r="O257" s="6" t="b">
        <v>1</v>
      </c>
      <c r="P257" s="6" t="s">
        <v>8269</v>
      </c>
      <c r="Q257" s="8">
        <f t="shared" si="29"/>
        <v>106.73325</v>
      </c>
      <c r="R257" s="9">
        <f t="shared" si="30"/>
        <v>45.418404255319146</v>
      </c>
      <c r="S257" s="6" t="s">
        <v>8310</v>
      </c>
      <c r="T257" s="6" t="s">
        <v>8315</v>
      </c>
      <c r="U257" s="6" t="str">
        <f t="shared" si="24"/>
        <v>film &amp; video</v>
      </c>
      <c r="V257" s="6" t="str">
        <f t="shared" si="31"/>
        <v>documentary</v>
      </c>
      <c r="W257" s="6" t="str">
        <f t="shared" si="25"/>
        <v>film &amp; video</v>
      </c>
      <c r="X257" s="6" t="str">
        <f t="shared" si="26"/>
        <v>documentary</v>
      </c>
    </row>
    <row r="258" spans="1:24" ht="104.7" customHeight="1" x14ac:dyDescent="0.55000000000000004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20">
        <f t="shared" si="27"/>
        <v>41319.769293981481</v>
      </c>
      <c r="L258" s="20">
        <f t="shared" si="28"/>
        <v>41349.769293981481</v>
      </c>
      <c r="M258" s="6" t="b">
        <v>1</v>
      </c>
      <c r="N258" s="6">
        <v>275</v>
      </c>
      <c r="O258" s="6" t="b">
        <v>1</v>
      </c>
      <c r="P258" s="6" t="s">
        <v>8269</v>
      </c>
      <c r="Q258" s="8">
        <f t="shared" si="29"/>
        <v>139.1</v>
      </c>
      <c r="R258" s="9">
        <f t="shared" si="30"/>
        <v>65.756363636363631</v>
      </c>
      <c r="S258" s="6" t="s">
        <v>8310</v>
      </c>
      <c r="T258" s="6" t="s">
        <v>8315</v>
      </c>
      <c r="U258" s="6" t="str">
        <f t="shared" ref="U258:U321" si="32">LEFT(P258,FIND("/",P258)-1)</f>
        <v>film &amp; video</v>
      </c>
      <c r="V258" s="6" t="str">
        <f t="shared" si="31"/>
        <v>documentary</v>
      </c>
      <c r="W258" s="6" t="str">
        <f t="shared" ref="W258:W321" si="33">TRIM(MID(SUBSTITUTE(P258,"/",REPT(" ",LEN(P258))),(1-1)*LEN(P258)+1,LEN(P258)))</f>
        <v>film &amp; video</v>
      </c>
      <c r="X258" s="6" t="str">
        <f t="shared" ref="X258:X321" si="34">TRIM(MID(SUBSTITUTE(P258,"/",REPT(" ",LEN(P258))),(2-1)*LEN(P258)+1,LEN(P258)))</f>
        <v>documentary</v>
      </c>
    </row>
    <row r="259" spans="1:24" ht="104.7" customHeight="1" x14ac:dyDescent="0.55000000000000004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20">
        <f t="shared" ref="K259:K322" si="35">(((J259/60)/60)/24)+DATE(1970,1,1)</f>
        <v>42479.626875000002</v>
      </c>
      <c r="L259" s="20">
        <f t="shared" ref="L259:L322" si="36">(((I259/60)/60)/24)+DATE(1970,1,1)</f>
        <v>42509.626875000002</v>
      </c>
      <c r="M259" s="6" t="b">
        <v>1</v>
      </c>
      <c r="N259" s="6">
        <v>560</v>
      </c>
      <c r="O259" s="6" t="b">
        <v>1</v>
      </c>
      <c r="P259" s="6" t="s">
        <v>8269</v>
      </c>
      <c r="Q259" s="8">
        <f t="shared" ref="Q259:Q322" si="37">E259/D259*100</f>
        <v>106.72648571428572</v>
      </c>
      <c r="R259" s="9">
        <f t="shared" ref="R259:R322" si="38">E259/N259</f>
        <v>66.70405357142856</v>
      </c>
      <c r="S259" s="6" t="s">
        <v>8310</v>
      </c>
      <c r="T259" s="6" t="s">
        <v>8315</v>
      </c>
      <c r="U259" s="6" t="str">
        <f t="shared" si="32"/>
        <v>film &amp; video</v>
      </c>
      <c r="V259" s="6" t="str">
        <f t="shared" ref="V259:V322" si="39">RIGHT(P259,LEN(P259)-LEN(U259)-1)</f>
        <v>documentary</v>
      </c>
      <c r="W259" s="6" t="str">
        <f t="shared" si="33"/>
        <v>film &amp; video</v>
      </c>
      <c r="X259" s="6" t="str">
        <f t="shared" si="34"/>
        <v>documentary</v>
      </c>
    </row>
    <row r="260" spans="1:24" ht="104.7" customHeight="1" x14ac:dyDescent="0.55000000000000004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20">
        <f t="shared" si="35"/>
        <v>40682.051689814813</v>
      </c>
      <c r="L260" s="20">
        <f t="shared" si="36"/>
        <v>40712.051689814813</v>
      </c>
      <c r="M260" s="6" t="b">
        <v>1</v>
      </c>
      <c r="N260" s="6">
        <v>688</v>
      </c>
      <c r="O260" s="6" t="b">
        <v>1</v>
      </c>
      <c r="P260" s="6" t="s">
        <v>8269</v>
      </c>
      <c r="Q260" s="8">
        <f t="shared" si="37"/>
        <v>191.14</v>
      </c>
      <c r="R260" s="9">
        <f t="shared" si="38"/>
        <v>83.345930232558146</v>
      </c>
      <c r="S260" s="6" t="s">
        <v>8310</v>
      </c>
      <c r="T260" s="6" t="s">
        <v>8315</v>
      </c>
      <c r="U260" s="6" t="str">
        <f t="shared" si="32"/>
        <v>film &amp; video</v>
      </c>
      <c r="V260" s="6" t="str">
        <f t="shared" si="39"/>
        <v>documentary</v>
      </c>
      <c r="W260" s="6" t="str">
        <f t="shared" si="33"/>
        <v>film &amp; video</v>
      </c>
      <c r="X260" s="6" t="str">
        <f t="shared" si="34"/>
        <v>documentary</v>
      </c>
    </row>
    <row r="261" spans="1:24" ht="104.7" customHeight="1" x14ac:dyDescent="0.55000000000000004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20">
        <f t="shared" si="35"/>
        <v>42072.738067129627</v>
      </c>
      <c r="L261" s="20">
        <f t="shared" si="36"/>
        <v>42102.738067129627</v>
      </c>
      <c r="M261" s="6" t="b">
        <v>1</v>
      </c>
      <c r="N261" s="6">
        <v>942</v>
      </c>
      <c r="O261" s="6" t="b">
        <v>1</v>
      </c>
      <c r="P261" s="6" t="s">
        <v>8269</v>
      </c>
      <c r="Q261" s="8">
        <f t="shared" si="37"/>
        <v>131.93789333333334</v>
      </c>
      <c r="R261" s="9">
        <f t="shared" si="38"/>
        <v>105.04609341825902</v>
      </c>
      <c r="S261" s="6" t="s">
        <v>8310</v>
      </c>
      <c r="T261" s="6" t="s">
        <v>8315</v>
      </c>
      <c r="U261" s="6" t="str">
        <f t="shared" si="32"/>
        <v>film &amp; video</v>
      </c>
      <c r="V261" s="6" t="str">
        <f t="shared" si="39"/>
        <v>documentary</v>
      </c>
      <c r="W261" s="6" t="str">
        <f t="shared" si="33"/>
        <v>film &amp; video</v>
      </c>
      <c r="X261" s="6" t="str">
        <f t="shared" si="34"/>
        <v>documentary</v>
      </c>
    </row>
    <row r="262" spans="1:24" ht="104.7" customHeight="1" x14ac:dyDescent="0.55000000000000004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20">
        <f t="shared" si="35"/>
        <v>40330.755543981482</v>
      </c>
      <c r="L262" s="20">
        <f t="shared" si="36"/>
        <v>40376.415972222225</v>
      </c>
      <c r="M262" s="6" t="b">
        <v>1</v>
      </c>
      <c r="N262" s="6">
        <v>88</v>
      </c>
      <c r="O262" s="6" t="b">
        <v>1</v>
      </c>
      <c r="P262" s="6" t="s">
        <v>8269</v>
      </c>
      <c r="Q262" s="8">
        <f t="shared" si="37"/>
        <v>106.4</v>
      </c>
      <c r="R262" s="9">
        <f t="shared" si="38"/>
        <v>120.90909090909091</v>
      </c>
      <c r="S262" s="6" t="s">
        <v>8310</v>
      </c>
      <c r="T262" s="6" t="s">
        <v>8315</v>
      </c>
      <c r="U262" s="6" t="str">
        <f t="shared" si="32"/>
        <v>film &amp; video</v>
      </c>
      <c r="V262" s="6" t="str">
        <f t="shared" si="39"/>
        <v>documentary</v>
      </c>
      <c r="W262" s="6" t="str">
        <f t="shared" si="33"/>
        <v>film &amp; video</v>
      </c>
      <c r="X262" s="6" t="str">
        <f t="shared" si="34"/>
        <v>documentary</v>
      </c>
    </row>
    <row r="263" spans="1:24" ht="104.7" customHeight="1" x14ac:dyDescent="0.55000000000000004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20">
        <f t="shared" si="35"/>
        <v>41017.885462962964</v>
      </c>
      <c r="L263" s="20">
        <f t="shared" si="36"/>
        <v>41067.621527777781</v>
      </c>
      <c r="M263" s="6" t="b">
        <v>1</v>
      </c>
      <c r="N263" s="6">
        <v>220</v>
      </c>
      <c r="O263" s="6" t="b">
        <v>1</v>
      </c>
      <c r="P263" s="6" t="s">
        <v>8269</v>
      </c>
      <c r="Q263" s="8">
        <f t="shared" si="37"/>
        <v>107.4</v>
      </c>
      <c r="R263" s="9">
        <f t="shared" si="38"/>
        <v>97.63636363636364</v>
      </c>
      <c r="S263" s="6" t="s">
        <v>8310</v>
      </c>
      <c r="T263" s="6" t="s">
        <v>8315</v>
      </c>
      <c r="U263" s="6" t="str">
        <f t="shared" si="32"/>
        <v>film &amp; video</v>
      </c>
      <c r="V263" s="6" t="str">
        <f t="shared" si="39"/>
        <v>documentary</v>
      </c>
      <c r="W263" s="6" t="str">
        <f t="shared" si="33"/>
        <v>film &amp; video</v>
      </c>
      <c r="X263" s="6" t="str">
        <f t="shared" si="34"/>
        <v>documentary</v>
      </c>
    </row>
    <row r="264" spans="1:24" ht="104.7" customHeight="1" x14ac:dyDescent="0.55000000000000004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20">
        <f t="shared" si="35"/>
        <v>40555.24800925926</v>
      </c>
      <c r="L264" s="20">
        <f t="shared" si="36"/>
        <v>40600.24800925926</v>
      </c>
      <c r="M264" s="6" t="b">
        <v>1</v>
      </c>
      <c r="N264" s="6">
        <v>145</v>
      </c>
      <c r="O264" s="6" t="b">
        <v>1</v>
      </c>
      <c r="P264" s="6" t="s">
        <v>8269</v>
      </c>
      <c r="Q264" s="8">
        <f t="shared" si="37"/>
        <v>240</v>
      </c>
      <c r="R264" s="9">
        <f t="shared" si="38"/>
        <v>41.379310344827587</v>
      </c>
      <c r="S264" s="6" t="s">
        <v>8310</v>
      </c>
      <c r="T264" s="6" t="s">
        <v>8315</v>
      </c>
      <c r="U264" s="6" t="str">
        <f t="shared" si="32"/>
        <v>film &amp; video</v>
      </c>
      <c r="V264" s="6" t="str">
        <f t="shared" si="39"/>
        <v>documentary</v>
      </c>
      <c r="W264" s="6" t="str">
        <f t="shared" si="33"/>
        <v>film &amp; video</v>
      </c>
      <c r="X264" s="6" t="str">
        <f t="shared" si="34"/>
        <v>documentary</v>
      </c>
    </row>
    <row r="265" spans="1:24" ht="104.7" customHeight="1" x14ac:dyDescent="0.55000000000000004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20">
        <f t="shared" si="35"/>
        <v>41149.954791666663</v>
      </c>
      <c r="L265" s="20">
        <f t="shared" si="36"/>
        <v>41179.954791666663</v>
      </c>
      <c r="M265" s="6" t="b">
        <v>1</v>
      </c>
      <c r="N265" s="6">
        <v>963</v>
      </c>
      <c r="O265" s="6" t="b">
        <v>1</v>
      </c>
      <c r="P265" s="6" t="s">
        <v>8269</v>
      </c>
      <c r="Q265" s="8">
        <f t="shared" si="37"/>
        <v>118.08108</v>
      </c>
      <c r="R265" s="9">
        <f t="shared" si="38"/>
        <v>30.654485981308412</v>
      </c>
      <c r="S265" s="6" t="s">
        <v>8310</v>
      </c>
      <c r="T265" s="6" t="s">
        <v>8315</v>
      </c>
      <c r="U265" s="6" t="str">
        <f t="shared" si="32"/>
        <v>film &amp; video</v>
      </c>
      <c r="V265" s="6" t="str">
        <f t="shared" si="39"/>
        <v>documentary</v>
      </c>
      <c r="W265" s="6" t="str">
        <f t="shared" si="33"/>
        <v>film &amp; video</v>
      </c>
      <c r="X265" s="6" t="str">
        <f t="shared" si="34"/>
        <v>documentary</v>
      </c>
    </row>
    <row r="266" spans="1:24" ht="104.7" customHeight="1" x14ac:dyDescent="0.55000000000000004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20">
        <f t="shared" si="35"/>
        <v>41010.620312500003</v>
      </c>
      <c r="L266" s="20">
        <f t="shared" si="36"/>
        <v>41040.620312500003</v>
      </c>
      <c r="M266" s="6" t="b">
        <v>1</v>
      </c>
      <c r="N266" s="6">
        <v>91</v>
      </c>
      <c r="O266" s="6" t="b">
        <v>1</v>
      </c>
      <c r="P266" s="6" t="s">
        <v>8269</v>
      </c>
      <c r="Q266" s="8">
        <f t="shared" si="37"/>
        <v>118.19999999999999</v>
      </c>
      <c r="R266" s="9">
        <f t="shared" si="38"/>
        <v>64.945054945054949</v>
      </c>
      <c r="S266" s="6" t="s">
        <v>8310</v>
      </c>
      <c r="T266" s="6" t="s">
        <v>8315</v>
      </c>
      <c r="U266" s="6" t="str">
        <f t="shared" si="32"/>
        <v>film &amp; video</v>
      </c>
      <c r="V266" s="6" t="str">
        <f t="shared" si="39"/>
        <v>documentary</v>
      </c>
      <c r="W266" s="6" t="str">
        <f t="shared" si="33"/>
        <v>film &amp; video</v>
      </c>
      <c r="X266" s="6" t="str">
        <f t="shared" si="34"/>
        <v>documentary</v>
      </c>
    </row>
    <row r="267" spans="1:24" ht="104.7" customHeight="1" x14ac:dyDescent="0.55000000000000004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20">
        <f t="shared" si="35"/>
        <v>40267.245717592588</v>
      </c>
      <c r="L267" s="20">
        <f t="shared" si="36"/>
        <v>40308.844444444447</v>
      </c>
      <c r="M267" s="6" t="b">
        <v>1</v>
      </c>
      <c r="N267" s="6">
        <v>58</v>
      </c>
      <c r="O267" s="6" t="b">
        <v>1</v>
      </c>
      <c r="P267" s="6" t="s">
        <v>8269</v>
      </c>
      <c r="Q267" s="8">
        <f t="shared" si="37"/>
        <v>111.1</v>
      </c>
      <c r="R267" s="9">
        <f t="shared" si="38"/>
        <v>95.775862068965523</v>
      </c>
      <c r="S267" s="6" t="s">
        <v>8310</v>
      </c>
      <c r="T267" s="6" t="s">
        <v>8315</v>
      </c>
      <c r="U267" s="6" t="str">
        <f t="shared" si="32"/>
        <v>film &amp; video</v>
      </c>
      <c r="V267" s="6" t="str">
        <f t="shared" si="39"/>
        <v>documentary</v>
      </c>
      <c r="W267" s="6" t="str">
        <f t="shared" si="33"/>
        <v>film &amp; video</v>
      </c>
      <c r="X267" s="6" t="str">
        <f t="shared" si="34"/>
        <v>documentary</v>
      </c>
    </row>
    <row r="268" spans="1:24" ht="104.7" customHeight="1" x14ac:dyDescent="0.55000000000000004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20">
        <f t="shared" si="35"/>
        <v>40205.174849537041</v>
      </c>
      <c r="L268" s="20">
        <f t="shared" si="36"/>
        <v>40291.160416666666</v>
      </c>
      <c r="M268" s="6" t="b">
        <v>1</v>
      </c>
      <c r="N268" s="6">
        <v>36</v>
      </c>
      <c r="O268" s="6" t="b">
        <v>1</v>
      </c>
      <c r="P268" s="6" t="s">
        <v>8269</v>
      </c>
      <c r="Q268" s="8">
        <f t="shared" si="37"/>
        <v>145.5</v>
      </c>
      <c r="R268" s="9">
        <f t="shared" si="38"/>
        <v>40.416666666666664</v>
      </c>
      <c r="S268" s="6" t="s">
        <v>8310</v>
      </c>
      <c r="T268" s="6" t="s">
        <v>8315</v>
      </c>
      <c r="U268" s="6" t="str">
        <f t="shared" si="32"/>
        <v>film &amp; video</v>
      </c>
      <c r="V268" s="6" t="str">
        <f t="shared" si="39"/>
        <v>documentary</v>
      </c>
      <c r="W268" s="6" t="str">
        <f t="shared" si="33"/>
        <v>film &amp; video</v>
      </c>
      <c r="X268" s="6" t="str">
        <f t="shared" si="34"/>
        <v>documentary</v>
      </c>
    </row>
    <row r="269" spans="1:24" ht="104.7" customHeight="1" x14ac:dyDescent="0.55000000000000004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20">
        <f t="shared" si="35"/>
        <v>41785.452534722222</v>
      </c>
      <c r="L269" s="20">
        <f t="shared" si="36"/>
        <v>41815.452534722222</v>
      </c>
      <c r="M269" s="6" t="b">
        <v>1</v>
      </c>
      <c r="N269" s="6">
        <v>165</v>
      </c>
      <c r="O269" s="6" t="b">
        <v>1</v>
      </c>
      <c r="P269" s="6" t="s">
        <v>8269</v>
      </c>
      <c r="Q269" s="8">
        <f t="shared" si="37"/>
        <v>131.62883248730967</v>
      </c>
      <c r="R269" s="9">
        <f t="shared" si="38"/>
        <v>78.578424242424248</v>
      </c>
      <c r="S269" s="6" t="s">
        <v>8310</v>
      </c>
      <c r="T269" s="6" t="s">
        <v>8315</v>
      </c>
      <c r="U269" s="6" t="str">
        <f t="shared" si="32"/>
        <v>film &amp; video</v>
      </c>
      <c r="V269" s="6" t="str">
        <f t="shared" si="39"/>
        <v>documentary</v>
      </c>
      <c r="W269" s="6" t="str">
        <f t="shared" si="33"/>
        <v>film &amp; video</v>
      </c>
      <c r="X269" s="6" t="str">
        <f t="shared" si="34"/>
        <v>documentary</v>
      </c>
    </row>
    <row r="270" spans="1:24" ht="104.7" customHeight="1" x14ac:dyDescent="0.55000000000000004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20">
        <f t="shared" si="35"/>
        <v>40809.15252314815</v>
      </c>
      <c r="L270" s="20">
        <f t="shared" si="36"/>
        <v>40854.194189814814</v>
      </c>
      <c r="M270" s="6" t="b">
        <v>1</v>
      </c>
      <c r="N270" s="6">
        <v>111</v>
      </c>
      <c r="O270" s="6" t="b">
        <v>1</v>
      </c>
      <c r="P270" s="6" t="s">
        <v>8269</v>
      </c>
      <c r="Q270" s="8">
        <f t="shared" si="37"/>
        <v>111.4</v>
      </c>
      <c r="R270" s="9">
        <f t="shared" si="38"/>
        <v>50.18018018018018</v>
      </c>
      <c r="S270" s="6" t="s">
        <v>8310</v>
      </c>
      <c r="T270" s="6" t="s">
        <v>8315</v>
      </c>
      <c r="U270" s="6" t="str">
        <f t="shared" si="32"/>
        <v>film &amp; video</v>
      </c>
      <c r="V270" s="6" t="str">
        <f t="shared" si="39"/>
        <v>documentary</v>
      </c>
      <c r="W270" s="6" t="str">
        <f t="shared" si="33"/>
        <v>film &amp; video</v>
      </c>
      <c r="X270" s="6" t="str">
        <f t="shared" si="34"/>
        <v>documentary</v>
      </c>
    </row>
    <row r="271" spans="1:24" ht="104.7" customHeight="1" x14ac:dyDescent="0.55000000000000004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20">
        <f t="shared" si="35"/>
        <v>42758.197013888886</v>
      </c>
      <c r="L271" s="20">
        <f t="shared" si="36"/>
        <v>42788.197013888886</v>
      </c>
      <c r="M271" s="6" t="b">
        <v>1</v>
      </c>
      <c r="N271" s="6">
        <v>1596</v>
      </c>
      <c r="O271" s="6" t="b">
        <v>1</v>
      </c>
      <c r="P271" s="6" t="s">
        <v>8269</v>
      </c>
      <c r="Q271" s="8">
        <f t="shared" si="37"/>
        <v>147.23376999999999</v>
      </c>
      <c r="R271" s="9">
        <f t="shared" si="38"/>
        <v>92.251735588972423</v>
      </c>
      <c r="S271" s="6" t="s">
        <v>8310</v>
      </c>
      <c r="T271" s="6" t="s">
        <v>8315</v>
      </c>
      <c r="U271" s="6" t="str">
        <f t="shared" si="32"/>
        <v>film &amp; video</v>
      </c>
      <c r="V271" s="6" t="str">
        <f t="shared" si="39"/>
        <v>documentary</v>
      </c>
      <c r="W271" s="6" t="str">
        <f t="shared" si="33"/>
        <v>film &amp; video</v>
      </c>
      <c r="X271" s="6" t="str">
        <f t="shared" si="34"/>
        <v>documentary</v>
      </c>
    </row>
    <row r="272" spans="1:24" ht="104.7" customHeight="1" x14ac:dyDescent="0.55000000000000004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20">
        <f t="shared" si="35"/>
        <v>40637.866550925923</v>
      </c>
      <c r="L272" s="20">
        <f t="shared" si="36"/>
        <v>40688.166666666664</v>
      </c>
      <c r="M272" s="6" t="b">
        <v>1</v>
      </c>
      <c r="N272" s="6">
        <v>61</v>
      </c>
      <c r="O272" s="6" t="b">
        <v>1</v>
      </c>
      <c r="P272" s="6" t="s">
        <v>8269</v>
      </c>
      <c r="Q272" s="8">
        <f t="shared" si="37"/>
        <v>152.60869565217391</v>
      </c>
      <c r="R272" s="9">
        <f t="shared" si="38"/>
        <v>57.540983606557376</v>
      </c>
      <c r="S272" s="6" t="s">
        <v>8310</v>
      </c>
      <c r="T272" s="6" t="s">
        <v>8315</v>
      </c>
      <c r="U272" s="6" t="str">
        <f t="shared" si="32"/>
        <v>film &amp; video</v>
      </c>
      <c r="V272" s="6" t="str">
        <f t="shared" si="39"/>
        <v>documentary</v>
      </c>
      <c r="W272" s="6" t="str">
        <f t="shared" si="33"/>
        <v>film &amp; video</v>
      </c>
      <c r="X272" s="6" t="str">
        <f t="shared" si="34"/>
        <v>documentary</v>
      </c>
    </row>
    <row r="273" spans="1:24" ht="104.7" customHeight="1" x14ac:dyDescent="0.55000000000000004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20">
        <f t="shared" si="35"/>
        <v>41612.10024305556</v>
      </c>
      <c r="L273" s="20">
        <f t="shared" si="36"/>
        <v>41641.333333333336</v>
      </c>
      <c r="M273" s="6" t="b">
        <v>1</v>
      </c>
      <c r="N273" s="6">
        <v>287</v>
      </c>
      <c r="O273" s="6" t="b">
        <v>1</v>
      </c>
      <c r="P273" s="6" t="s">
        <v>8269</v>
      </c>
      <c r="Q273" s="8">
        <f t="shared" si="37"/>
        <v>104.67999999999999</v>
      </c>
      <c r="R273" s="9">
        <f t="shared" si="38"/>
        <v>109.42160278745645</v>
      </c>
      <c r="S273" s="6" t="s">
        <v>8310</v>
      </c>
      <c r="T273" s="6" t="s">
        <v>8315</v>
      </c>
      <c r="U273" s="6" t="str">
        <f t="shared" si="32"/>
        <v>film &amp; video</v>
      </c>
      <c r="V273" s="6" t="str">
        <f t="shared" si="39"/>
        <v>documentary</v>
      </c>
      <c r="W273" s="6" t="str">
        <f t="shared" si="33"/>
        <v>film &amp; video</v>
      </c>
      <c r="X273" s="6" t="str">
        <f t="shared" si="34"/>
        <v>documentary</v>
      </c>
    </row>
    <row r="274" spans="1:24" ht="104.7" customHeight="1" x14ac:dyDescent="0.55000000000000004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20">
        <f t="shared" si="35"/>
        <v>40235.900358796294</v>
      </c>
      <c r="L274" s="20">
        <f t="shared" si="36"/>
        <v>40296.78402777778</v>
      </c>
      <c r="M274" s="6" t="b">
        <v>1</v>
      </c>
      <c r="N274" s="6">
        <v>65</v>
      </c>
      <c r="O274" s="6" t="b">
        <v>1</v>
      </c>
      <c r="P274" s="6" t="s">
        <v>8269</v>
      </c>
      <c r="Q274" s="8">
        <f t="shared" si="37"/>
        <v>177.43366666666668</v>
      </c>
      <c r="R274" s="9">
        <f t="shared" si="38"/>
        <v>81.892461538461546</v>
      </c>
      <c r="S274" s="6" t="s">
        <v>8310</v>
      </c>
      <c r="T274" s="6" t="s">
        <v>8315</v>
      </c>
      <c r="U274" s="6" t="str">
        <f t="shared" si="32"/>
        <v>film &amp; video</v>
      </c>
      <c r="V274" s="6" t="str">
        <f t="shared" si="39"/>
        <v>documentary</v>
      </c>
      <c r="W274" s="6" t="str">
        <f t="shared" si="33"/>
        <v>film &amp; video</v>
      </c>
      <c r="X274" s="6" t="str">
        <f t="shared" si="34"/>
        <v>documentary</v>
      </c>
    </row>
    <row r="275" spans="1:24" ht="104.7" customHeight="1" x14ac:dyDescent="0.55000000000000004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20">
        <f t="shared" si="35"/>
        <v>40697.498449074075</v>
      </c>
      <c r="L275" s="20">
        <f t="shared" si="36"/>
        <v>40727.498449074075</v>
      </c>
      <c r="M275" s="6" t="b">
        <v>1</v>
      </c>
      <c r="N275" s="6">
        <v>118</v>
      </c>
      <c r="O275" s="6" t="b">
        <v>1</v>
      </c>
      <c r="P275" s="6" t="s">
        <v>8269</v>
      </c>
      <c r="Q275" s="8">
        <f t="shared" si="37"/>
        <v>107.7758</v>
      </c>
      <c r="R275" s="9">
        <f t="shared" si="38"/>
        <v>45.667711864406776</v>
      </c>
      <c r="S275" s="6" t="s">
        <v>8310</v>
      </c>
      <c r="T275" s="6" t="s">
        <v>8315</v>
      </c>
      <c r="U275" s="6" t="str">
        <f t="shared" si="32"/>
        <v>film &amp; video</v>
      </c>
      <c r="V275" s="6" t="str">
        <f t="shared" si="39"/>
        <v>documentary</v>
      </c>
      <c r="W275" s="6" t="str">
        <f t="shared" si="33"/>
        <v>film &amp; video</v>
      </c>
      <c r="X275" s="6" t="str">
        <f t="shared" si="34"/>
        <v>documentary</v>
      </c>
    </row>
    <row r="276" spans="1:24" ht="104.7" customHeight="1" x14ac:dyDescent="0.55000000000000004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20">
        <f t="shared" si="35"/>
        <v>40969.912372685183</v>
      </c>
      <c r="L276" s="20">
        <f t="shared" si="36"/>
        <v>41004.290972222225</v>
      </c>
      <c r="M276" s="6" t="b">
        <v>1</v>
      </c>
      <c r="N276" s="6">
        <v>113</v>
      </c>
      <c r="O276" s="6" t="b">
        <v>1</v>
      </c>
      <c r="P276" s="6" t="s">
        <v>8269</v>
      </c>
      <c r="Q276" s="8">
        <f t="shared" si="37"/>
        <v>156</v>
      </c>
      <c r="R276" s="9">
        <f t="shared" si="38"/>
        <v>55.221238938053098</v>
      </c>
      <c r="S276" s="6" t="s">
        <v>8310</v>
      </c>
      <c r="T276" s="6" t="s">
        <v>8315</v>
      </c>
      <c r="U276" s="6" t="str">
        <f t="shared" si="32"/>
        <v>film &amp; video</v>
      </c>
      <c r="V276" s="6" t="str">
        <f t="shared" si="39"/>
        <v>documentary</v>
      </c>
      <c r="W276" s="6" t="str">
        <f t="shared" si="33"/>
        <v>film &amp; video</v>
      </c>
      <c r="X276" s="6" t="str">
        <f t="shared" si="34"/>
        <v>documentary</v>
      </c>
    </row>
    <row r="277" spans="1:24" ht="104.7" customHeight="1" x14ac:dyDescent="0.55000000000000004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20">
        <f t="shared" si="35"/>
        <v>41193.032013888893</v>
      </c>
      <c r="L277" s="20">
        <f t="shared" si="36"/>
        <v>41223.073680555557</v>
      </c>
      <c r="M277" s="6" t="b">
        <v>1</v>
      </c>
      <c r="N277" s="6">
        <v>332</v>
      </c>
      <c r="O277" s="6" t="b">
        <v>1</v>
      </c>
      <c r="P277" s="6" t="s">
        <v>8269</v>
      </c>
      <c r="Q277" s="8">
        <f t="shared" si="37"/>
        <v>108.395</v>
      </c>
      <c r="R277" s="9">
        <f t="shared" si="38"/>
        <v>65.298192771084331</v>
      </c>
      <c r="S277" s="6" t="s">
        <v>8310</v>
      </c>
      <c r="T277" s="6" t="s">
        <v>8315</v>
      </c>
      <c r="U277" s="6" t="str">
        <f t="shared" si="32"/>
        <v>film &amp; video</v>
      </c>
      <c r="V277" s="6" t="str">
        <f t="shared" si="39"/>
        <v>documentary</v>
      </c>
      <c r="W277" s="6" t="str">
        <f t="shared" si="33"/>
        <v>film &amp; video</v>
      </c>
      <c r="X277" s="6" t="str">
        <f t="shared" si="34"/>
        <v>documentary</v>
      </c>
    </row>
    <row r="278" spans="1:24" ht="104.7" customHeight="1" x14ac:dyDescent="0.55000000000000004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20">
        <f t="shared" si="35"/>
        <v>40967.081874999996</v>
      </c>
      <c r="L278" s="20">
        <f t="shared" si="36"/>
        <v>41027.040208333332</v>
      </c>
      <c r="M278" s="6" t="b">
        <v>1</v>
      </c>
      <c r="N278" s="6">
        <v>62</v>
      </c>
      <c r="O278" s="6" t="b">
        <v>1</v>
      </c>
      <c r="P278" s="6" t="s">
        <v>8269</v>
      </c>
      <c r="Q278" s="8">
        <f t="shared" si="37"/>
        <v>147.6</v>
      </c>
      <c r="R278" s="9">
        <f t="shared" si="38"/>
        <v>95.225806451612897</v>
      </c>
      <c r="S278" s="6" t="s">
        <v>8310</v>
      </c>
      <c r="T278" s="6" t="s">
        <v>8315</v>
      </c>
      <c r="U278" s="6" t="str">
        <f t="shared" si="32"/>
        <v>film &amp; video</v>
      </c>
      <c r="V278" s="6" t="str">
        <f t="shared" si="39"/>
        <v>documentary</v>
      </c>
      <c r="W278" s="6" t="str">
        <f t="shared" si="33"/>
        <v>film &amp; video</v>
      </c>
      <c r="X278" s="6" t="str">
        <f t="shared" si="34"/>
        <v>documentary</v>
      </c>
    </row>
    <row r="279" spans="1:24" ht="104.7" customHeight="1" x14ac:dyDescent="0.55000000000000004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20">
        <f t="shared" si="35"/>
        <v>42117.891423611116</v>
      </c>
      <c r="L279" s="20">
        <f t="shared" si="36"/>
        <v>42147.891423611116</v>
      </c>
      <c r="M279" s="6" t="b">
        <v>1</v>
      </c>
      <c r="N279" s="6">
        <v>951</v>
      </c>
      <c r="O279" s="6" t="b">
        <v>1</v>
      </c>
      <c r="P279" s="6" t="s">
        <v>8269</v>
      </c>
      <c r="Q279" s="8">
        <f t="shared" si="37"/>
        <v>110.38153846153847</v>
      </c>
      <c r="R279" s="9">
        <f t="shared" si="38"/>
        <v>75.444794952681391</v>
      </c>
      <c r="S279" s="6" t="s">
        <v>8310</v>
      </c>
      <c r="T279" s="6" t="s">
        <v>8315</v>
      </c>
      <c r="U279" s="6" t="str">
        <f t="shared" si="32"/>
        <v>film &amp; video</v>
      </c>
      <c r="V279" s="6" t="str">
        <f t="shared" si="39"/>
        <v>documentary</v>
      </c>
      <c r="W279" s="6" t="str">
        <f t="shared" si="33"/>
        <v>film &amp; video</v>
      </c>
      <c r="X279" s="6" t="str">
        <f t="shared" si="34"/>
        <v>documentary</v>
      </c>
    </row>
    <row r="280" spans="1:24" ht="104.7" customHeight="1" x14ac:dyDescent="0.55000000000000004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20">
        <f t="shared" si="35"/>
        <v>41164.040960648148</v>
      </c>
      <c r="L280" s="20">
        <f t="shared" si="36"/>
        <v>41194.040960648148</v>
      </c>
      <c r="M280" s="6" t="b">
        <v>1</v>
      </c>
      <c r="N280" s="6">
        <v>415</v>
      </c>
      <c r="O280" s="6" t="b">
        <v>1</v>
      </c>
      <c r="P280" s="6" t="s">
        <v>8269</v>
      </c>
      <c r="Q280" s="8">
        <f t="shared" si="37"/>
        <v>150.34814814814814</v>
      </c>
      <c r="R280" s="9">
        <f t="shared" si="38"/>
        <v>97.816867469879512</v>
      </c>
      <c r="S280" s="6" t="s">
        <v>8310</v>
      </c>
      <c r="T280" s="6" t="s">
        <v>8315</v>
      </c>
      <c r="U280" s="6" t="str">
        <f t="shared" si="32"/>
        <v>film &amp; video</v>
      </c>
      <c r="V280" s="6" t="str">
        <f t="shared" si="39"/>
        <v>documentary</v>
      </c>
      <c r="W280" s="6" t="str">
        <f t="shared" si="33"/>
        <v>film &amp; video</v>
      </c>
      <c r="X280" s="6" t="str">
        <f t="shared" si="34"/>
        <v>documentary</v>
      </c>
    </row>
    <row r="281" spans="1:24" ht="104.7" customHeight="1" x14ac:dyDescent="0.55000000000000004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20">
        <f t="shared" si="35"/>
        <v>42759.244166666671</v>
      </c>
      <c r="L281" s="20">
        <f t="shared" si="36"/>
        <v>42793.084027777775</v>
      </c>
      <c r="M281" s="6" t="b">
        <v>1</v>
      </c>
      <c r="N281" s="6">
        <v>305</v>
      </c>
      <c r="O281" s="6" t="b">
        <v>1</v>
      </c>
      <c r="P281" s="6" t="s">
        <v>8269</v>
      </c>
      <c r="Q281" s="8">
        <f t="shared" si="37"/>
        <v>157.31829411764707</v>
      </c>
      <c r="R281" s="9">
        <f t="shared" si="38"/>
        <v>87.685606557377056</v>
      </c>
      <c r="S281" s="6" t="s">
        <v>8310</v>
      </c>
      <c r="T281" s="6" t="s">
        <v>8315</v>
      </c>
      <c r="U281" s="6" t="str">
        <f t="shared" si="32"/>
        <v>film &amp; video</v>
      </c>
      <c r="V281" s="6" t="str">
        <f t="shared" si="39"/>
        <v>documentary</v>
      </c>
      <c r="W281" s="6" t="str">
        <f t="shared" si="33"/>
        <v>film &amp; video</v>
      </c>
      <c r="X281" s="6" t="str">
        <f t="shared" si="34"/>
        <v>documentary</v>
      </c>
    </row>
    <row r="282" spans="1:24" ht="104.7" customHeight="1" x14ac:dyDescent="0.55000000000000004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20">
        <f t="shared" si="35"/>
        <v>41744.590682870366</v>
      </c>
      <c r="L282" s="20">
        <f t="shared" si="36"/>
        <v>41789.590682870366</v>
      </c>
      <c r="M282" s="6" t="b">
        <v>1</v>
      </c>
      <c r="N282" s="6">
        <v>2139</v>
      </c>
      <c r="O282" s="6" t="b">
        <v>1</v>
      </c>
      <c r="P282" s="6" t="s">
        <v>8269</v>
      </c>
      <c r="Q282" s="8">
        <f t="shared" si="37"/>
        <v>156.14400000000001</v>
      </c>
      <c r="R282" s="9">
        <f t="shared" si="38"/>
        <v>54.748948106591868</v>
      </c>
      <c r="S282" s="6" t="s">
        <v>8310</v>
      </c>
      <c r="T282" s="6" t="s">
        <v>8315</v>
      </c>
      <c r="U282" s="6" t="str">
        <f t="shared" si="32"/>
        <v>film &amp; video</v>
      </c>
      <c r="V282" s="6" t="str">
        <f t="shared" si="39"/>
        <v>documentary</v>
      </c>
      <c r="W282" s="6" t="str">
        <f t="shared" si="33"/>
        <v>film &amp; video</v>
      </c>
      <c r="X282" s="6" t="str">
        <f t="shared" si="34"/>
        <v>documentary</v>
      </c>
    </row>
    <row r="283" spans="1:24" ht="104.7" customHeight="1" x14ac:dyDescent="0.55000000000000004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20">
        <f t="shared" si="35"/>
        <v>39950.163344907407</v>
      </c>
      <c r="L283" s="20">
        <f t="shared" si="36"/>
        <v>40035.80972222222</v>
      </c>
      <c r="M283" s="6" t="b">
        <v>1</v>
      </c>
      <c r="N283" s="6">
        <v>79</v>
      </c>
      <c r="O283" s="6" t="b">
        <v>1</v>
      </c>
      <c r="P283" s="6" t="s">
        <v>8269</v>
      </c>
      <c r="Q283" s="8">
        <f t="shared" si="37"/>
        <v>120.58763636363636</v>
      </c>
      <c r="R283" s="9">
        <f t="shared" si="38"/>
        <v>83.953417721518989</v>
      </c>
      <c r="S283" s="6" t="s">
        <v>8310</v>
      </c>
      <c r="T283" s="6" t="s">
        <v>8315</v>
      </c>
      <c r="U283" s="6" t="str">
        <f t="shared" si="32"/>
        <v>film &amp; video</v>
      </c>
      <c r="V283" s="6" t="str">
        <f t="shared" si="39"/>
        <v>documentary</v>
      </c>
      <c r="W283" s="6" t="str">
        <f t="shared" si="33"/>
        <v>film &amp; video</v>
      </c>
      <c r="X283" s="6" t="str">
        <f t="shared" si="34"/>
        <v>documentary</v>
      </c>
    </row>
    <row r="284" spans="1:24" ht="104.7" customHeight="1" x14ac:dyDescent="0.55000000000000004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20">
        <f t="shared" si="35"/>
        <v>40194.920046296298</v>
      </c>
      <c r="L284" s="20">
        <f t="shared" si="36"/>
        <v>40231.916666666664</v>
      </c>
      <c r="M284" s="6" t="b">
        <v>1</v>
      </c>
      <c r="N284" s="6">
        <v>179</v>
      </c>
      <c r="O284" s="6" t="b">
        <v>1</v>
      </c>
      <c r="P284" s="6" t="s">
        <v>8269</v>
      </c>
      <c r="Q284" s="8">
        <f t="shared" si="37"/>
        <v>101.18888888888888</v>
      </c>
      <c r="R284" s="9">
        <f t="shared" si="38"/>
        <v>254.38547486033519</v>
      </c>
      <c r="S284" s="6" t="s">
        <v>8310</v>
      </c>
      <c r="T284" s="6" t="s">
        <v>8315</v>
      </c>
      <c r="U284" s="6" t="str">
        <f t="shared" si="32"/>
        <v>film &amp; video</v>
      </c>
      <c r="V284" s="6" t="str">
        <f t="shared" si="39"/>
        <v>documentary</v>
      </c>
      <c r="W284" s="6" t="str">
        <f t="shared" si="33"/>
        <v>film &amp; video</v>
      </c>
      <c r="X284" s="6" t="str">
        <f t="shared" si="34"/>
        <v>documentary</v>
      </c>
    </row>
    <row r="285" spans="1:24" ht="104.7" customHeight="1" x14ac:dyDescent="0.55000000000000004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20">
        <f t="shared" si="35"/>
        <v>40675.71</v>
      </c>
      <c r="L285" s="20">
        <f t="shared" si="36"/>
        <v>40695.207638888889</v>
      </c>
      <c r="M285" s="6" t="b">
        <v>1</v>
      </c>
      <c r="N285" s="6">
        <v>202</v>
      </c>
      <c r="O285" s="6" t="b">
        <v>1</v>
      </c>
      <c r="P285" s="6" t="s">
        <v>8269</v>
      </c>
      <c r="Q285" s="8">
        <f t="shared" si="37"/>
        <v>114.27249999999999</v>
      </c>
      <c r="R285" s="9">
        <f t="shared" si="38"/>
        <v>101.8269801980198</v>
      </c>
      <c r="S285" s="6" t="s">
        <v>8310</v>
      </c>
      <c r="T285" s="6" t="s">
        <v>8315</v>
      </c>
      <c r="U285" s="6" t="str">
        <f t="shared" si="32"/>
        <v>film &amp; video</v>
      </c>
      <c r="V285" s="6" t="str">
        <f t="shared" si="39"/>
        <v>documentary</v>
      </c>
      <c r="W285" s="6" t="str">
        <f t="shared" si="33"/>
        <v>film &amp; video</v>
      </c>
      <c r="X285" s="6" t="str">
        <f t="shared" si="34"/>
        <v>documentary</v>
      </c>
    </row>
    <row r="286" spans="1:24" ht="104.7" customHeight="1" x14ac:dyDescent="0.55000000000000004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20">
        <f t="shared" si="35"/>
        <v>40904.738194444442</v>
      </c>
      <c r="L286" s="20">
        <f t="shared" si="36"/>
        <v>40929.738194444442</v>
      </c>
      <c r="M286" s="6" t="b">
        <v>1</v>
      </c>
      <c r="N286" s="6">
        <v>760</v>
      </c>
      <c r="O286" s="6" t="b">
        <v>1</v>
      </c>
      <c r="P286" s="6" t="s">
        <v>8269</v>
      </c>
      <c r="Q286" s="8">
        <f t="shared" si="37"/>
        <v>104.62615</v>
      </c>
      <c r="R286" s="9">
        <f t="shared" si="38"/>
        <v>55.066394736842106</v>
      </c>
      <c r="S286" s="6" t="s">
        <v>8310</v>
      </c>
      <c r="T286" s="6" t="s">
        <v>8315</v>
      </c>
      <c r="U286" s="6" t="str">
        <f t="shared" si="32"/>
        <v>film &amp; video</v>
      </c>
      <c r="V286" s="6" t="str">
        <f t="shared" si="39"/>
        <v>documentary</v>
      </c>
      <c r="W286" s="6" t="str">
        <f t="shared" si="33"/>
        <v>film &amp; video</v>
      </c>
      <c r="X286" s="6" t="str">
        <f t="shared" si="34"/>
        <v>documentary</v>
      </c>
    </row>
    <row r="287" spans="1:24" ht="104.7" customHeight="1" x14ac:dyDescent="0.55000000000000004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20">
        <f t="shared" si="35"/>
        <v>41506.756111111114</v>
      </c>
      <c r="L287" s="20">
        <f t="shared" si="36"/>
        <v>41536.756111111114</v>
      </c>
      <c r="M287" s="6" t="b">
        <v>1</v>
      </c>
      <c r="N287" s="6">
        <v>563</v>
      </c>
      <c r="O287" s="6" t="b">
        <v>1</v>
      </c>
      <c r="P287" s="6" t="s">
        <v>8269</v>
      </c>
      <c r="Q287" s="8">
        <f t="shared" si="37"/>
        <v>228.82507142857142</v>
      </c>
      <c r="R287" s="9">
        <f t="shared" si="38"/>
        <v>56.901438721136763</v>
      </c>
      <c r="S287" s="6" t="s">
        <v>8310</v>
      </c>
      <c r="T287" s="6" t="s">
        <v>8315</v>
      </c>
      <c r="U287" s="6" t="str">
        <f t="shared" si="32"/>
        <v>film &amp; video</v>
      </c>
      <c r="V287" s="6" t="str">
        <f t="shared" si="39"/>
        <v>documentary</v>
      </c>
      <c r="W287" s="6" t="str">
        <f t="shared" si="33"/>
        <v>film &amp; video</v>
      </c>
      <c r="X287" s="6" t="str">
        <f t="shared" si="34"/>
        <v>documentary</v>
      </c>
    </row>
    <row r="288" spans="1:24" ht="104.7" customHeight="1" x14ac:dyDescent="0.55000000000000004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20">
        <f t="shared" si="35"/>
        <v>41313.816249999996</v>
      </c>
      <c r="L288" s="20">
        <f t="shared" si="36"/>
        <v>41358.774583333332</v>
      </c>
      <c r="M288" s="6" t="b">
        <v>1</v>
      </c>
      <c r="N288" s="6">
        <v>135</v>
      </c>
      <c r="O288" s="6" t="b">
        <v>1</v>
      </c>
      <c r="P288" s="6" t="s">
        <v>8269</v>
      </c>
      <c r="Q288" s="8">
        <f t="shared" si="37"/>
        <v>109.15333333333332</v>
      </c>
      <c r="R288" s="9">
        <f t="shared" si="38"/>
        <v>121.28148148148148</v>
      </c>
      <c r="S288" s="6" t="s">
        <v>8310</v>
      </c>
      <c r="T288" s="6" t="s">
        <v>8315</v>
      </c>
      <c r="U288" s="6" t="str">
        <f t="shared" si="32"/>
        <v>film &amp; video</v>
      </c>
      <c r="V288" s="6" t="str">
        <f t="shared" si="39"/>
        <v>documentary</v>
      </c>
      <c r="W288" s="6" t="str">
        <f t="shared" si="33"/>
        <v>film &amp; video</v>
      </c>
      <c r="X288" s="6" t="str">
        <f t="shared" si="34"/>
        <v>documentary</v>
      </c>
    </row>
    <row r="289" spans="1:24" ht="104.7" customHeight="1" x14ac:dyDescent="0.55000000000000004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20">
        <f t="shared" si="35"/>
        <v>41184.277986111112</v>
      </c>
      <c r="L289" s="20">
        <f t="shared" si="36"/>
        <v>41215.166666666664</v>
      </c>
      <c r="M289" s="6" t="b">
        <v>1</v>
      </c>
      <c r="N289" s="6">
        <v>290</v>
      </c>
      <c r="O289" s="6" t="b">
        <v>1</v>
      </c>
      <c r="P289" s="6" t="s">
        <v>8269</v>
      </c>
      <c r="Q289" s="8">
        <f t="shared" si="37"/>
        <v>176.29999999999998</v>
      </c>
      <c r="R289" s="9">
        <f t="shared" si="38"/>
        <v>91.189655172413794</v>
      </c>
      <c r="S289" s="6" t="s">
        <v>8310</v>
      </c>
      <c r="T289" s="6" t="s">
        <v>8315</v>
      </c>
      <c r="U289" s="6" t="str">
        <f t="shared" si="32"/>
        <v>film &amp; video</v>
      </c>
      <c r="V289" s="6" t="str">
        <f t="shared" si="39"/>
        <v>documentary</v>
      </c>
      <c r="W289" s="6" t="str">
        <f t="shared" si="33"/>
        <v>film &amp; video</v>
      </c>
      <c r="X289" s="6" t="str">
        <f t="shared" si="34"/>
        <v>documentary</v>
      </c>
    </row>
    <row r="290" spans="1:24" ht="104.7" customHeight="1" x14ac:dyDescent="0.55000000000000004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20">
        <f t="shared" si="35"/>
        <v>41051.168900462959</v>
      </c>
      <c r="L290" s="20">
        <f t="shared" si="36"/>
        <v>41086.168900462959</v>
      </c>
      <c r="M290" s="6" t="b">
        <v>1</v>
      </c>
      <c r="N290" s="6">
        <v>447</v>
      </c>
      <c r="O290" s="6" t="b">
        <v>1</v>
      </c>
      <c r="P290" s="6" t="s">
        <v>8269</v>
      </c>
      <c r="Q290" s="8">
        <f t="shared" si="37"/>
        <v>103.21061999999999</v>
      </c>
      <c r="R290" s="9">
        <f t="shared" si="38"/>
        <v>115.44812080536913</v>
      </c>
      <c r="S290" s="6" t="s">
        <v>8310</v>
      </c>
      <c r="T290" s="6" t="s">
        <v>8315</v>
      </c>
      <c r="U290" s="6" t="str">
        <f t="shared" si="32"/>
        <v>film &amp; video</v>
      </c>
      <c r="V290" s="6" t="str">
        <f t="shared" si="39"/>
        <v>documentary</v>
      </c>
      <c r="W290" s="6" t="str">
        <f t="shared" si="33"/>
        <v>film &amp; video</v>
      </c>
      <c r="X290" s="6" t="str">
        <f t="shared" si="34"/>
        <v>documentary</v>
      </c>
    </row>
    <row r="291" spans="1:24" ht="104.7" customHeight="1" x14ac:dyDescent="0.55000000000000004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20">
        <f t="shared" si="35"/>
        <v>41550.456412037034</v>
      </c>
      <c r="L291" s="20">
        <f t="shared" si="36"/>
        <v>41580.456412037034</v>
      </c>
      <c r="M291" s="6" t="b">
        <v>1</v>
      </c>
      <c r="N291" s="6">
        <v>232</v>
      </c>
      <c r="O291" s="6" t="b">
        <v>1</v>
      </c>
      <c r="P291" s="6" t="s">
        <v>8269</v>
      </c>
      <c r="Q291" s="8">
        <f t="shared" si="37"/>
        <v>104.82000000000001</v>
      </c>
      <c r="R291" s="9">
        <f t="shared" si="38"/>
        <v>67.771551724137936</v>
      </c>
      <c r="S291" s="6" t="s">
        <v>8310</v>
      </c>
      <c r="T291" s="6" t="s">
        <v>8315</v>
      </c>
      <c r="U291" s="6" t="str">
        <f t="shared" si="32"/>
        <v>film &amp; video</v>
      </c>
      <c r="V291" s="6" t="str">
        <f t="shared" si="39"/>
        <v>documentary</v>
      </c>
      <c r="W291" s="6" t="str">
        <f t="shared" si="33"/>
        <v>film &amp; video</v>
      </c>
      <c r="X291" s="6" t="str">
        <f t="shared" si="34"/>
        <v>documentary</v>
      </c>
    </row>
    <row r="292" spans="1:24" ht="104.7" customHeight="1" x14ac:dyDescent="0.55000000000000004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20">
        <f t="shared" si="35"/>
        <v>40526.36917824074</v>
      </c>
      <c r="L292" s="20">
        <f t="shared" si="36"/>
        <v>40576.332638888889</v>
      </c>
      <c r="M292" s="6" t="b">
        <v>1</v>
      </c>
      <c r="N292" s="6">
        <v>168</v>
      </c>
      <c r="O292" s="6" t="b">
        <v>1</v>
      </c>
      <c r="P292" s="6" t="s">
        <v>8269</v>
      </c>
      <c r="Q292" s="8">
        <f t="shared" si="37"/>
        <v>106.68444444444445</v>
      </c>
      <c r="R292" s="9">
        <f t="shared" si="38"/>
        <v>28.576190476190476</v>
      </c>
      <c r="S292" s="6" t="s">
        <v>8310</v>
      </c>
      <c r="T292" s="6" t="s">
        <v>8315</v>
      </c>
      <c r="U292" s="6" t="str">
        <f t="shared" si="32"/>
        <v>film &amp; video</v>
      </c>
      <c r="V292" s="6" t="str">
        <f t="shared" si="39"/>
        <v>documentary</v>
      </c>
      <c r="W292" s="6" t="str">
        <f t="shared" si="33"/>
        <v>film &amp; video</v>
      </c>
      <c r="X292" s="6" t="str">
        <f t="shared" si="34"/>
        <v>documentary</v>
      </c>
    </row>
    <row r="293" spans="1:24" ht="104.7" customHeight="1" x14ac:dyDescent="0.55000000000000004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20">
        <f t="shared" si="35"/>
        <v>41376.769050925926</v>
      </c>
      <c r="L293" s="20">
        <f t="shared" si="36"/>
        <v>41395.000694444447</v>
      </c>
      <c r="M293" s="6" t="b">
        <v>1</v>
      </c>
      <c r="N293" s="6">
        <v>128</v>
      </c>
      <c r="O293" s="6" t="b">
        <v>1</v>
      </c>
      <c r="P293" s="6" t="s">
        <v>8269</v>
      </c>
      <c r="Q293" s="8">
        <f t="shared" si="37"/>
        <v>120.02</v>
      </c>
      <c r="R293" s="9">
        <f t="shared" si="38"/>
        <v>46.8828125</v>
      </c>
      <c r="S293" s="6" t="s">
        <v>8310</v>
      </c>
      <c r="T293" s="6" t="s">
        <v>8315</v>
      </c>
      <c r="U293" s="6" t="str">
        <f t="shared" si="32"/>
        <v>film &amp; video</v>
      </c>
      <c r="V293" s="6" t="str">
        <f t="shared" si="39"/>
        <v>documentary</v>
      </c>
      <c r="W293" s="6" t="str">
        <f t="shared" si="33"/>
        <v>film &amp; video</v>
      </c>
      <c r="X293" s="6" t="str">
        <f t="shared" si="34"/>
        <v>documentary</v>
      </c>
    </row>
    <row r="294" spans="1:24" ht="104.7" customHeight="1" x14ac:dyDescent="0.55000000000000004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20">
        <f t="shared" si="35"/>
        <v>40812.803229166668</v>
      </c>
      <c r="L294" s="20">
        <f t="shared" si="36"/>
        <v>40845.165972222225</v>
      </c>
      <c r="M294" s="6" t="b">
        <v>1</v>
      </c>
      <c r="N294" s="6">
        <v>493</v>
      </c>
      <c r="O294" s="6" t="b">
        <v>1</v>
      </c>
      <c r="P294" s="6" t="s">
        <v>8269</v>
      </c>
      <c r="Q294" s="8">
        <f t="shared" si="37"/>
        <v>101.50693333333334</v>
      </c>
      <c r="R294" s="9">
        <f t="shared" si="38"/>
        <v>154.42231237322514</v>
      </c>
      <c r="S294" s="6" t="s">
        <v>8310</v>
      </c>
      <c r="T294" s="6" t="s">
        <v>8315</v>
      </c>
      <c r="U294" s="6" t="str">
        <f t="shared" si="32"/>
        <v>film &amp; video</v>
      </c>
      <c r="V294" s="6" t="str">
        <f t="shared" si="39"/>
        <v>documentary</v>
      </c>
      <c r="W294" s="6" t="str">
        <f t="shared" si="33"/>
        <v>film &amp; video</v>
      </c>
      <c r="X294" s="6" t="str">
        <f t="shared" si="34"/>
        <v>documentary</v>
      </c>
    </row>
    <row r="295" spans="1:24" ht="104.7" customHeight="1" x14ac:dyDescent="0.55000000000000004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20">
        <f t="shared" si="35"/>
        <v>41719.667986111112</v>
      </c>
      <c r="L295" s="20">
        <f t="shared" si="36"/>
        <v>41749.667986111112</v>
      </c>
      <c r="M295" s="6" t="b">
        <v>1</v>
      </c>
      <c r="N295" s="6">
        <v>131</v>
      </c>
      <c r="O295" s="6" t="b">
        <v>1</v>
      </c>
      <c r="P295" s="6" t="s">
        <v>8269</v>
      </c>
      <c r="Q295" s="8">
        <f t="shared" si="37"/>
        <v>101.38461538461539</v>
      </c>
      <c r="R295" s="9">
        <f t="shared" si="38"/>
        <v>201.22137404580153</v>
      </c>
      <c r="S295" s="6" t="s">
        <v>8310</v>
      </c>
      <c r="T295" s="6" t="s">
        <v>8315</v>
      </c>
      <c r="U295" s="6" t="str">
        <f t="shared" si="32"/>
        <v>film &amp; video</v>
      </c>
      <c r="V295" s="6" t="str">
        <f t="shared" si="39"/>
        <v>documentary</v>
      </c>
      <c r="W295" s="6" t="str">
        <f t="shared" si="33"/>
        <v>film &amp; video</v>
      </c>
      <c r="X295" s="6" t="str">
        <f t="shared" si="34"/>
        <v>documentary</v>
      </c>
    </row>
    <row r="296" spans="1:24" ht="104.7" customHeight="1" x14ac:dyDescent="0.55000000000000004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20">
        <f t="shared" si="35"/>
        <v>40343.084421296298</v>
      </c>
      <c r="L296" s="20">
        <f t="shared" si="36"/>
        <v>40378.666666666664</v>
      </c>
      <c r="M296" s="6" t="b">
        <v>1</v>
      </c>
      <c r="N296" s="6">
        <v>50</v>
      </c>
      <c r="O296" s="6" t="b">
        <v>1</v>
      </c>
      <c r="P296" s="6" t="s">
        <v>8269</v>
      </c>
      <c r="Q296" s="8">
        <f t="shared" si="37"/>
        <v>100</v>
      </c>
      <c r="R296" s="9">
        <f t="shared" si="38"/>
        <v>100</v>
      </c>
      <c r="S296" s="6" t="s">
        <v>8310</v>
      </c>
      <c r="T296" s="6" t="s">
        <v>8315</v>
      </c>
      <c r="U296" s="6" t="str">
        <f t="shared" si="32"/>
        <v>film &amp; video</v>
      </c>
      <c r="V296" s="6" t="str">
        <f t="shared" si="39"/>
        <v>documentary</v>
      </c>
      <c r="W296" s="6" t="str">
        <f t="shared" si="33"/>
        <v>film &amp; video</v>
      </c>
      <c r="X296" s="6" t="str">
        <f t="shared" si="34"/>
        <v>documentary</v>
      </c>
    </row>
    <row r="297" spans="1:24" ht="104.7" customHeight="1" x14ac:dyDescent="0.55000000000000004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20">
        <f t="shared" si="35"/>
        <v>41519.004733796297</v>
      </c>
      <c r="L297" s="20">
        <f t="shared" si="36"/>
        <v>41579</v>
      </c>
      <c r="M297" s="6" t="b">
        <v>1</v>
      </c>
      <c r="N297" s="6">
        <v>665</v>
      </c>
      <c r="O297" s="6" t="b">
        <v>1</v>
      </c>
      <c r="P297" s="6" t="s">
        <v>8269</v>
      </c>
      <c r="Q297" s="8">
        <f t="shared" si="37"/>
        <v>133.10911999999999</v>
      </c>
      <c r="R297" s="9">
        <f t="shared" si="38"/>
        <v>100.08204511278196</v>
      </c>
      <c r="S297" s="6" t="s">
        <v>8310</v>
      </c>
      <c r="T297" s="6" t="s">
        <v>8315</v>
      </c>
      <c r="U297" s="6" t="str">
        <f t="shared" si="32"/>
        <v>film &amp; video</v>
      </c>
      <c r="V297" s="6" t="str">
        <f t="shared" si="39"/>
        <v>documentary</v>
      </c>
      <c r="W297" s="6" t="str">
        <f t="shared" si="33"/>
        <v>film &amp; video</v>
      </c>
      <c r="X297" s="6" t="str">
        <f t="shared" si="34"/>
        <v>documentary</v>
      </c>
    </row>
    <row r="298" spans="1:24" ht="104.7" customHeight="1" x14ac:dyDescent="0.55000000000000004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20">
        <f t="shared" si="35"/>
        <v>41134.475497685184</v>
      </c>
      <c r="L298" s="20">
        <f t="shared" si="36"/>
        <v>41159.475497685184</v>
      </c>
      <c r="M298" s="6" t="b">
        <v>1</v>
      </c>
      <c r="N298" s="6">
        <v>129</v>
      </c>
      <c r="O298" s="6" t="b">
        <v>1</v>
      </c>
      <c r="P298" s="6" t="s">
        <v>8269</v>
      </c>
      <c r="Q298" s="8">
        <f t="shared" si="37"/>
        <v>118.72620000000001</v>
      </c>
      <c r="R298" s="9">
        <f t="shared" si="38"/>
        <v>230.08953488372092</v>
      </c>
      <c r="S298" s="6" t="s">
        <v>8310</v>
      </c>
      <c r="T298" s="6" t="s">
        <v>8315</v>
      </c>
      <c r="U298" s="6" t="str">
        <f t="shared" si="32"/>
        <v>film &amp; video</v>
      </c>
      <c r="V298" s="6" t="str">
        <f t="shared" si="39"/>
        <v>documentary</v>
      </c>
      <c r="W298" s="6" t="str">
        <f t="shared" si="33"/>
        <v>film &amp; video</v>
      </c>
      <c r="X298" s="6" t="str">
        <f t="shared" si="34"/>
        <v>documentary</v>
      </c>
    </row>
    <row r="299" spans="1:24" ht="104.7" customHeight="1" x14ac:dyDescent="0.55000000000000004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20">
        <f t="shared" si="35"/>
        <v>42089.72802083334</v>
      </c>
      <c r="L299" s="20">
        <f t="shared" si="36"/>
        <v>42125.165972222225</v>
      </c>
      <c r="M299" s="6" t="b">
        <v>1</v>
      </c>
      <c r="N299" s="6">
        <v>142</v>
      </c>
      <c r="O299" s="6" t="b">
        <v>1</v>
      </c>
      <c r="P299" s="6" t="s">
        <v>8269</v>
      </c>
      <c r="Q299" s="8">
        <f t="shared" si="37"/>
        <v>100.64</v>
      </c>
      <c r="R299" s="9">
        <f t="shared" si="38"/>
        <v>141.74647887323943</v>
      </c>
      <c r="S299" s="6" t="s">
        <v>8310</v>
      </c>
      <c r="T299" s="6" t="s">
        <v>8315</v>
      </c>
      <c r="U299" s="6" t="str">
        <f t="shared" si="32"/>
        <v>film &amp; video</v>
      </c>
      <c r="V299" s="6" t="str">
        <f t="shared" si="39"/>
        <v>documentary</v>
      </c>
      <c r="W299" s="6" t="str">
        <f t="shared" si="33"/>
        <v>film &amp; video</v>
      </c>
      <c r="X299" s="6" t="str">
        <f t="shared" si="34"/>
        <v>documentary</v>
      </c>
    </row>
    <row r="300" spans="1:24" ht="104.7" customHeight="1" x14ac:dyDescent="0.55000000000000004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20">
        <f t="shared" si="35"/>
        <v>41709.463518518518</v>
      </c>
      <c r="L300" s="20">
        <f t="shared" si="36"/>
        <v>41768.875</v>
      </c>
      <c r="M300" s="6" t="b">
        <v>1</v>
      </c>
      <c r="N300" s="6">
        <v>2436</v>
      </c>
      <c r="O300" s="6" t="b">
        <v>1</v>
      </c>
      <c r="P300" s="6" t="s">
        <v>8269</v>
      </c>
      <c r="Q300" s="8">
        <f t="shared" si="37"/>
        <v>108.93241269841269</v>
      </c>
      <c r="R300" s="9">
        <f t="shared" si="38"/>
        <v>56.344351395730705</v>
      </c>
      <c r="S300" s="6" t="s">
        <v>8310</v>
      </c>
      <c r="T300" s="6" t="s">
        <v>8315</v>
      </c>
      <c r="U300" s="6" t="str">
        <f t="shared" si="32"/>
        <v>film &amp; video</v>
      </c>
      <c r="V300" s="6" t="str">
        <f t="shared" si="39"/>
        <v>documentary</v>
      </c>
      <c r="W300" s="6" t="str">
        <f t="shared" si="33"/>
        <v>film &amp; video</v>
      </c>
      <c r="X300" s="6" t="str">
        <f t="shared" si="34"/>
        <v>documentary</v>
      </c>
    </row>
    <row r="301" spans="1:24" ht="104.7" customHeight="1" x14ac:dyDescent="0.55000000000000004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20">
        <f t="shared" si="35"/>
        <v>40469.225231481483</v>
      </c>
      <c r="L301" s="20">
        <f t="shared" si="36"/>
        <v>40499.266898148147</v>
      </c>
      <c r="M301" s="6" t="b">
        <v>1</v>
      </c>
      <c r="N301" s="6">
        <v>244</v>
      </c>
      <c r="O301" s="6" t="b">
        <v>1</v>
      </c>
      <c r="P301" s="6" t="s">
        <v>8269</v>
      </c>
      <c r="Q301" s="8">
        <f t="shared" si="37"/>
        <v>178.95250000000001</v>
      </c>
      <c r="R301" s="9">
        <f t="shared" si="38"/>
        <v>73.341188524590166</v>
      </c>
      <c r="S301" s="6" t="s">
        <v>8310</v>
      </c>
      <c r="T301" s="6" t="s">
        <v>8315</v>
      </c>
      <c r="U301" s="6" t="str">
        <f t="shared" si="32"/>
        <v>film &amp; video</v>
      </c>
      <c r="V301" s="6" t="str">
        <f t="shared" si="39"/>
        <v>documentary</v>
      </c>
      <c r="W301" s="6" t="str">
        <f t="shared" si="33"/>
        <v>film &amp; video</v>
      </c>
      <c r="X301" s="6" t="str">
        <f t="shared" si="34"/>
        <v>documentary</v>
      </c>
    </row>
    <row r="302" spans="1:24" ht="104.7" customHeight="1" x14ac:dyDescent="0.55000000000000004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20">
        <f t="shared" si="35"/>
        <v>40626.959930555553</v>
      </c>
      <c r="L302" s="20">
        <f t="shared" si="36"/>
        <v>40657.959930555553</v>
      </c>
      <c r="M302" s="6" t="b">
        <v>1</v>
      </c>
      <c r="N302" s="6">
        <v>298</v>
      </c>
      <c r="O302" s="6" t="b">
        <v>1</v>
      </c>
      <c r="P302" s="6" t="s">
        <v>8269</v>
      </c>
      <c r="Q302" s="8">
        <f t="shared" si="37"/>
        <v>101.72264</v>
      </c>
      <c r="R302" s="9">
        <f t="shared" si="38"/>
        <v>85.337785234899329</v>
      </c>
      <c r="S302" s="6" t="s">
        <v>8310</v>
      </c>
      <c r="T302" s="6" t="s">
        <v>8315</v>
      </c>
      <c r="U302" s="6" t="str">
        <f t="shared" si="32"/>
        <v>film &amp; video</v>
      </c>
      <c r="V302" s="6" t="str">
        <f t="shared" si="39"/>
        <v>documentary</v>
      </c>
      <c r="W302" s="6" t="str">
        <f t="shared" si="33"/>
        <v>film &amp; video</v>
      </c>
      <c r="X302" s="6" t="str">
        <f t="shared" si="34"/>
        <v>documentary</v>
      </c>
    </row>
    <row r="303" spans="1:24" ht="104.7" customHeight="1" x14ac:dyDescent="0.55000000000000004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20">
        <f t="shared" si="35"/>
        <v>41312.737673611111</v>
      </c>
      <c r="L303" s="20">
        <f t="shared" si="36"/>
        <v>41352.696006944447</v>
      </c>
      <c r="M303" s="6" t="b">
        <v>1</v>
      </c>
      <c r="N303" s="6">
        <v>251</v>
      </c>
      <c r="O303" s="6" t="b">
        <v>1</v>
      </c>
      <c r="P303" s="6" t="s">
        <v>8269</v>
      </c>
      <c r="Q303" s="8">
        <f t="shared" si="37"/>
        <v>118.73499999999999</v>
      </c>
      <c r="R303" s="9">
        <f t="shared" si="38"/>
        <v>61.496215139442228</v>
      </c>
      <c r="S303" s="6" t="s">
        <v>8310</v>
      </c>
      <c r="T303" s="6" t="s">
        <v>8315</v>
      </c>
      <c r="U303" s="6" t="str">
        <f t="shared" si="32"/>
        <v>film &amp; video</v>
      </c>
      <c r="V303" s="6" t="str">
        <f t="shared" si="39"/>
        <v>documentary</v>
      </c>
      <c r="W303" s="6" t="str">
        <f t="shared" si="33"/>
        <v>film &amp; video</v>
      </c>
      <c r="X303" s="6" t="str">
        <f t="shared" si="34"/>
        <v>documentary</v>
      </c>
    </row>
    <row r="304" spans="1:24" ht="104.7" customHeight="1" x14ac:dyDescent="0.55000000000000004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20">
        <f t="shared" si="35"/>
        <v>40933.856921296298</v>
      </c>
      <c r="L304" s="20">
        <f t="shared" si="36"/>
        <v>40963.856921296298</v>
      </c>
      <c r="M304" s="6" t="b">
        <v>1</v>
      </c>
      <c r="N304" s="6">
        <v>108</v>
      </c>
      <c r="O304" s="6" t="b">
        <v>1</v>
      </c>
      <c r="P304" s="6" t="s">
        <v>8269</v>
      </c>
      <c r="Q304" s="8">
        <f t="shared" si="37"/>
        <v>100.46</v>
      </c>
      <c r="R304" s="9">
        <f t="shared" si="38"/>
        <v>93.018518518518519</v>
      </c>
      <c r="S304" s="6" t="s">
        <v>8310</v>
      </c>
      <c r="T304" s="6" t="s">
        <v>8315</v>
      </c>
      <c r="U304" s="6" t="str">
        <f t="shared" si="32"/>
        <v>film &amp; video</v>
      </c>
      <c r="V304" s="6" t="str">
        <f t="shared" si="39"/>
        <v>documentary</v>
      </c>
      <c r="W304" s="6" t="str">
        <f t="shared" si="33"/>
        <v>film &amp; video</v>
      </c>
      <c r="X304" s="6" t="str">
        <f t="shared" si="34"/>
        <v>documentary</v>
      </c>
    </row>
    <row r="305" spans="1:24" ht="104.7" customHeight="1" x14ac:dyDescent="0.55000000000000004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20">
        <f t="shared" si="35"/>
        <v>41032.071134259262</v>
      </c>
      <c r="L305" s="20">
        <f t="shared" si="36"/>
        <v>41062.071134259262</v>
      </c>
      <c r="M305" s="6" t="b">
        <v>1</v>
      </c>
      <c r="N305" s="6">
        <v>82</v>
      </c>
      <c r="O305" s="6" t="b">
        <v>1</v>
      </c>
      <c r="P305" s="6" t="s">
        <v>8269</v>
      </c>
      <c r="Q305" s="8">
        <f t="shared" si="37"/>
        <v>137.46666666666667</v>
      </c>
      <c r="R305" s="9">
        <f t="shared" si="38"/>
        <v>50.292682926829265</v>
      </c>
      <c r="S305" s="6" t="s">
        <v>8310</v>
      </c>
      <c r="T305" s="6" t="s">
        <v>8315</v>
      </c>
      <c r="U305" s="6" t="str">
        <f t="shared" si="32"/>
        <v>film &amp; video</v>
      </c>
      <c r="V305" s="6" t="str">
        <f t="shared" si="39"/>
        <v>documentary</v>
      </c>
      <c r="W305" s="6" t="str">
        <f t="shared" si="33"/>
        <v>film &amp; video</v>
      </c>
      <c r="X305" s="6" t="str">
        <f t="shared" si="34"/>
        <v>documentary</v>
      </c>
    </row>
    <row r="306" spans="1:24" ht="104.7" customHeight="1" x14ac:dyDescent="0.55000000000000004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20">
        <f t="shared" si="35"/>
        <v>41114.094872685186</v>
      </c>
      <c r="L306" s="20">
        <f t="shared" si="36"/>
        <v>41153.083333333336</v>
      </c>
      <c r="M306" s="6" t="b">
        <v>1</v>
      </c>
      <c r="N306" s="6">
        <v>74</v>
      </c>
      <c r="O306" s="6" t="b">
        <v>1</v>
      </c>
      <c r="P306" s="6" t="s">
        <v>8269</v>
      </c>
      <c r="Q306" s="8">
        <f t="shared" si="37"/>
        <v>231.64705882352939</v>
      </c>
      <c r="R306" s="9">
        <f t="shared" si="38"/>
        <v>106.43243243243244</v>
      </c>
      <c r="S306" s="6" t="s">
        <v>8310</v>
      </c>
      <c r="T306" s="6" t="s">
        <v>8315</v>
      </c>
      <c r="U306" s="6" t="str">
        <f t="shared" si="32"/>
        <v>film &amp; video</v>
      </c>
      <c r="V306" s="6" t="str">
        <f t="shared" si="39"/>
        <v>documentary</v>
      </c>
      <c r="W306" s="6" t="str">
        <f t="shared" si="33"/>
        <v>film &amp; video</v>
      </c>
      <c r="X306" s="6" t="str">
        <f t="shared" si="34"/>
        <v>documentary</v>
      </c>
    </row>
    <row r="307" spans="1:24" ht="104.7" customHeight="1" x14ac:dyDescent="0.55000000000000004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20">
        <f t="shared" si="35"/>
        <v>40948.630196759259</v>
      </c>
      <c r="L307" s="20">
        <f t="shared" si="36"/>
        <v>40978.630196759259</v>
      </c>
      <c r="M307" s="6" t="b">
        <v>1</v>
      </c>
      <c r="N307" s="6">
        <v>189</v>
      </c>
      <c r="O307" s="6" t="b">
        <v>1</v>
      </c>
      <c r="P307" s="6" t="s">
        <v>8269</v>
      </c>
      <c r="Q307" s="8">
        <f t="shared" si="37"/>
        <v>130.33333333333331</v>
      </c>
      <c r="R307" s="9">
        <f t="shared" si="38"/>
        <v>51.719576719576722</v>
      </c>
      <c r="S307" s="6" t="s">
        <v>8310</v>
      </c>
      <c r="T307" s="6" t="s">
        <v>8315</v>
      </c>
      <c r="U307" s="6" t="str">
        <f t="shared" si="32"/>
        <v>film &amp; video</v>
      </c>
      <c r="V307" s="6" t="str">
        <f t="shared" si="39"/>
        <v>documentary</v>
      </c>
      <c r="W307" s="6" t="str">
        <f t="shared" si="33"/>
        <v>film &amp; video</v>
      </c>
      <c r="X307" s="6" t="str">
        <f t="shared" si="34"/>
        <v>documentary</v>
      </c>
    </row>
    <row r="308" spans="1:24" ht="104.7" customHeight="1" x14ac:dyDescent="0.55000000000000004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20">
        <f t="shared" si="35"/>
        <v>41333.837187500001</v>
      </c>
      <c r="L308" s="20">
        <f t="shared" si="36"/>
        <v>41353.795520833337</v>
      </c>
      <c r="M308" s="6" t="b">
        <v>1</v>
      </c>
      <c r="N308" s="6">
        <v>80</v>
      </c>
      <c r="O308" s="6" t="b">
        <v>1</v>
      </c>
      <c r="P308" s="6" t="s">
        <v>8269</v>
      </c>
      <c r="Q308" s="8">
        <f t="shared" si="37"/>
        <v>292.89999999999998</v>
      </c>
      <c r="R308" s="9">
        <f t="shared" si="38"/>
        <v>36.612499999999997</v>
      </c>
      <c r="S308" s="6" t="s">
        <v>8310</v>
      </c>
      <c r="T308" s="6" t="s">
        <v>8315</v>
      </c>
      <c r="U308" s="6" t="str">
        <f t="shared" si="32"/>
        <v>film &amp; video</v>
      </c>
      <c r="V308" s="6" t="str">
        <f t="shared" si="39"/>
        <v>documentary</v>
      </c>
      <c r="W308" s="6" t="str">
        <f t="shared" si="33"/>
        <v>film &amp; video</v>
      </c>
      <c r="X308" s="6" t="str">
        <f t="shared" si="34"/>
        <v>documentary</v>
      </c>
    </row>
    <row r="309" spans="1:24" ht="104.7" customHeight="1" x14ac:dyDescent="0.55000000000000004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20">
        <f t="shared" si="35"/>
        <v>41282.944456018515</v>
      </c>
      <c r="L309" s="20">
        <f t="shared" si="36"/>
        <v>41312.944456018515</v>
      </c>
      <c r="M309" s="6" t="b">
        <v>1</v>
      </c>
      <c r="N309" s="6">
        <v>576</v>
      </c>
      <c r="O309" s="6" t="b">
        <v>1</v>
      </c>
      <c r="P309" s="6" t="s">
        <v>8269</v>
      </c>
      <c r="Q309" s="8">
        <f t="shared" si="37"/>
        <v>111.31818181818183</v>
      </c>
      <c r="R309" s="9">
        <f t="shared" si="38"/>
        <v>42.517361111111114</v>
      </c>
      <c r="S309" s="6" t="s">
        <v>8310</v>
      </c>
      <c r="T309" s="6" t="s">
        <v>8315</v>
      </c>
      <c r="U309" s="6" t="str">
        <f t="shared" si="32"/>
        <v>film &amp; video</v>
      </c>
      <c r="V309" s="6" t="str">
        <f t="shared" si="39"/>
        <v>documentary</v>
      </c>
      <c r="W309" s="6" t="str">
        <f t="shared" si="33"/>
        <v>film &amp; video</v>
      </c>
      <c r="X309" s="6" t="str">
        <f t="shared" si="34"/>
        <v>documentary</v>
      </c>
    </row>
    <row r="310" spans="1:24" ht="104.7" customHeight="1" x14ac:dyDescent="0.55000000000000004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20">
        <f t="shared" si="35"/>
        <v>40567.694560185184</v>
      </c>
      <c r="L310" s="20">
        <f t="shared" si="36"/>
        <v>40612.694560185184</v>
      </c>
      <c r="M310" s="6" t="b">
        <v>1</v>
      </c>
      <c r="N310" s="6">
        <v>202</v>
      </c>
      <c r="O310" s="6" t="b">
        <v>1</v>
      </c>
      <c r="P310" s="6" t="s">
        <v>8269</v>
      </c>
      <c r="Q310" s="8">
        <f t="shared" si="37"/>
        <v>105.56666666666668</v>
      </c>
      <c r="R310" s="9">
        <f t="shared" si="38"/>
        <v>62.712871287128714</v>
      </c>
      <c r="S310" s="6" t="s">
        <v>8310</v>
      </c>
      <c r="T310" s="6" t="s">
        <v>8315</v>
      </c>
      <c r="U310" s="6" t="str">
        <f t="shared" si="32"/>
        <v>film &amp; video</v>
      </c>
      <c r="V310" s="6" t="str">
        <f t="shared" si="39"/>
        <v>documentary</v>
      </c>
      <c r="W310" s="6" t="str">
        <f t="shared" si="33"/>
        <v>film &amp; video</v>
      </c>
      <c r="X310" s="6" t="str">
        <f t="shared" si="34"/>
        <v>documentary</v>
      </c>
    </row>
    <row r="311" spans="1:24" ht="104.7" customHeight="1" x14ac:dyDescent="0.55000000000000004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20">
        <f t="shared" si="35"/>
        <v>41134.751550925925</v>
      </c>
      <c r="L311" s="20">
        <f t="shared" si="36"/>
        <v>41155.751550925925</v>
      </c>
      <c r="M311" s="6" t="b">
        <v>1</v>
      </c>
      <c r="N311" s="6">
        <v>238</v>
      </c>
      <c r="O311" s="6" t="b">
        <v>1</v>
      </c>
      <c r="P311" s="6" t="s">
        <v>8269</v>
      </c>
      <c r="Q311" s="8">
        <f t="shared" si="37"/>
        <v>118.94444444444446</v>
      </c>
      <c r="R311" s="9">
        <f t="shared" si="38"/>
        <v>89.957983193277315</v>
      </c>
      <c r="S311" s="6" t="s">
        <v>8310</v>
      </c>
      <c r="T311" s="6" t="s">
        <v>8315</v>
      </c>
      <c r="U311" s="6" t="str">
        <f t="shared" si="32"/>
        <v>film &amp; video</v>
      </c>
      <c r="V311" s="6" t="str">
        <f t="shared" si="39"/>
        <v>documentary</v>
      </c>
      <c r="W311" s="6" t="str">
        <f t="shared" si="33"/>
        <v>film &amp; video</v>
      </c>
      <c r="X311" s="6" t="str">
        <f t="shared" si="34"/>
        <v>documentary</v>
      </c>
    </row>
    <row r="312" spans="1:24" ht="104.7" customHeight="1" x14ac:dyDescent="0.55000000000000004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20">
        <f t="shared" si="35"/>
        <v>40821.183136574073</v>
      </c>
      <c r="L312" s="20">
        <f t="shared" si="36"/>
        <v>40836.083333333336</v>
      </c>
      <c r="M312" s="6" t="b">
        <v>1</v>
      </c>
      <c r="N312" s="6">
        <v>36</v>
      </c>
      <c r="O312" s="6" t="b">
        <v>1</v>
      </c>
      <c r="P312" s="6" t="s">
        <v>8269</v>
      </c>
      <c r="Q312" s="8">
        <f t="shared" si="37"/>
        <v>104.129</v>
      </c>
      <c r="R312" s="9">
        <f t="shared" si="38"/>
        <v>28.924722222222222</v>
      </c>
      <c r="S312" s="6" t="s">
        <v>8310</v>
      </c>
      <c r="T312" s="6" t="s">
        <v>8315</v>
      </c>
      <c r="U312" s="6" t="str">
        <f t="shared" si="32"/>
        <v>film &amp; video</v>
      </c>
      <c r="V312" s="6" t="str">
        <f t="shared" si="39"/>
        <v>documentary</v>
      </c>
      <c r="W312" s="6" t="str">
        <f t="shared" si="33"/>
        <v>film &amp; video</v>
      </c>
      <c r="X312" s="6" t="str">
        <f t="shared" si="34"/>
        <v>documentary</v>
      </c>
    </row>
    <row r="313" spans="1:24" ht="104.7" customHeight="1" x14ac:dyDescent="0.55000000000000004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20">
        <f t="shared" si="35"/>
        <v>40868.219814814816</v>
      </c>
      <c r="L313" s="20">
        <f t="shared" si="36"/>
        <v>40909.332638888889</v>
      </c>
      <c r="M313" s="6" t="b">
        <v>1</v>
      </c>
      <c r="N313" s="6">
        <v>150</v>
      </c>
      <c r="O313" s="6" t="b">
        <v>1</v>
      </c>
      <c r="P313" s="6" t="s">
        <v>8269</v>
      </c>
      <c r="Q313" s="8">
        <f t="shared" si="37"/>
        <v>104.10165000000001</v>
      </c>
      <c r="R313" s="9">
        <f t="shared" si="38"/>
        <v>138.8022</v>
      </c>
      <c r="S313" s="6" t="s">
        <v>8310</v>
      </c>
      <c r="T313" s="6" t="s">
        <v>8315</v>
      </c>
      <c r="U313" s="6" t="str">
        <f t="shared" si="32"/>
        <v>film &amp; video</v>
      </c>
      <c r="V313" s="6" t="str">
        <f t="shared" si="39"/>
        <v>documentary</v>
      </c>
      <c r="W313" s="6" t="str">
        <f t="shared" si="33"/>
        <v>film &amp; video</v>
      </c>
      <c r="X313" s="6" t="str">
        <f t="shared" si="34"/>
        <v>documentary</v>
      </c>
    </row>
    <row r="314" spans="1:24" ht="104.7" customHeight="1" x14ac:dyDescent="0.55000000000000004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20">
        <f t="shared" si="35"/>
        <v>41348.877685185187</v>
      </c>
      <c r="L314" s="20">
        <f t="shared" si="36"/>
        <v>41378.877685185187</v>
      </c>
      <c r="M314" s="6" t="b">
        <v>1</v>
      </c>
      <c r="N314" s="6">
        <v>146</v>
      </c>
      <c r="O314" s="6" t="b">
        <v>1</v>
      </c>
      <c r="P314" s="6" t="s">
        <v>8269</v>
      </c>
      <c r="Q314" s="8">
        <f t="shared" si="37"/>
        <v>111.87499999999999</v>
      </c>
      <c r="R314" s="9">
        <f t="shared" si="38"/>
        <v>61.301369863013697</v>
      </c>
      <c r="S314" s="6" t="s">
        <v>8310</v>
      </c>
      <c r="T314" s="6" t="s">
        <v>8315</v>
      </c>
      <c r="U314" s="6" t="str">
        <f t="shared" si="32"/>
        <v>film &amp; video</v>
      </c>
      <c r="V314" s="6" t="str">
        <f t="shared" si="39"/>
        <v>documentary</v>
      </c>
      <c r="W314" s="6" t="str">
        <f t="shared" si="33"/>
        <v>film &amp; video</v>
      </c>
      <c r="X314" s="6" t="str">
        <f t="shared" si="34"/>
        <v>documentary</v>
      </c>
    </row>
    <row r="315" spans="1:24" ht="104.7" customHeight="1" x14ac:dyDescent="0.55000000000000004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20">
        <f t="shared" si="35"/>
        <v>40357.227939814817</v>
      </c>
      <c r="L315" s="20">
        <f t="shared" si="36"/>
        <v>40401.665972222225</v>
      </c>
      <c r="M315" s="6" t="b">
        <v>1</v>
      </c>
      <c r="N315" s="6">
        <v>222</v>
      </c>
      <c r="O315" s="6" t="b">
        <v>1</v>
      </c>
      <c r="P315" s="6" t="s">
        <v>8269</v>
      </c>
      <c r="Q315" s="8">
        <f t="shared" si="37"/>
        <v>104.73529411764706</v>
      </c>
      <c r="R315" s="9">
        <f t="shared" si="38"/>
        <v>80.202702702702709</v>
      </c>
      <c r="S315" s="6" t="s">
        <v>8310</v>
      </c>
      <c r="T315" s="6" t="s">
        <v>8315</v>
      </c>
      <c r="U315" s="6" t="str">
        <f t="shared" si="32"/>
        <v>film &amp; video</v>
      </c>
      <c r="V315" s="6" t="str">
        <f t="shared" si="39"/>
        <v>documentary</v>
      </c>
      <c r="W315" s="6" t="str">
        <f t="shared" si="33"/>
        <v>film &amp; video</v>
      </c>
      <c r="X315" s="6" t="str">
        <f t="shared" si="34"/>
        <v>documentary</v>
      </c>
    </row>
    <row r="316" spans="1:24" ht="104.7" customHeight="1" x14ac:dyDescent="0.55000000000000004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20">
        <f t="shared" si="35"/>
        <v>41304.833194444444</v>
      </c>
      <c r="L316" s="20">
        <f t="shared" si="36"/>
        <v>41334.833194444444</v>
      </c>
      <c r="M316" s="6" t="b">
        <v>1</v>
      </c>
      <c r="N316" s="6">
        <v>120</v>
      </c>
      <c r="O316" s="6" t="b">
        <v>1</v>
      </c>
      <c r="P316" s="6" t="s">
        <v>8269</v>
      </c>
      <c r="Q316" s="8">
        <f t="shared" si="37"/>
        <v>385.15000000000003</v>
      </c>
      <c r="R316" s="9">
        <f t="shared" si="38"/>
        <v>32.095833333333331</v>
      </c>
      <c r="S316" s="6" t="s">
        <v>8310</v>
      </c>
      <c r="T316" s="6" t="s">
        <v>8315</v>
      </c>
      <c r="U316" s="6" t="str">
        <f t="shared" si="32"/>
        <v>film &amp; video</v>
      </c>
      <c r="V316" s="6" t="str">
        <f t="shared" si="39"/>
        <v>documentary</v>
      </c>
      <c r="W316" s="6" t="str">
        <f t="shared" si="33"/>
        <v>film &amp; video</v>
      </c>
      <c r="X316" s="6" t="str">
        <f t="shared" si="34"/>
        <v>documentary</v>
      </c>
    </row>
    <row r="317" spans="1:24" ht="104.7" customHeight="1" x14ac:dyDescent="0.55000000000000004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20">
        <f t="shared" si="35"/>
        <v>41113.77238425926</v>
      </c>
      <c r="L317" s="20">
        <f t="shared" si="36"/>
        <v>41143.77238425926</v>
      </c>
      <c r="M317" s="6" t="b">
        <v>1</v>
      </c>
      <c r="N317" s="6">
        <v>126</v>
      </c>
      <c r="O317" s="6" t="b">
        <v>1</v>
      </c>
      <c r="P317" s="6" t="s">
        <v>8269</v>
      </c>
      <c r="Q317" s="8">
        <f t="shared" si="37"/>
        <v>101.248</v>
      </c>
      <c r="R317" s="9">
        <f t="shared" si="38"/>
        <v>200.88888888888889</v>
      </c>
      <c r="S317" s="6" t="s">
        <v>8310</v>
      </c>
      <c r="T317" s="6" t="s">
        <v>8315</v>
      </c>
      <c r="U317" s="6" t="str">
        <f t="shared" si="32"/>
        <v>film &amp; video</v>
      </c>
      <c r="V317" s="6" t="str">
        <f t="shared" si="39"/>
        <v>documentary</v>
      </c>
      <c r="W317" s="6" t="str">
        <f t="shared" si="33"/>
        <v>film &amp; video</v>
      </c>
      <c r="X317" s="6" t="str">
        <f t="shared" si="34"/>
        <v>documentary</v>
      </c>
    </row>
    <row r="318" spans="1:24" ht="104.7" customHeight="1" x14ac:dyDescent="0.55000000000000004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20">
        <f t="shared" si="35"/>
        <v>41950.923576388886</v>
      </c>
      <c r="L318" s="20">
        <f t="shared" si="36"/>
        <v>41984.207638888889</v>
      </c>
      <c r="M318" s="6" t="b">
        <v>1</v>
      </c>
      <c r="N318" s="6">
        <v>158</v>
      </c>
      <c r="O318" s="6" t="b">
        <v>1</v>
      </c>
      <c r="P318" s="6" t="s">
        <v>8269</v>
      </c>
      <c r="Q318" s="8">
        <f t="shared" si="37"/>
        <v>113.77333333333333</v>
      </c>
      <c r="R318" s="9">
        <f t="shared" si="38"/>
        <v>108.01265822784811</v>
      </c>
      <c r="S318" s="6" t="s">
        <v>8310</v>
      </c>
      <c r="T318" s="6" t="s">
        <v>8315</v>
      </c>
      <c r="U318" s="6" t="str">
        <f t="shared" si="32"/>
        <v>film &amp; video</v>
      </c>
      <c r="V318" s="6" t="str">
        <f t="shared" si="39"/>
        <v>documentary</v>
      </c>
      <c r="W318" s="6" t="str">
        <f t="shared" si="33"/>
        <v>film &amp; video</v>
      </c>
      <c r="X318" s="6" t="str">
        <f t="shared" si="34"/>
        <v>documentary</v>
      </c>
    </row>
    <row r="319" spans="1:24" ht="104.7" customHeight="1" x14ac:dyDescent="0.55000000000000004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20">
        <f t="shared" si="35"/>
        <v>41589.676886574074</v>
      </c>
      <c r="L319" s="20">
        <f t="shared" si="36"/>
        <v>41619.676886574074</v>
      </c>
      <c r="M319" s="6" t="b">
        <v>1</v>
      </c>
      <c r="N319" s="6">
        <v>316</v>
      </c>
      <c r="O319" s="6" t="b">
        <v>1</v>
      </c>
      <c r="P319" s="6" t="s">
        <v>8269</v>
      </c>
      <c r="Q319" s="8">
        <f t="shared" si="37"/>
        <v>100.80333333333333</v>
      </c>
      <c r="R319" s="9">
        <f t="shared" si="38"/>
        <v>95.699367088607602</v>
      </c>
      <c r="S319" s="6" t="s">
        <v>8310</v>
      </c>
      <c r="T319" s="6" t="s">
        <v>8315</v>
      </c>
      <c r="U319" s="6" t="str">
        <f t="shared" si="32"/>
        <v>film &amp; video</v>
      </c>
      <c r="V319" s="6" t="str">
        <f t="shared" si="39"/>
        <v>documentary</v>
      </c>
      <c r="W319" s="6" t="str">
        <f t="shared" si="33"/>
        <v>film &amp; video</v>
      </c>
      <c r="X319" s="6" t="str">
        <f t="shared" si="34"/>
        <v>documentary</v>
      </c>
    </row>
    <row r="320" spans="1:24" ht="104.7" customHeight="1" x14ac:dyDescent="0.55000000000000004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20">
        <f t="shared" si="35"/>
        <v>41330.038784722223</v>
      </c>
      <c r="L320" s="20">
        <f t="shared" si="36"/>
        <v>41359.997118055559</v>
      </c>
      <c r="M320" s="6" t="b">
        <v>1</v>
      </c>
      <c r="N320" s="6">
        <v>284</v>
      </c>
      <c r="O320" s="6" t="b">
        <v>1</v>
      </c>
      <c r="P320" s="6" t="s">
        <v>8269</v>
      </c>
      <c r="Q320" s="8">
        <f t="shared" si="37"/>
        <v>283.32</v>
      </c>
      <c r="R320" s="9">
        <f t="shared" si="38"/>
        <v>49.880281690140848</v>
      </c>
      <c r="S320" s="6" t="s">
        <v>8310</v>
      </c>
      <c r="T320" s="6" t="s">
        <v>8315</v>
      </c>
      <c r="U320" s="6" t="str">
        <f t="shared" si="32"/>
        <v>film &amp; video</v>
      </c>
      <c r="V320" s="6" t="str">
        <f t="shared" si="39"/>
        <v>documentary</v>
      </c>
      <c r="W320" s="6" t="str">
        <f t="shared" si="33"/>
        <v>film &amp; video</v>
      </c>
      <c r="X320" s="6" t="str">
        <f t="shared" si="34"/>
        <v>documentary</v>
      </c>
    </row>
    <row r="321" spans="1:24" ht="104.7" customHeight="1" x14ac:dyDescent="0.55000000000000004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20">
        <f t="shared" si="35"/>
        <v>40123.83829861111</v>
      </c>
      <c r="L321" s="20">
        <f t="shared" si="36"/>
        <v>40211.332638888889</v>
      </c>
      <c r="M321" s="6" t="b">
        <v>1</v>
      </c>
      <c r="N321" s="6">
        <v>51</v>
      </c>
      <c r="O321" s="6" t="b">
        <v>1</v>
      </c>
      <c r="P321" s="6" t="s">
        <v>8269</v>
      </c>
      <c r="Q321" s="8">
        <f t="shared" si="37"/>
        <v>112.68</v>
      </c>
      <c r="R321" s="9">
        <f t="shared" si="38"/>
        <v>110.47058823529412</v>
      </c>
      <c r="S321" s="6" t="s">
        <v>8310</v>
      </c>
      <c r="T321" s="6" t="s">
        <v>8315</v>
      </c>
      <c r="U321" s="6" t="str">
        <f t="shared" si="32"/>
        <v>film &amp; video</v>
      </c>
      <c r="V321" s="6" t="str">
        <f t="shared" si="39"/>
        <v>documentary</v>
      </c>
      <c r="W321" s="6" t="str">
        <f t="shared" si="33"/>
        <v>film &amp; video</v>
      </c>
      <c r="X321" s="6" t="str">
        <f t="shared" si="34"/>
        <v>documentary</v>
      </c>
    </row>
    <row r="322" spans="1:24" ht="104.7" customHeight="1" x14ac:dyDescent="0.55000000000000004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20">
        <f t="shared" si="35"/>
        <v>42331.551307870366</v>
      </c>
      <c r="L322" s="20">
        <f t="shared" si="36"/>
        <v>42360.958333333328</v>
      </c>
      <c r="M322" s="6" t="b">
        <v>1</v>
      </c>
      <c r="N322" s="6">
        <v>158</v>
      </c>
      <c r="O322" s="6" t="b">
        <v>1</v>
      </c>
      <c r="P322" s="6" t="s">
        <v>8269</v>
      </c>
      <c r="Q322" s="8">
        <f t="shared" si="37"/>
        <v>106.58000000000001</v>
      </c>
      <c r="R322" s="9">
        <f t="shared" si="38"/>
        <v>134.91139240506328</v>
      </c>
      <c r="S322" s="6" t="s">
        <v>8310</v>
      </c>
      <c r="T322" s="6" t="s">
        <v>8315</v>
      </c>
      <c r="U322" s="6" t="str">
        <f t="shared" ref="U322:U385" si="40">LEFT(P322,FIND("/",P322)-1)</f>
        <v>film &amp; video</v>
      </c>
      <c r="V322" s="6" t="str">
        <f t="shared" si="39"/>
        <v>documentary</v>
      </c>
      <c r="W322" s="6" t="str">
        <f t="shared" ref="W322:W385" si="41">TRIM(MID(SUBSTITUTE(P322,"/",REPT(" ",LEN(P322))),(1-1)*LEN(P322)+1,LEN(P322)))</f>
        <v>film &amp; video</v>
      </c>
      <c r="X322" s="6" t="str">
        <f t="shared" ref="X322:X385" si="42">TRIM(MID(SUBSTITUTE(P322,"/",REPT(" ",LEN(P322))),(2-1)*LEN(P322)+1,LEN(P322)))</f>
        <v>documentary</v>
      </c>
    </row>
    <row r="323" spans="1:24" ht="104.7" customHeight="1" x14ac:dyDescent="0.55000000000000004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20">
        <f t="shared" ref="K323:K386" si="43">(((J323/60)/60)/24)+DATE(1970,1,1)</f>
        <v>42647.446597222224</v>
      </c>
      <c r="L323" s="20">
        <f t="shared" ref="L323:L386" si="44">(((I323/60)/60)/24)+DATE(1970,1,1)</f>
        <v>42682.488263888896</v>
      </c>
      <c r="M323" s="6" t="b">
        <v>1</v>
      </c>
      <c r="N323" s="6">
        <v>337</v>
      </c>
      <c r="O323" s="6" t="b">
        <v>1</v>
      </c>
      <c r="P323" s="6" t="s">
        <v>8269</v>
      </c>
      <c r="Q323" s="8">
        <f t="shared" ref="Q323:Q386" si="45">E323/D323*100</f>
        <v>102.66285714285715</v>
      </c>
      <c r="R323" s="9">
        <f t="shared" ref="R323:R386" si="46">E323/N323</f>
        <v>106.62314540059347</v>
      </c>
      <c r="S323" s="6" t="s">
        <v>8310</v>
      </c>
      <c r="T323" s="6" t="s">
        <v>8315</v>
      </c>
      <c r="U323" s="6" t="str">
        <f t="shared" si="40"/>
        <v>film &amp; video</v>
      </c>
      <c r="V323" s="6" t="str">
        <f t="shared" ref="V323:V386" si="47">RIGHT(P323,LEN(P323)-LEN(U323)-1)</f>
        <v>documentary</v>
      </c>
      <c r="W323" s="6" t="str">
        <f t="shared" si="41"/>
        <v>film &amp; video</v>
      </c>
      <c r="X323" s="6" t="str">
        <f t="shared" si="42"/>
        <v>documentary</v>
      </c>
    </row>
    <row r="324" spans="1:24" ht="104.7" customHeight="1" x14ac:dyDescent="0.55000000000000004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20">
        <f t="shared" si="43"/>
        <v>42473.57</v>
      </c>
      <c r="L324" s="20">
        <f t="shared" si="44"/>
        <v>42503.57</v>
      </c>
      <c r="M324" s="6" t="b">
        <v>1</v>
      </c>
      <c r="N324" s="6">
        <v>186</v>
      </c>
      <c r="O324" s="6" t="b">
        <v>1</v>
      </c>
      <c r="P324" s="6" t="s">
        <v>8269</v>
      </c>
      <c r="Q324" s="8">
        <f t="shared" si="45"/>
        <v>107.91200000000001</v>
      </c>
      <c r="R324" s="9">
        <f t="shared" si="46"/>
        <v>145.04301075268816</v>
      </c>
      <c r="S324" s="6" t="s">
        <v>8310</v>
      </c>
      <c r="T324" s="6" t="s">
        <v>8315</v>
      </c>
      <c r="U324" s="6" t="str">
        <f t="shared" si="40"/>
        <v>film &amp; video</v>
      </c>
      <c r="V324" s="6" t="str">
        <f t="shared" si="47"/>
        <v>documentary</v>
      </c>
      <c r="W324" s="6" t="str">
        <f t="shared" si="41"/>
        <v>film &amp; video</v>
      </c>
      <c r="X324" s="6" t="str">
        <f t="shared" si="42"/>
        <v>documentary</v>
      </c>
    </row>
    <row r="325" spans="1:24" ht="104.7" customHeight="1" x14ac:dyDescent="0.55000000000000004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20">
        <f t="shared" si="43"/>
        <v>42697.32136574074</v>
      </c>
      <c r="L325" s="20">
        <f t="shared" si="44"/>
        <v>42725.332638888889</v>
      </c>
      <c r="M325" s="6" t="b">
        <v>1</v>
      </c>
      <c r="N325" s="6">
        <v>58</v>
      </c>
      <c r="O325" s="6" t="b">
        <v>1</v>
      </c>
      <c r="P325" s="6" t="s">
        <v>8269</v>
      </c>
      <c r="Q325" s="8">
        <f t="shared" si="45"/>
        <v>123.07407407407408</v>
      </c>
      <c r="R325" s="9">
        <f t="shared" si="46"/>
        <v>114.58620689655173</v>
      </c>
      <c r="S325" s="6" t="s">
        <v>8310</v>
      </c>
      <c r="T325" s="6" t="s">
        <v>8315</v>
      </c>
      <c r="U325" s="6" t="str">
        <f t="shared" si="40"/>
        <v>film &amp; video</v>
      </c>
      <c r="V325" s="6" t="str">
        <f t="shared" si="47"/>
        <v>documentary</v>
      </c>
      <c r="W325" s="6" t="str">
        <f t="shared" si="41"/>
        <v>film &amp; video</v>
      </c>
      <c r="X325" s="6" t="str">
        <f t="shared" si="42"/>
        <v>documentary</v>
      </c>
    </row>
    <row r="326" spans="1:24" ht="104.7" customHeight="1" x14ac:dyDescent="0.55000000000000004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20">
        <f t="shared" si="43"/>
        <v>42184.626250000001</v>
      </c>
      <c r="L326" s="20">
        <f t="shared" si="44"/>
        <v>42217.626250000001</v>
      </c>
      <c r="M326" s="6" t="b">
        <v>1</v>
      </c>
      <c r="N326" s="6">
        <v>82</v>
      </c>
      <c r="O326" s="6" t="b">
        <v>1</v>
      </c>
      <c r="P326" s="6" t="s">
        <v>8269</v>
      </c>
      <c r="Q326" s="8">
        <f t="shared" si="45"/>
        <v>101.6</v>
      </c>
      <c r="R326" s="9">
        <f t="shared" si="46"/>
        <v>105.3170731707317</v>
      </c>
      <c r="S326" s="6" t="s">
        <v>8310</v>
      </c>
      <c r="T326" s="6" t="s">
        <v>8315</v>
      </c>
      <c r="U326" s="6" t="str">
        <f t="shared" si="40"/>
        <v>film &amp; video</v>
      </c>
      <c r="V326" s="6" t="str">
        <f t="shared" si="47"/>
        <v>documentary</v>
      </c>
      <c r="W326" s="6" t="str">
        <f t="shared" si="41"/>
        <v>film &amp; video</v>
      </c>
      <c r="X326" s="6" t="str">
        <f t="shared" si="42"/>
        <v>documentary</v>
      </c>
    </row>
    <row r="327" spans="1:24" ht="104.7" customHeight="1" x14ac:dyDescent="0.55000000000000004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20">
        <f t="shared" si="43"/>
        <v>42689.187881944439</v>
      </c>
      <c r="L327" s="20">
        <f t="shared" si="44"/>
        <v>42724.187881944439</v>
      </c>
      <c r="M327" s="6" t="b">
        <v>1</v>
      </c>
      <c r="N327" s="6">
        <v>736</v>
      </c>
      <c r="O327" s="6" t="b">
        <v>1</v>
      </c>
      <c r="P327" s="6" t="s">
        <v>8269</v>
      </c>
      <c r="Q327" s="8">
        <f t="shared" si="45"/>
        <v>104.396</v>
      </c>
      <c r="R327" s="9">
        <f t="shared" si="46"/>
        <v>70.921195652173907</v>
      </c>
      <c r="S327" s="6" t="s">
        <v>8310</v>
      </c>
      <c r="T327" s="6" t="s">
        <v>8315</v>
      </c>
      <c r="U327" s="6" t="str">
        <f t="shared" si="40"/>
        <v>film &amp; video</v>
      </c>
      <c r="V327" s="6" t="str">
        <f t="shared" si="47"/>
        <v>documentary</v>
      </c>
      <c r="W327" s="6" t="str">
        <f t="shared" si="41"/>
        <v>film &amp; video</v>
      </c>
      <c r="X327" s="6" t="str">
        <f t="shared" si="42"/>
        <v>documentary</v>
      </c>
    </row>
    <row r="328" spans="1:24" ht="104.7" customHeight="1" x14ac:dyDescent="0.55000000000000004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20">
        <f t="shared" si="43"/>
        <v>42775.314884259264</v>
      </c>
      <c r="L328" s="20">
        <f t="shared" si="44"/>
        <v>42808.956250000003</v>
      </c>
      <c r="M328" s="6" t="b">
        <v>1</v>
      </c>
      <c r="N328" s="6">
        <v>1151</v>
      </c>
      <c r="O328" s="6" t="b">
        <v>1</v>
      </c>
      <c r="P328" s="6" t="s">
        <v>8269</v>
      </c>
      <c r="Q328" s="8">
        <f t="shared" si="45"/>
        <v>112.92973333333333</v>
      </c>
      <c r="R328" s="9">
        <f t="shared" si="46"/>
        <v>147.17167680278018</v>
      </c>
      <c r="S328" s="6" t="s">
        <v>8310</v>
      </c>
      <c r="T328" s="6" t="s">
        <v>8315</v>
      </c>
      <c r="U328" s="6" t="str">
        <f t="shared" si="40"/>
        <v>film &amp; video</v>
      </c>
      <c r="V328" s="6" t="str">
        <f t="shared" si="47"/>
        <v>documentary</v>
      </c>
      <c r="W328" s="6" t="str">
        <f t="shared" si="41"/>
        <v>film &amp; video</v>
      </c>
      <c r="X328" s="6" t="str">
        <f t="shared" si="42"/>
        <v>documentary</v>
      </c>
    </row>
    <row r="329" spans="1:24" ht="104.7" customHeight="1" x14ac:dyDescent="0.55000000000000004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20">
        <f t="shared" si="43"/>
        <v>42058.235289351855</v>
      </c>
      <c r="L329" s="20">
        <f t="shared" si="44"/>
        <v>42085.333333333328</v>
      </c>
      <c r="M329" s="6" t="b">
        <v>1</v>
      </c>
      <c r="N329" s="6">
        <v>34</v>
      </c>
      <c r="O329" s="6" t="b">
        <v>1</v>
      </c>
      <c r="P329" s="6" t="s">
        <v>8269</v>
      </c>
      <c r="Q329" s="8">
        <f t="shared" si="45"/>
        <v>136.4</v>
      </c>
      <c r="R329" s="9">
        <f t="shared" si="46"/>
        <v>160.47058823529412</v>
      </c>
      <c r="S329" s="6" t="s">
        <v>8310</v>
      </c>
      <c r="T329" s="6" t="s">
        <v>8315</v>
      </c>
      <c r="U329" s="6" t="str">
        <f t="shared" si="40"/>
        <v>film &amp; video</v>
      </c>
      <c r="V329" s="6" t="str">
        <f t="shared" si="47"/>
        <v>documentary</v>
      </c>
      <c r="W329" s="6" t="str">
        <f t="shared" si="41"/>
        <v>film &amp; video</v>
      </c>
      <c r="X329" s="6" t="str">
        <f t="shared" si="42"/>
        <v>documentary</v>
      </c>
    </row>
    <row r="330" spans="1:24" ht="104.7" customHeight="1" x14ac:dyDescent="0.55000000000000004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20">
        <f t="shared" si="43"/>
        <v>42278.946620370371</v>
      </c>
      <c r="L330" s="20">
        <f t="shared" si="44"/>
        <v>42309.166666666672</v>
      </c>
      <c r="M330" s="6" t="b">
        <v>1</v>
      </c>
      <c r="N330" s="6">
        <v>498</v>
      </c>
      <c r="O330" s="6" t="b">
        <v>1</v>
      </c>
      <c r="P330" s="6" t="s">
        <v>8269</v>
      </c>
      <c r="Q330" s="8">
        <f t="shared" si="45"/>
        <v>103.61439999999999</v>
      </c>
      <c r="R330" s="9">
        <f t="shared" si="46"/>
        <v>156.04578313253012</v>
      </c>
      <c r="S330" s="6" t="s">
        <v>8310</v>
      </c>
      <c r="T330" s="6" t="s">
        <v>8315</v>
      </c>
      <c r="U330" s="6" t="str">
        <f t="shared" si="40"/>
        <v>film &amp; video</v>
      </c>
      <c r="V330" s="6" t="str">
        <f t="shared" si="47"/>
        <v>documentary</v>
      </c>
      <c r="W330" s="6" t="str">
        <f t="shared" si="41"/>
        <v>film &amp; video</v>
      </c>
      <c r="X330" s="6" t="str">
        <f t="shared" si="42"/>
        <v>documentary</v>
      </c>
    </row>
    <row r="331" spans="1:24" ht="104.7" customHeight="1" x14ac:dyDescent="0.55000000000000004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20">
        <f t="shared" si="43"/>
        <v>42291.46674768519</v>
      </c>
      <c r="L331" s="20">
        <f t="shared" si="44"/>
        <v>42315.166666666672</v>
      </c>
      <c r="M331" s="6" t="b">
        <v>1</v>
      </c>
      <c r="N331" s="6">
        <v>167</v>
      </c>
      <c r="O331" s="6" t="b">
        <v>1</v>
      </c>
      <c r="P331" s="6" t="s">
        <v>8269</v>
      </c>
      <c r="Q331" s="8">
        <f t="shared" si="45"/>
        <v>105.5</v>
      </c>
      <c r="R331" s="9">
        <f t="shared" si="46"/>
        <v>63.17365269461078</v>
      </c>
      <c r="S331" s="6" t="s">
        <v>8310</v>
      </c>
      <c r="T331" s="6" t="s">
        <v>8315</v>
      </c>
      <c r="U331" s="6" t="str">
        <f t="shared" si="40"/>
        <v>film &amp; video</v>
      </c>
      <c r="V331" s="6" t="str">
        <f t="shared" si="47"/>
        <v>documentary</v>
      </c>
      <c r="W331" s="6" t="str">
        <f t="shared" si="41"/>
        <v>film &amp; video</v>
      </c>
      <c r="X331" s="6" t="str">
        <f t="shared" si="42"/>
        <v>documentary</v>
      </c>
    </row>
    <row r="332" spans="1:24" ht="104.7" customHeight="1" x14ac:dyDescent="0.55000000000000004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20">
        <f t="shared" si="43"/>
        <v>41379.515775462962</v>
      </c>
      <c r="L332" s="20">
        <f t="shared" si="44"/>
        <v>41411.165972222225</v>
      </c>
      <c r="M332" s="6" t="b">
        <v>1</v>
      </c>
      <c r="N332" s="6">
        <v>340</v>
      </c>
      <c r="O332" s="6" t="b">
        <v>1</v>
      </c>
      <c r="P332" s="6" t="s">
        <v>8269</v>
      </c>
      <c r="Q332" s="8">
        <f t="shared" si="45"/>
        <v>101.82857142857142</v>
      </c>
      <c r="R332" s="9">
        <f t="shared" si="46"/>
        <v>104.82352941176471</v>
      </c>
      <c r="S332" s="6" t="s">
        <v>8310</v>
      </c>
      <c r="T332" s="6" t="s">
        <v>8315</v>
      </c>
      <c r="U332" s="6" t="str">
        <f t="shared" si="40"/>
        <v>film &amp; video</v>
      </c>
      <c r="V332" s="6" t="str">
        <f t="shared" si="47"/>
        <v>documentary</v>
      </c>
      <c r="W332" s="6" t="str">
        <f t="shared" si="41"/>
        <v>film &amp; video</v>
      </c>
      <c r="X332" s="6" t="str">
        <f t="shared" si="42"/>
        <v>documentary</v>
      </c>
    </row>
    <row r="333" spans="1:24" ht="104.7" customHeight="1" x14ac:dyDescent="0.55000000000000004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20">
        <f t="shared" si="43"/>
        <v>42507.581412037034</v>
      </c>
      <c r="L333" s="20">
        <f t="shared" si="44"/>
        <v>42538.581412037034</v>
      </c>
      <c r="M333" s="6" t="b">
        <v>1</v>
      </c>
      <c r="N333" s="6">
        <v>438</v>
      </c>
      <c r="O333" s="6" t="b">
        <v>1</v>
      </c>
      <c r="P333" s="6" t="s">
        <v>8269</v>
      </c>
      <c r="Q333" s="8">
        <f t="shared" si="45"/>
        <v>106.60499999999999</v>
      </c>
      <c r="R333" s="9">
        <f t="shared" si="46"/>
        <v>97.356164383561648</v>
      </c>
      <c r="S333" s="6" t="s">
        <v>8310</v>
      </c>
      <c r="T333" s="6" t="s">
        <v>8315</v>
      </c>
      <c r="U333" s="6" t="str">
        <f t="shared" si="40"/>
        <v>film &amp; video</v>
      </c>
      <c r="V333" s="6" t="str">
        <f t="shared" si="47"/>
        <v>documentary</v>
      </c>
      <c r="W333" s="6" t="str">
        <f t="shared" si="41"/>
        <v>film &amp; video</v>
      </c>
      <c r="X333" s="6" t="str">
        <f t="shared" si="42"/>
        <v>documentary</v>
      </c>
    </row>
    <row r="334" spans="1:24" ht="104.7" customHeight="1" x14ac:dyDescent="0.55000000000000004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20">
        <f t="shared" si="43"/>
        <v>42263.680289351847</v>
      </c>
      <c r="L334" s="20">
        <f t="shared" si="44"/>
        <v>42305.333333333328</v>
      </c>
      <c r="M334" s="6" t="b">
        <v>1</v>
      </c>
      <c r="N334" s="6">
        <v>555</v>
      </c>
      <c r="O334" s="6" t="b">
        <v>1</v>
      </c>
      <c r="P334" s="6" t="s">
        <v>8269</v>
      </c>
      <c r="Q334" s="8">
        <f t="shared" si="45"/>
        <v>113.015</v>
      </c>
      <c r="R334" s="9">
        <f t="shared" si="46"/>
        <v>203.63063063063063</v>
      </c>
      <c r="S334" s="6" t="s">
        <v>8310</v>
      </c>
      <c r="T334" s="6" t="s">
        <v>8315</v>
      </c>
      <c r="U334" s="6" t="str">
        <f t="shared" si="40"/>
        <v>film &amp; video</v>
      </c>
      <c r="V334" s="6" t="str">
        <f t="shared" si="47"/>
        <v>documentary</v>
      </c>
      <c r="W334" s="6" t="str">
        <f t="shared" si="41"/>
        <v>film &amp; video</v>
      </c>
      <c r="X334" s="6" t="str">
        <f t="shared" si="42"/>
        <v>documentary</v>
      </c>
    </row>
    <row r="335" spans="1:24" ht="104.7" customHeight="1" x14ac:dyDescent="0.55000000000000004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20">
        <f t="shared" si="43"/>
        <v>42437.636469907404</v>
      </c>
      <c r="L335" s="20">
        <f t="shared" si="44"/>
        <v>42467.59480324074</v>
      </c>
      <c r="M335" s="6" t="b">
        <v>1</v>
      </c>
      <c r="N335" s="6">
        <v>266</v>
      </c>
      <c r="O335" s="6" t="b">
        <v>1</v>
      </c>
      <c r="P335" s="6" t="s">
        <v>8269</v>
      </c>
      <c r="Q335" s="8">
        <f t="shared" si="45"/>
        <v>125.22750000000001</v>
      </c>
      <c r="R335" s="9">
        <f t="shared" si="46"/>
        <v>188.31203007518798</v>
      </c>
      <c r="S335" s="6" t="s">
        <v>8310</v>
      </c>
      <c r="T335" s="6" t="s">
        <v>8315</v>
      </c>
      <c r="U335" s="6" t="str">
        <f t="shared" si="40"/>
        <v>film &amp; video</v>
      </c>
      <c r="V335" s="6" t="str">
        <f t="shared" si="47"/>
        <v>documentary</v>
      </c>
      <c r="W335" s="6" t="str">
        <f t="shared" si="41"/>
        <v>film &amp; video</v>
      </c>
      <c r="X335" s="6" t="str">
        <f t="shared" si="42"/>
        <v>documentary</v>
      </c>
    </row>
    <row r="336" spans="1:24" ht="104.7" customHeight="1" x14ac:dyDescent="0.55000000000000004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20">
        <f t="shared" si="43"/>
        <v>42101.682372685187</v>
      </c>
      <c r="L336" s="20">
        <f t="shared" si="44"/>
        <v>42139.791666666672</v>
      </c>
      <c r="M336" s="6" t="b">
        <v>1</v>
      </c>
      <c r="N336" s="6">
        <v>69</v>
      </c>
      <c r="O336" s="6" t="b">
        <v>1</v>
      </c>
      <c r="P336" s="6" t="s">
        <v>8269</v>
      </c>
      <c r="Q336" s="8">
        <f t="shared" si="45"/>
        <v>101.19</v>
      </c>
      <c r="R336" s="9">
        <f t="shared" si="46"/>
        <v>146.65217391304347</v>
      </c>
      <c r="S336" s="6" t="s">
        <v>8310</v>
      </c>
      <c r="T336" s="6" t="s">
        <v>8315</v>
      </c>
      <c r="U336" s="6" t="str">
        <f t="shared" si="40"/>
        <v>film &amp; video</v>
      </c>
      <c r="V336" s="6" t="str">
        <f t="shared" si="47"/>
        <v>documentary</v>
      </c>
      <c r="W336" s="6" t="str">
        <f t="shared" si="41"/>
        <v>film &amp; video</v>
      </c>
      <c r="X336" s="6" t="str">
        <f t="shared" si="42"/>
        <v>documentary</v>
      </c>
    </row>
    <row r="337" spans="1:24" ht="104.7" customHeight="1" x14ac:dyDescent="0.55000000000000004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20">
        <f t="shared" si="43"/>
        <v>42101.737442129626</v>
      </c>
      <c r="L337" s="20">
        <f t="shared" si="44"/>
        <v>42132.916666666672</v>
      </c>
      <c r="M337" s="6" t="b">
        <v>1</v>
      </c>
      <c r="N337" s="6">
        <v>80</v>
      </c>
      <c r="O337" s="6" t="b">
        <v>1</v>
      </c>
      <c r="P337" s="6" t="s">
        <v>8269</v>
      </c>
      <c r="Q337" s="8">
        <f t="shared" si="45"/>
        <v>102.76470588235294</v>
      </c>
      <c r="R337" s="9">
        <f t="shared" si="46"/>
        <v>109.1875</v>
      </c>
      <c r="S337" s="6" t="s">
        <v>8310</v>
      </c>
      <c r="T337" s="6" t="s">
        <v>8315</v>
      </c>
      <c r="U337" s="6" t="str">
        <f t="shared" si="40"/>
        <v>film &amp; video</v>
      </c>
      <c r="V337" s="6" t="str">
        <f t="shared" si="47"/>
        <v>documentary</v>
      </c>
      <c r="W337" s="6" t="str">
        <f t="shared" si="41"/>
        <v>film &amp; video</v>
      </c>
      <c r="X337" s="6" t="str">
        <f t="shared" si="42"/>
        <v>documentary</v>
      </c>
    </row>
    <row r="338" spans="1:24" ht="104.7" customHeight="1" x14ac:dyDescent="0.55000000000000004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20">
        <f t="shared" si="43"/>
        <v>42291.596273148149</v>
      </c>
      <c r="L338" s="20">
        <f t="shared" si="44"/>
        <v>42321.637939814813</v>
      </c>
      <c r="M338" s="6" t="b">
        <v>1</v>
      </c>
      <c r="N338" s="6">
        <v>493</v>
      </c>
      <c r="O338" s="6" t="b">
        <v>1</v>
      </c>
      <c r="P338" s="6" t="s">
        <v>8269</v>
      </c>
      <c r="Q338" s="8">
        <f t="shared" si="45"/>
        <v>116.83911999999998</v>
      </c>
      <c r="R338" s="9">
        <f t="shared" si="46"/>
        <v>59.249046653144013</v>
      </c>
      <c r="S338" s="6" t="s">
        <v>8310</v>
      </c>
      <c r="T338" s="6" t="s">
        <v>8315</v>
      </c>
      <c r="U338" s="6" t="str">
        <f t="shared" si="40"/>
        <v>film &amp; video</v>
      </c>
      <c r="V338" s="6" t="str">
        <f t="shared" si="47"/>
        <v>documentary</v>
      </c>
      <c r="W338" s="6" t="str">
        <f t="shared" si="41"/>
        <v>film &amp; video</v>
      </c>
      <c r="X338" s="6" t="str">
        <f t="shared" si="42"/>
        <v>documentary</v>
      </c>
    </row>
    <row r="339" spans="1:24" ht="104.7" customHeight="1" x14ac:dyDescent="0.55000000000000004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20">
        <f t="shared" si="43"/>
        <v>42047.128564814819</v>
      </c>
      <c r="L339" s="20">
        <f t="shared" si="44"/>
        <v>42077.086898148147</v>
      </c>
      <c r="M339" s="6" t="b">
        <v>1</v>
      </c>
      <c r="N339" s="6">
        <v>31</v>
      </c>
      <c r="O339" s="6" t="b">
        <v>1</v>
      </c>
      <c r="P339" s="6" t="s">
        <v>8269</v>
      </c>
      <c r="Q339" s="8">
        <f t="shared" si="45"/>
        <v>101.16833333333335</v>
      </c>
      <c r="R339" s="9">
        <f t="shared" si="46"/>
        <v>97.904838709677421</v>
      </c>
      <c r="S339" s="6" t="s">
        <v>8310</v>
      </c>
      <c r="T339" s="6" t="s">
        <v>8315</v>
      </c>
      <c r="U339" s="6" t="str">
        <f t="shared" si="40"/>
        <v>film &amp; video</v>
      </c>
      <c r="V339" s="6" t="str">
        <f t="shared" si="47"/>
        <v>documentary</v>
      </c>
      <c r="W339" s="6" t="str">
        <f t="shared" si="41"/>
        <v>film &amp; video</v>
      </c>
      <c r="X339" s="6" t="str">
        <f t="shared" si="42"/>
        <v>documentary</v>
      </c>
    </row>
    <row r="340" spans="1:24" ht="104.7" customHeight="1" x14ac:dyDescent="0.55000000000000004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20">
        <f t="shared" si="43"/>
        <v>42559.755671296298</v>
      </c>
      <c r="L340" s="20">
        <f t="shared" si="44"/>
        <v>42616.041666666672</v>
      </c>
      <c r="M340" s="6" t="b">
        <v>1</v>
      </c>
      <c r="N340" s="6">
        <v>236</v>
      </c>
      <c r="O340" s="6" t="b">
        <v>1</v>
      </c>
      <c r="P340" s="6" t="s">
        <v>8269</v>
      </c>
      <c r="Q340" s="8">
        <f t="shared" si="45"/>
        <v>110.13360000000002</v>
      </c>
      <c r="R340" s="9">
        <f t="shared" si="46"/>
        <v>70.000169491525426</v>
      </c>
      <c r="S340" s="6" t="s">
        <v>8310</v>
      </c>
      <c r="T340" s="6" t="s">
        <v>8315</v>
      </c>
      <c r="U340" s="6" t="str">
        <f t="shared" si="40"/>
        <v>film &amp; video</v>
      </c>
      <c r="V340" s="6" t="str">
        <f t="shared" si="47"/>
        <v>documentary</v>
      </c>
      <c r="W340" s="6" t="str">
        <f t="shared" si="41"/>
        <v>film &amp; video</v>
      </c>
      <c r="X340" s="6" t="str">
        <f t="shared" si="42"/>
        <v>documentary</v>
      </c>
    </row>
    <row r="341" spans="1:24" ht="104.7" customHeight="1" x14ac:dyDescent="0.55000000000000004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20">
        <f t="shared" si="43"/>
        <v>42093.760046296295</v>
      </c>
      <c r="L341" s="20">
        <f t="shared" si="44"/>
        <v>42123.760046296295</v>
      </c>
      <c r="M341" s="6" t="b">
        <v>1</v>
      </c>
      <c r="N341" s="6">
        <v>89</v>
      </c>
      <c r="O341" s="6" t="b">
        <v>1</v>
      </c>
      <c r="P341" s="6" t="s">
        <v>8269</v>
      </c>
      <c r="Q341" s="8">
        <f t="shared" si="45"/>
        <v>108.08333333333333</v>
      </c>
      <c r="R341" s="9">
        <f t="shared" si="46"/>
        <v>72.865168539325836</v>
      </c>
      <c r="S341" s="6" t="s">
        <v>8310</v>
      </c>
      <c r="T341" s="6" t="s">
        <v>8315</v>
      </c>
      <c r="U341" s="6" t="str">
        <f t="shared" si="40"/>
        <v>film &amp; video</v>
      </c>
      <c r="V341" s="6" t="str">
        <f t="shared" si="47"/>
        <v>documentary</v>
      </c>
      <c r="W341" s="6" t="str">
        <f t="shared" si="41"/>
        <v>film &amp; video</v>
      </c>
      <c r="X341" s="6" t="str">
        <f t="shared" si="42"/>
        <v>documentary</v>
      </c>
    </row>
    <row r="342" spans="1:24" ht="104.7" customHeight="1" x14ac:dyDescent="0.55000000000000004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20">
        <f t="shared" si="43"/>
        <v>42772.669062500005</v>
      </c>
      <c r="L342" s="20">
        <f t="shared" si="44"/>
        <v>42802.875</v>
      </c>
      <c r="M342" s="6" t="b">
        <v>1</v>
      </c>
      <c r="N342" s="6">
        <v>299</v>
      </c>
      <c r="O342" s="6" t="b">
        <v>1</v>
      </c>
      <c r="P342" s="6" t="s">
        <v>8269</v>
      </c>
      <c r="Q342" s="8">
        <f t="shared" si="45"/>
        <v>125.02285714285715</v>
      </c>
      <c r="R342" s="9">
        <f t="shared" si="46"/>
        <v>146.34782608695653</v>
      </c>
      <c r="S342" s="6" t="s">
        <v>8310</v>
      </c>
      <c r="T342" s="6" t="s">
        <v>8315</v>
      </c>
      <c r="U342" s="6" t="str">
        <f t="shared" si="40"/>
        <v>film &amp; video</v>
      </c>
      <c r="V342" s="6" t="str">
        <f t="shared" si="47"/>
        <v>documentary</v>
      </c>
      <c r="W342" s="6" t="str">
        <f t="shared" si="41"/>
        <v>film &amp; video</v>
      </c>
      <c r="X342" s="6" t="str">
        <f t="shared" si="42"/>
        <v>documentary</v>
      </c>
    </row>
    <row r="343" spans="1:24" ht="104.7" customHeight="1" x14ac:dyDescent="0.55000000000000004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20">
        <f t="shared" si="43"/>
        <v>41894.879606481481</v>
      </c>
      <c r="L343" s="20">
        <f t="shared" si="44"/>
        <v>41913.165972222225</v>
      </c>
      <c r="M343" s="6" t="b">
        <v>1</v>
      </c>
      <c r="N343" s="6">
        <v>55</v>
      </c>
      <c r="O343" s="6" t="b">
        <v>1</v>
      </c>
      <c r="P343" s="6" t="s">
        <v>8269</v>
      </c>
      <c r="Q343" s="8">
        <f t="shared" si="45"/>
        <v>106.71428571428572</v>
      </c>
      <c r="R343" s="9">
        <f t="shared" si="46"/>
        <v>67.909090909090907</v>
      </c>
      <c r="S343" s="6" t="s">
        <v>8310</v>
      </c>
      <c r="T343" s="6" t="s">
        <v>8315</v>
      </c>
      <c r="U343" s="6" t="str">
        <f t="shared" si="40"/>
        <v>film &amp; video</v>
      </c>
      <c r="V343" s="6" t="str">
        <f t="shared" si="47"/>
        <v>documentary</v>
      </c>
      <c r="W343" s="6" t="str">
        <f t="shared" si="41"/>
        <v>film &amp; video</v>
      </c>
      <c r="X343" s="6" t="str">
        <f t="shared" si="42"/>
        <v>documentary</v>
      </c>
    </row>
    <row r="344" spans="1:24" ht="104.7" customHeight="1" x14ac:dyDescent="0.55000000000000004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20">
        <f t="shared" si="43"/>
        <v>42459.780844907407</v>
      </c>
      <c r="L344" s="20">
        <f t="shared" si="44"/>
        <v>42489.780844907407</v>
      </c>
      <c r="M344" s="6" t="b">
        <v>1</v>
      </c>
      <c r="N344" s="6">
        <v>325</v>
      </c>
      <c r="O344" s="6" t="b">
        <v>1</v>
      </c>
      <c r="P344" s="6" t="s">
        <v>8269</v>
      </c>
      <c r="Q344" s="8">
        <f t="shared" si="45"/>
        <v>100.36639999999998</v>
      </c>
      <c r="R344" s="9">
        <f t="shared" si="46"/>
        <v>169.85083076923075</v>
      </c>
      <c r="S344" s="6" t="s">
        <v>8310</v>
      </c>
      <c r="T344" s="6" t="s">
        <v>8315</v>
      </c>
      <c r="U344" s="6" t="str">
        <f t="shared" si="40"/>
        <v>film &amp; video</v>
      </c>
      <c r="V344" s="6" t="str">
        <f t="shared" si="47"/>
        <v>documentary</v>
      </c>
      <c r="W344" s="6" t="str">
        <f t="shared" si="41"/>
        <v>film &amp; video</v>
      </c>
      <c r="X344" s="6" t="str">
        <f t="shared" si="42"/>
        <v>documentary</v>
      </c>
    </row>
    <row r="345" spans="1:24" ht="104.7" customHeight="1" x14ac:dyDescent="0.55000000000000004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20">
        <f t="shared" si="43"/>
        <v>41926.73778935185</v>
      </c>
      <c r="L345" s="20">
        <f t="shared" si="44"/>
        <v>41957.125</v>
      </c>
      <c r="M345" s="6" t="b">
        <v>1</v>
      </c>
      <c r="N345" s="6">
        <v>524</v>
      </c>
      <c r="O345" s="6" t="b">
        <v>1</v>
      </c>
      <c r="P345" s="6" t="s">
        <v>8269</v>
      </c>
      <c r="Q345" s="8">
        <f t="shared" si="45"/>
        <v>102.02863333333335</v>
      </c>
      <c r="R345" s="9">
        <f t="shared" si="46"/>
        <v>58.413339694656486</v>
      </c>
      <c r="S345" s="6" t="s">
        <v>8310</v>
      </c>
      <c r="T345" s="6" t="s">
        <v>8315</v>
      </c>
      <c r="U345" s="6" t="str">
        <f t="shared" si="40"/>
        <v>film &amp; video</v>
      </c>
      <c r="V345" s="6" t="str">
        <f t="shared" si="47"/>
        <v>documentary</v>
      </c>
      <c r="W345" s="6" t="str">
        <f t="shared" si="41"/>
        <v>film &amp; video</v>
      </c>
      <c r="X345" s="6" t="str">
        <f t="shared" si="42"/>
        <v>documentary</v>
      </c>
    </row>
    <row r="346" spans="1:24" ht="104.7" customHeight="1" x14ac:dyDescent="0.55000000000000004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20">
        <f t="shared" si="43"/>
        <v>42111.970995370371</v>
      </c>
      <c r="L346" s="20">
        <f t="shared" si="44"/>
        <v>42156.097222222219</v>
      </c>
      <c r="M346" s="6" t="b">
        <v>1</v>
      </c>
      <c r="N346" s="6">
        <v>285</v>
      </c>
      <c r="O346" s="6" t="b">
        <v>1</v>
      </c>
      <c r="P346" s="6" t="s">
        <v>8269</v>
      </c>
      <c r="Q346" s="8">
        <f t="shared" si="45"/>
        <v>102.08358208955224</v>
      </c>
      <c r="R346" s="9">
        <f t="shared" si="46"/>
        <v>119.99298245614035</v>
      </c>
      <c r="S346" s="6" t="s">
        <v>8310</v>
      </c>
      <c r="T346" s="6" t="s">
        <v>8315</v>
      </c>
      <c r="U346" s="6" t="str">
        <f t="shared" si="40"/>
        <v>film &amp; video</v>
      </c>
      <c r="V346" s="6" t="str">
        <f t="shared" si="47"/>
        <v>documentary</v>
      </c>
      <c r="W346" s="6" t="str">
        <f t="shared" si="41"/>
        <v>film &amp; video</v>
      </c>
      <c r="X346" s="6" t="str">
        <f t="shared" si="42"/>
        <v>documentary</v>
      </c>
    </row>
    <row r="347" spans="1:24" ht="104.7" customHeight="1" x14ac:dyDescent="0.55000000000000004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20">
        <f t="shared" si="43"/>
        <v>42114.944328703699</v>
      </c>
      <c r="L347" s="20">
        <f t="shared" si="44"/>
        <v>42144.944328703699</v>
      </c>
      <c r="M347" s="6" t="b">
        <v>1</v>
      </c>
      <c r="N347" s="6">
        <v>179</v>
      </c>
      <c r="O347" s="6" t="b">
        <v>1</v>
      </c>
      <c r="P347" s="6" t="s">
        <v>8269</v>
      </c>
      <c r="Q347" s="8">
        <f t="shared" si="45"/>
        <v>123.27586206896552</v>
      </c>
      <c r="R347" s="9">
        <f t="shared" si="46"/>
        <v>99.860335195530723</v>
      </c>
      <c r="S347" s="6" t="s">
        <v>8310</v>
      </c>
      <c r="T347" s="6" t="s">
        <v>8315</v>
      </c>
      <c r="U347" s="6" t="str">
        <f t="shared" si="40"/>
        <v>film &amp; video</v>
      </c>
      <c r="V347" s="6" t="str">
        <f t="shared" si="47"/>
        <v>documentary</v>
      </c>
      <c r="W347" s="6" t="str">
        <f t="shared" si="41"/>
        <v>film &amp; video</v>
      </c>
      <c r="X347" s="6" t="str">
        <f t="shared" si="42"/>
        <v>documentary</v>
      </c>
    </row>
    <row r="348" spans="1:24" ht="104.7" customHeight="1" x14ac:dyDescent="0.55000000000000004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20">
        <f t="shared" si="43"/>
        <v>42261.500243055561</v>
      </c>
      <c r="L348" s="20">
        <f t="shared" si="44"/>
        <v>42291.500243055561</v>
      </c>
      <c r="M348" s="6" t="b">
        <v>1</v>
      </c>
      <c r="N348" s="6">
        <v>188</v>
      </c>
      <c r="O348" s="6" t="b">
        <v>1</v>
      </c>
      <c r="P348" s="6" t="s">
        <v>8269</v>
      </c>
      <c r="Q348" s="8">
        <f t="shared" si="45"/>
        <v>170.28880000000001</v>
      </c>
      <c r="R348" s="9">
        <f t="shared" si="46"/>
        <v>90.579148936170213</v>
      </c>
      <c r="S348" s="6" t="s">
        <v>8310</v>
      </c>
      <c r="T348" s="6" t="s">
        <v>8315</v>
      </c>
      <c r="U348" s="6" t="str">
        <f t="shared" si="40"/>
        <v>film &amp; video</v>
      </c>
      <c r="V348" s="6" t="str">
        <f t="shared" si="47"/>
        <v>documentary</v>
      </c>
      <c r="W348" s="6" t="str">
        <f t="shared" si="41"/>
        <v>film &amp; video</v>
      </c>
      <c r="X348" s="6" t="str">
        <f t="shared" si="42"/>
        <v>documentary</v>
      </c>
    </row>
    <row r="349" spans="1:24" ht="104.7" customHeight="1" x14ac:dyDescent="0.55000000000000004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20">
        <f t="shared" si="43"/>
        <v>42292.495474537034</v>
      </c>
      <c r="L349" s="20">
        <f t="shared" si="44"/>
        <v>42322.537141203706</v>
      </c>
      <c r="M349" s="6" t="b">
        <v>1</v>
      </c>
      <c r="N349" s="6">
        <v>379</v>
      </c>
      <c r="O349" s="6" t="b">
        <v>1</v>
      </c>
      <c r="P349" s="6" t="s">
        <v>8269</v>
      </c>
      <c r="Q349" s="8">
        <f t="shared" si="45"/>
        <v>111.59049999999999</v>
      </c>
      <c r="R349" s="9">
        <f t="shared" si="46"/>
        <v>117.77361477572559</v>
      </c>
      <c r="S349" s="6" t="s">
        <v>8310</v>
      </c>
      <c r="T349" s="6" t="s">
        <v>8315</v>
      </c>
      <c r="U349" s="6" t="str">
        <f t="shared" si="40"/>
        <v>film &amp; video</v>
      </c>
      <c r="V349" s="6" t="str">
        <f t="shared" si="47"/>
        <v>documentary</v>
      </c>
      <c r="W349" s="6" t="str">
        <f t="shared" si="41"/>
        <v>film &amp; video</v>
      </c>
      <c r="X349" s="6" t="str">
        <f t="shared" si="42"/>
        <v>documentary</v>
      </c>
    </row>
    <row r="350" spans="1:24" ht="104.7" customHeight="1" x14ac:dyDescent="0.55000000000000004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20">
        <f t="shared" si="43"/>
        <v>42207.58699074074</v>
      </c>
      <c r="L350" s="20">
        <f t="shared" si="44"/>
        <v>42237.58699074074</v>
      </c>
      <c r="M350" s="6" t="b">
        <v>1</v>
      </c>
      <c r="N350" s="6">
        <v>119</v>
      </c>
      <c r="O350" s="6" t="b">
        <v>1</v>
      </c>
      <c r="P350" s="6" t="s">
        <v>8269</v>
      </c>
      <c r="Q350" s="8">
        <f t="shared" si="45"/>
        <v>103</v>
      </c>
      <c r="R350" s="9">
        <f t="shared" si="46"/>
        <v>86.554621848739501</v>
      </c>
      <c r="S350" s="6" t="s">
        <v>8310</v>
      </c>
      <c r="T350" s="6" t="s">
        <v>8315</v>
      </c>
      <c r="U350" s="6" t="str">
        <f t="shared" si="40"/>
        <v>film &amp; video</v>
      </c>
      <c r="V350" s="6" t="str">
        <f t="shared" si="47"/>
        <v>documentary</v>
      </c>
      <c r="W350" s="6" t="str">
        <f t="shared" si="41"/>
        <v>film &amp; video</v>
      </c>
      <c r="X350" s="6" t="str">
        <f t="shared" si="42"/>
        <v>documentary</v>
      </c>
    </row>
    <row r="351" spans="1:24" ht="104.7" customHeight="1" x14ac:dyDescent="0.55000000000000004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20">
        <f t="shared" si="43"/>
        <v>42760.498935185184</v>
      </c>
      <c r="L351" s="20">
        <f t="shared" si="44"/>
        <v>42790.498935185184</v>
      </c>
      <c r="M351" s="6" t="b">
        <v>1</v>
      </c>
      <c r="N351" s="6">
        <v>167</v>
      </c>
      <c r="O351" s="6" t="b">
        <v>1</v>
      </c>
      <c r="P351" s="6" t="s">
        <v>8269</v>
      </c>
      <c r="Q351" s="8">
        <f t="shared" si="45"/>
        <v>106.63570159857905</v>
      </c>
      <c r="R351" s="9">
        <f t="shared" si="46"/>
        <v>71.899281437125751</v>
      </c>
      <c r="S351" s="6" t="s">
        <v>8310</v>
      </c>
      <c r="T351" s="6" t="s">
        <v>8315</v>
      </c>
      <c r="U351" s="6" t="str">
        <f t="shared" si="40"/>
        <v>film &amp; video</v>
      </c>
      <c r="V351" s="6" t="str">
        <f t="shared" si="47"/>
        <v>documentary</v>
      </c>
      <c r="W351" s="6" t="str">
        <f t="shared" si="41"/>
        <v>film &amp; video</v>
      </c>
      <c r="X351" s="6" t="str">
        <f t="shared" si="42"/>
        <v>documentary</v>
      </c>
    </row>
    <row r="352" spans="1:24" ht="104.7" customHeight="1" x14ac:dyDescent="0.55000000000000004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20">
        <f t="shared" si="43"/>
        <v>42586.066076388888</v>
      </c>
      <c r="L352" s="20">
        <f t="shared" si="44"/>
        <v>42624.165972222225</v>
      </c>
      <c r="M352" s="6" t="b">
        <v>1</v>
      </c>
      <c r="N352" s="6">
        <v>221</v>
      </c>
      <c r="O352" s="6" t="b">
        <v>1</v>
      </c>
      <c r="P352" s="6" t="s">
        <v>8269</v>
      </c>
      <c r="Q352" s="8">
        <f t="shared" si="45"/>
        <v>114.75999999999999</v>
      </c>
      <c r="R352" s="9">
        <f t="shared" si="46"/>
        <v>129.81900452488688</v>
      </c>
      <c r="S352" s="6" t="s">
        <v>8310</v>
      </c>
      <c r="T352" s="6" t="s">
        <v>8315</v>
      </c>
      <c r="U352" s="6" t="str">
        <f t="shared" si="40"/>
        <v>film &amp; video</v>
      </c>
      <c r="V352" s="6" t="str">
        <f t="shared" si="47"/>
        <v>documentary</v>
      </c>
      <c r="W352" s="6" t="str">
        <f t="shared" si="41"/>
        <v>film &amp; video</v>
      </c>
      <c r="X352" s="6" t="str">
        <f t="shared" si="42"/>
        <v>documentary</v>
      </c>
    </row>
    <row r="353" spans="1:24" ht="104.7" customHeight="1" x14ac:dyDescent="0.55000000000000004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20">
        <f t="shared" si="43"/>
        <v>42427.964745370366</v>
      </c>
      <c r="L353" s="20">
        <f t="shared" si="44"/>
        <v>42467.923078703709</v>
      </c>
      <c r="M353" s="6" t="b">
        <v>1</v>
      </c>
      <c r="N353" s="6">
        <v>964</v>
      </c>
      <c r="O353" s="6" t="b">
        <v>1</v>
      </c>
      <c r="P353" s="6" t="s">
        <v>8269</v>
      </c>
      <c r="Q353" s="8">
        <f t="shared" si="45"/>
        <v>127.34117647058822</v>
      </c>
      <c r="R353" s="9">
        <f t="shared" si="46"/>
        <v>44.912863070539416</v>
      </c>
      <c r="S353" s="6" t="s">
        <v>8310</v>
      </c>
      <c r="T353" s="6" t="s">
        <v>8315</v>
      </c>
      <c r="U353" s="6" t="str">
        <f t="shared" si="40"/>
        <v>film &amp; video</v>
      </c>
      <c r="V353" s="6" t="str">
        <f t="shared" si="47"/>
        <v>documentary</v>
      </c>
      <c r="W353" s="6" t="str">
        <f t="shared" si="41"/>
        <v>film &amp; video</v>
      </c>
      <c r="X353" s="6" t="str">
        <f t="shared" si="42"/>
        <v>documentary</v>
      </c>
    </row>
    <row r="354" spans="1:24" ht="104.7" customHeight="1" x14ac:dyDescent="0.55000000000000004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20">
        <f t="shared" si="43"/>
        <v>41890.167453703703</v>
      </c>
      <c r="L354" s="20">
        <f t="shared" si="44"/>
        <v>41920.167453703703</v>
      </c>
      <c r="M354" s="6" t="b">
        <v>1</v>
      </c>
      <c r="N354" s="6">
        <v>286</v>
      </c>
      <c r="O354" s="6" t="b">
        <v>1</v>
      </c>
      <c r="P354" s="6" t="s">
        <v>8269</v>
      </c>
      <c r="Q354" s="8">
        <f t="shared" si="45"/>
        <v>116.56</v>
      </c>
      <c r="R354" s="9">
        <f t="shared" si="46"/>
        <v>40.755244755244753</v>
      </c>
      <c r="S354" s="6" t="s">
        <v>8310</v>
      </c>
      <c r="T354" s="6" t="s">
        <v>8315</v>
      </c>
      <c r="U354" s="6" t="str">
        <f t="shared" si="40"/>
        <v>film &amp; video</v>
      </c>
      <c r="V354" s="6" t="str">
        <f t="shared" si="47"/>
        <v>documentary</v>
      </c>
      <c r="W354" s="6" t="str">
        <f t="shared" si="41"/>
        <v>film &amp; video</v>
      </c>
      <c r="X354" s="6" t="str">
        <f t="shared" si="42"/>
        <v>documentary</v>
      </c>
    </row>
    <row r="355" spans="1:24" ht="104.7" customHeight="1" x14ac:dyDescent="0.55000000000000004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20">
        <f t="shared" si="43"/>
        <v>42297.791886574079</v>
      </c>
      <c r="L355" s="20">
        <f t="shared" si="44"/>
        <v>42327.833553240736</v>
      </c>
      <c r="M355" s="6" t="b">
        <v>1</v>
      </c>
      <c r="N355" s="6">
        <v>613</v>
      </c>
      <c r="O355" s="6" t="b">
        <v>1</v>
      </c>
      <c r="P355" s="6" t="s">
        <v>8269</v>
      </c>
      <c r="Q355" s="8">
        <f t="shared" si="45"/>
        <v>108.61819426615318</v>
      </c>
      <c r="R355" s="9">
        <f t="shared" si="46"/>
        <v>103.52394779771615</v>
      </c>
      <c r="S355" s="6" t="s">
        <v>8310</v>
      </c>
      <c r="T355" s="6" t="s">
        <v>8315</v>
      </c>
      <c r="U355" s="6" t="str">
        <f t="shared" si="40"/>
        <v>film &amp; video</v>
      </c>
      <c r="V355" s="6" t="str">
        <f t="shared" si="47"/>
        <v>documentary</v>
      </c>
      <c r="W355" s="6" t="str">
        <f t="shared" si="41"/>
        <v>film &amp; video</v>
      </c>
      <c r="X355" s="6" t="str">
        <f t="shared" si="42"/>
        <v>documentary</v>
      </c>
    </row>
    <row r="356" spans="1:24" ht="104.7" customHeight="1" x14ac:dyDescent="0.55000000000000004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20">
        <f t="shared" si="43"/>
        <v>42438.827789351853</v>
      </c>
      <c r="L356" s="20">
        <f t="shared" si="44"/>
        <v>42468.786122685182</v>
      </c>
      <c r="M356" s="6" t="b">
        <v>1</v>
      </c>
      <c r="N356" s="6">
        <v>29</v>
      </c>
      <c r="O356" s="6" t="b">
        <v>1</v>
      </c>
      <c r="P356" s="6" t="s">
        <v>8269</v>
      </c>
      <c r="Q356" s="8">
        <f t="shared" si="45"/>
        <v>103.94285714285714</v>
      </c>
      <c r="R356" s="9">
        <f t="shared" si="46"/>
        <v>125.44827586206897</v>
      </c>
      <c r="S356" s="6" t="s">
        <v>8310</v>
      </c>
      <c r="T356" s="6" t="s">
        <v>8315</v>
      </c>
      <c r="U356" s="6" t="str">
        <f t="shared" si="40"/>
        <v>film &amp; video</v>
      </c>
      <c r="V356" s="6" t="str">
        <f t="shared" si="47"/>
        <v>documentary</v>
      </c>
      <c r="W356" s="6" t="str">
        <f t="shared" si="41"/>
        <v>film &amp; video</v>
      </c>
      <c r="X356" s="6" t="str">
        <f t="shared" si="42"/>
        <v>documentary</v>
      </c>
    </row>
    <row r="357" spans="1:24" ht="104.7" customHeight="1" x14ac:dyDescent="0.55000000000000004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20">
        <f t="shared" si="43"/>
        <v>41943.293912037036</v>
      </c>
      <c r="L357" s="20">
        <f t="shared" si="44"/>
        <v>41974.3355787037</v>
      </c>
      <c r="M357" s="6" t="b">
        <v>1</v>
      </c>
      <c r="N357" s="6">
        <v>165</v>
      </c>
      <c r="O357" s="6" t="b">
        <v>1</v>
      </c>
      <c r="P357" s="6" t="s">
        <v>8269</v>
      </c>
      <c r="Q357" s="8">
        <f t="shared" si="45"/>
        <v>116.25714285714285</v>
      </c>
      <c r="R357" s="9">
        <f t="shared" si="46"/>
        <v>246.60606060606059</v>
      </c>
      <c r="S357" s="6" t="s">
        <v>8310</v>
      </c>
      <c r="T357" s="6" t="s">
        <v>8315</v>
      </c>
      <c r="U357" s="6" t="str">
        <f t="shared" si="40"/>
        <v>film &amp; video</v>
      </c>
      <c r="V357" s="6" t="str">
        <f t="shared" si="47"/>
        <v>documentary</v>
      </c>
      <c r="W357" s="6" t="str">
        <f t="shared" si="41"/>
        <v>film &amp; video</v>
      </c>
      <c r="X357" s="6" t="str">
        <f t="shared" si="42"/>
        <v>documentary</v>
      </c>
    </row>
    <row r="358" spans="1:24" ht="104.7" customHeight="1" x14ac:dyDescent="0.55000000000000004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20">
        <f t="shared" si="43"/>
        <v>42415.803159722222</v>
      </c>
      <c r="L358" s="20">
        <f t="shared" si="44"/>
        <v>42445.761493055557</v>
      </c>
      <c r="M358" s="6" t="b">
        <v>1</v>
      </c>
      <c r="N358" s="6">
        <v>97</v>
      </c>
      <c r="O358" s="6" t="b">
        <v>1</v>
      </c>
      <c r="P358" s="6" t="s">
        <v>8269</v>
      </c>
      <c r="Q358" s="8">
        <f t="shared" si="45"/>
        <v>102.69239999999999</v>
      </c>
      <c r="R358" s="9">
        <f t="shared" si="46"/>
        <v>79.401340206185566</v>
      </c>
      <c r="S358" s="6" t="s">
        <v>8310</v>
      </c>
      <c r="T358" s="6" t="s">
        <v>8315</v>
      </c>
      <c r="U358" s="6" t="str">
        <f t="shared" si="40"/>
        <v>film &amp; video</v>
      </c>
      <c r="V358" s="6" t="str">
        <f t="shared" si="47"/>
        <v>documentary</v>
      </c>
      <c r="W358" s="6" t="str">
        <f t="shared" si="41"/>
        <v>film &amp; video</v>
      </c>
      <c r="X358" s="6" t="str">
        <f t="shared" si="42"/>
        <v>documentary</v>
      </c>
    </row>
    <row r="359" spans="1:24" ht="104.7" customHeight="1" x14ac:dyDescent="0.55000000000000004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20">
        <f t="shared" si="43"/>
        <v>42078.222187499996</v>
      </c>
      <c r="L359" s="20">
        <f t="shared" si="44"/>
        <v>42118.222187499996</v>
      </c>
      <c r="M359" s="6" t="b">
        <v>1</v>
      </c>
      <c r="N359" s="6">
        <v>303</v>
      </c>
      <c r="O359" s="6" t="b">
        <v>1</v>
      </c>
      <c r="P359" s="6" t="s">
        <v>8269</v>
      </c>
      <c r="Q359" s="8">
        <f t="shared" si="45"/>
        <v>174</v>
      </c>
      <c r="R359" s="9">
        <f t="shared" si="46"/>
        <v>86.138613861386133</v>
      </c>
      <c r="S359" s="6" t="s">
        <v>8310</v>
      </c>
      <c r="T359" s="6" t="s">
        <v>8315</v>
      </c>
      <c r="U359" s="6" t="str">
        <f t="shared" si="40"/>
        <v>film &amp; video</v>
      </c>
      <c r="V359" s="6" t="str">
        <f t="shared" si="47"/>
        <v>documentary</v>
      </c>
      <c r="W359" s="6" t="str">
        <f t="shared" si="41"/>
        <v>film &amp; video</v>
      </c>
      <c r="X359" s="6" t="str">
        <f t="shared" si="42"/>
        <v>documentary</v>
      </c>
    </row>
    <row r="360" spans="1:24" ht="104.7" customHeight="1" x14ac:dyDescent="0.55000000000000004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20">
        <f t="shared" si="43"/>
        <v>42507.860196759255</v>
      </c>
      <c r="L360" s="20">
        <f t="shared" si="44"/>
        <v>42536.625</v>
      </c>
      <c r="M360" s="6" t="b">
        <v>1</v>
      </c>
      <c r="N360" s="6">
        <v>267</v>
      </c>
      <c r="O360" s="6" t="b">
        <v>1</v>
      </c>
      <c r="P360" s="6" t="s">
        <v>8269</v>
      </c>
      <c r="Q360" s="8">
        <f t="shared" si="45"/>
        <v>103.08800000000001</v>
      </c>
      <c r="R360" s="9">
        <f t="shared" si="46"/>
        <v>193.04868913857678</v>
      </c>
      <c r="S360" s="6" t="s">
        <v>8310</v>
      </c>
      <c r="T360" s="6" t="s">
        <v>8315</v>
      </c>
      <c r="U360" s="6" t="str">
        <f t="shared" si="40"/>
        <v>film &amp; video</v>
      </c>
      <c r="V360" s="6" t="str">
        <f t="shared" si="47"/>
        <v>documentary</v>
      </c>
      <c r="W360" s="6" t="str">
        <f t="shared" si="41"/>
        <v>film &amp; video</v>
      </c>
      <c r="X360" s="6" t="str">
        <f t="shared" si="42"/>
        <v>documentary</v>
      </c>
    </row>
    <row r="361" spans="1:24" ht="104.7" customHeight="1" x14ac:dyDescent="0.55000000000000004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20">
        <f t="shared" si="43"/>
        <v>41935.070486111108</v>
      </c>
      <c r="L361" s="20">
        <f t="shared" si="44"/>
        <v>41957.216666666667</v>
      </c>
      <c r="M361" s="6" t="b">
        <v>1</v>
      </c>
      <c r="N361" s="6">
        <v>302</v>
      </c>
      <c r="O361" s="6" t="b">
        <v>1</v>
      </c>
      <c r="P361" s="6" t="s">
        <v>8269</v>
      </c>
      <c r="Q361" s="8">
        <f t="shared" si="45"/>
        <v>104.85537190082646</v>
      </c>
      <c r="R361" s="9">
        <f t="shared" si="46"/>
        <v>84.023178807947019</v>
      </c>
      <c r="S361" s="6" t="s">
        <v>8310</v>
      </c>
      <c r="T361" s="6" t="s">
        <v>8315</v>
      </c>
      <c r="U361" s="6" t="str">
        <f t="shared" si="40"/>
        <v>film &amp; video</v>
      </c>
      <c r="V361" s="6" t="str">
        <f t="shared" si="47"/>
        <v>documentary</v>
      </c>
      <c r="W361" s="6" t="str">
        <f t="shared" si="41"/>
        <v>film &amp; video</v>
      </c>
      <c r="X361" s="6" t="str">
        <f t="shared" si="42"/>
        <v>documentary</v>
      </c>
    </row>
    <row r="362" spans="1:24" ht="104.7" customHeight="1" x14ac:dyDescent="0.55000000000000004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20">
        <f t="shared" si="43"/>
        <v>42163.897916666669</v>
      </c>
      <c r="L362" s="20">
        <f t="shared" si="44"/>
        <v>42208.132638888885</v>
      </c>
      <c r="M362" s="6" t="b">
        <v>0</v>
      </c>
      <c r="N362" s="6">
        <v>87</v>
      </c>
      <c r="O362" s="6" t="b">
        <v>1</v>
      </c>
      <c r="P362" s="6" t="s">
        <v>8269</v>
      </c>
      <c r="Q362" s="8">
        <f t="shared" si="45"/>
        <v>101.375</v>
      </c>
      <c r="R362" s="9">
        <f t="shared" si="46"/>
        <v>139.82758620689654</v>
      </c>
      <c r="S362" s="6" t="s">
        <v>8310</v>
      </c>
      <c r="T362" s="6" t="s">
        <v>8315</v>
      </c>
      <c r="U362" s="6" t="str">
        <f t="shared" si="40"/>
        <v>film &amp; video</v>
      </c>
      <c r="V362" s="6" t="str">
        <f t="shared" si="47"/>
        <v>documentary</v>
      </c>
      <c r="W362" s="6" t="str">
        <f t="shared" si="41"/>
        <v>film &amp; video</v>
      </c>
      <c r="X362" s="6" t="str">
        <f t="shared" si="42"/>
        <v>documentary</v>
      </c>
    </row>
    <row r="363" spans="1:24" ht="104.7" customHeight="1" x14ac:dyDescent="0.55000000000000004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20">
        <f t="shared" si="43"/>
        <v>41936.001226851848</v>
      </c>
      <c r="L363" s="20">
        <f t="shared" si="44"/>
        <v>41966.042893518519</v>
      </c>
      <c r="M363" s="6" t="b">
        <v>0</v>
      </c>
      <c r="N363" s="6">
        <v>354</v>
      </c>
      <c r="O363" s="6" t="b">
        <v>1</v>
      </c>
      <c r="P363" s="6" t="s">
        <v>8269</v>
      </c>
      <c r="Q363" s="8">
        <f t="shared" si="45"/>
        <v>111.07699999999998</v>
      </c>
      <c r="R363" s="9">
        <f t="shared" si="46"/>
        <v>109.82189265536722</v>
      </c>
      <c r="S363" s="6" t="s">
        <v>8310</v>
      </c>
      <c r="T363" s="6" t="s">
        <v>8315</v>
      </c>
      <c r="U363" s="6" t="str">
        <f t="shared" si="40"/>
        <v>film &amp; video</v>
      </c>
      <c r="V363" s="6" t="str">
        <f t="shared" si="47"/>
        <v>documentary</v>
      </c>
      <c r="W363" s="6" t="str">
        <f t="shared" si="41"/>
        <v>film &amp; video</v>
      </c>
      <c r="X363" s="6" t="str">
        <f t="shared" si="42"/>
        <v>documentary</v>
      </c>
    </row>
    <row r="364" spans="1:24" ht="104.7" customHeight="1" x14ac:dyDescent="0.55000000000000004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20">
        <f t="shared" si="43"/>
        <v>41837.210543981484</v>
      </c>
      <c r="L364" s="20">
        <f t="shared" si="44"/>
        <v>41859</v>
      </c>
      <c r="M364" s="6" t="b">
        <v>0</v>
      </c>
      <c r="N364" s="6">
        <v>86</v>
      </c>
      <c r="O364" s="6" t="b">
        <v>1</v>
      </c>
      <c r="P364" s="6" t="s">
        <v>8269</v>
      </c>
      <c r="Q364" s="8">
        <f t="shared" si="45"/>
        <v>124.15933781686496</v>
      </c>
      <c r="R364" s="9">
        <f t="shared" si="46"/>
        <v>139.53488372093022</v>
      </c>
      <c r="S364" s="6" t="s">
        <v>8310</v>
      </c>
      <c r="T364" s="6" t="s">
        <v>8315</v>
      </c>
      <c r="U364" s="6" t="str">
        <f t="shared" si="40"/>
        <v>film &amp; video</v>
      </c>
      <c r="V364" s="6" t="str">
        <f t="shared" si="47"/>
        <v>documentary</v>
      </c>
      <c r="W364" s="6" t="str">
        <f t="shared" si="41"/>
        <v>film &amp; video</v>
      </c>
      <c r="X364" s="6" t="str">
        <f t="shared" si="42"/>
        <v>documentary</v>
      </c>
    </row>
    <row r="365" spans="1:24" ht="104.7" customHeight="1" x14ac:dyDescent="0.55000000000000004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20">
        <f t="shared" si="43"/>
        <v>40255.744629629626</v>
      </c>
      <c r="L365" s="20">
        <f t="shared" si="44"/>
        <v>40300.806944444441</v>
      </c>
      <c r="M365" s="6" t="b">
        <v>0</v>
      </c>
      <c r="N365" s="6">
        <v>26</v>
      </c>
      <c r="O365" s="6" t="b">
        <v>1</v>
      </c>
      <c r="P365" s="6" t="s">
        <v>8269</v>
      </c>
      <c r="Q365" s="8">
        <f t="shared" si="45"/>
        <v>101.33333333333334</v>
      </c>
      <c r="R365" s="9">
        <f t="shared" si="46"/>
        <v>347.84615384615387</v>
      </c>
      <c r="S365" s="6" t="s">
        <v>8310</v>
      </c>
      <c r="T365" s="6" t="s">
        <v>8315</v>
      </c>
      <c r="U365" s="6" t="str">
        <f t="shared" si="40"/>
        <v>film &amp; video</v>
      </c>
      <c r="V365" s="6" t="str">
        <f t="shared" si="47"/>
        <v>documentary</v>
      </c>
      <c r="W365" s="6" t="str">
        <f t="shared" si="41"/>
        <v>film &amp; video</v>
      </c>
      <c r="X365" s="6" t="str">
        <f t="shared" si="42"/>
        <v>documentary</v>
      </c>
    </row>
    <row r="366" spans="1:24" ht="104.7" customHeight="1" x14ac:dyDescent="0.55000000000000004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20">
        <f t="shared" si="43"/>
        <v>41780.859629629631</v>
      </c>
      <c r="L366" s="20">
        <f t="shared" si="44"/>
        <v>41811.165972222225</v>
      </c>
      <c r="M366" s="6" t="b">
        <v>0</v>
      </c>
      <c r="N366" s="6">
        <v>113</v>
      </c>
      <c r="O366" s="6" t="b">
        <v>1</v>
      </c>
      <c r="P366" s="6" t="s">
        <v>8269</v>
      </c>
      <c r="Q366" s="8">
        <f t="shared" si="45"/>
        <v>110.16142857142856</v>
      </c>
      <c r="R366" s="9">
        <f t="shared" si="46"/>
        <v>68.24159292035398</v>
      </c>
      <c r="S366" s="6" t="s">
        <v>8310</v>
      </c>
      <c r="T366" s="6" t="s">
        <v>8315</v>
      </c>
      <c r="U366" s="6" t="str">
        <f t="shared" si="40"/>
        <v>film &amp; video</v>
      </c>
      <c r="V366" s="6" t="str">
        <f t="shared" si="47"/>
        <v>documentary</v>
      </c>
      <c r="W366" s="6" t="str">
        <f t="shared" si="41"/>
        <v>film &amp; video</v>
      </c>
      <c r="X366" s="6" t="str">
        <f t="shared" si="42"/>
        <v>documentary</v>
      </c>
    </row>
    <row r="367" spans="1:24" ht="104.7" customHeight="1" x14ac:dyDescent="0.55000000000000004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20">
        <f t="shared" si="43"/>
        <v>41668.606469907405</v>
      </c>
      <c r="L367" s="20">
        <f t="shared" si="44"/>
        <v>41698.606469907405</v>
      </c>
      <c r="M367" s="6" t="b">
        <v>0</v>
      </c>
      <c r="N367" s="6">
        <v>65</v>
      </c>
      <c r="O367" s="6" t="b">
        <v>1</v>
      </c>
      <c r="P367" s="6" t="s">
        <v>8269</v>
      </c>
      <c r="Q367" s="8">
        <f t="shared" si="45"/>
        <v>103.97333333333334</v>
      </c>
      <c r="R367" s="9">
        <f t="shared" si="46"/>
        <v>239.93846153846152</v>
      </c>
      <c r="S367" s="6" t="s">
        <v>8310</v>
      </c>
      <c r="T367" s="6" t="s">
        <v>8315</v>
      </c>
      <c r="U367" s="6" t="str">
        <f t="shared" si="40"/>
        <v>film &amp; video</v>
      </c>
      <c r="V367" s="6" t="str">
        <f t="shared" si="47"/>
        <v>documentary</v>
      </c>
      <c r="W367" s="6" t="str">
        <f t="shared" si="41"/>
        <v>film &amp; video</v>
      </c>
      <c r="X367" s="6" t="str">
        <f t="shared" si="42"/>
        <v>documentary</v>
      </c>
    </row>
    <row r="368" spans="1:24" ht="104.7" customHeight="1" x14ac:dyDescent="0.55000000000000004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20">
        <f t="shared" si="43"/>
        <v>41019.793032407404</v>
      </c>
      <c r="L368" s="20">
        <f t="shared" si="44"/>
        <v>41049.793032407404</v>
      </c>
      <c r="M368" s="6" t="b">
        <v>0</v>
      </c>
      <c r="N368" s="6">
        <v>134</v>
      </c>
      <c r="O368" s="6" t="b">
        <v>1</v>
      </c>
      <c r="P368" s="6" t="s">
        <v>8269</v>
      </c>
      <c r="Q368" s="8">
        <f t="shared" si="45"/>
        <v>101.31578947368421</v>
      </c>
      <c r="R368" s="9">
        <f t="shared" si="46"/>
        <v>287.31343283582089</v>
      </c>
      <c r="S368" s="6" t="s">
        <v>8310</v>
      </c>
      <c r="T368" s="6" t="s">
        <v>8315</v>
      </c>
      <c r="U368" s="6" t="str">
        <f t="shared" si="40"/>
        <v>film &amp; video</v>
      </c>
      <c r="V368" s="6" t="str">
        <f t="shared" si="47"/>
        <v>documentary</v>
      </c>
      <c r="W368" s="6" t="str">
        <f t="shared" si="41"/>
        <v>film &amp; video</v>
      </c>
      <c r="X368" s="6" t="str">
        <f t="shared" si="42"/>
        <v>documentary</v>
      </c>
    </row>
    <row r="369" spans="1:24" ht="104.7" customHeight="1" x14ac:dyDescent="0.55000000000000004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20">
        <f t="shared" si="43"/>
        <v>41355.577291666668</v>
      </c>
      <c r="L369" s="20">
        <f t="shared" si="44"/>
        <v>41395.207638888889</v>
      </c>
      <c r="M369" s="6" t="b">
        <v>0</v>
      </c>
      <c r="N369" s="6">
        <v>119</v>
      </c>
      <c r="O369" s="6" t="b">
        <v>1</v>
      </c>
      <c r="P369" s="6" t="s">
        <v>8269</v>
      </c>
      <c r="Q369" s="8">
        <f t="shared" si="45"/>
        <v>103.3501</v>
      </c>
      <c r="R369" s="9">
        <f t="shared" si="46"/>
        <v>86.84882352941176</v>
      </c>
      <c r="S369" s="6" t="s">
        <v>8310</v>
      </c>
      <c r="T369" s="6" t="s">
        <v>8315</v>
      </c>
      <c r="U369" s="6" t="str">
        <f t="shared" si="40"/>
        <v>film &amp; video</v>
      </c>
      <c r="V369" s="6" t="str">
        <f t="shared" si="47"/>
        <v>documentary</v>
      </c>
      <c r="W369" s="6" t="str">
        <f t="shared" si="41"/>
        <v>film &amp; video</v>
      </c>
      <c r="X369" s="6" t="str">
        <f t="shared" si="42"/>
        <v>documentary</v>
      </c>
    </row>
    <row r="370" spans="1:24" ht="104.7" customHeight="1" x14ac:dyDescent="0.55000000000000004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20">
        <f t="shared" si="43"/>
        <v>42043.605578703704</v>
      </c>
      <c r="L370" s="20">
        <f t="shared" si="44"/>
        <v>42078.563912037032</v>
      </c>
      <c r="M370" s="6" t="b">
        <v>0</v>
      </c>
      <c r="N370" s="6">
        <v>159</v>
      </c>
      <c r="O370" s="6" t="b">
        <v>1</v>
      </c>
      <c r="P370" s="6" t="s">
        <v>8269</v>
      </c>
      <c r="Q370" s="8">
        <f t="shared" si="45"/>
        <v>104.11200000000001</v>
      </c>
      <c r="R370" s="9">
        <f t="shared" si="46"/>
        <v>81.84905660377359</v>
      </c>
      <c r="S370" s="6" t="s">
        <v>8310</v>
      </c>
      <c r="T370" s="6" t="s">
        <v>8315</v>
      </c>
      <c r="U370" s="6" t="str">
        <f t="shared" si="40"/>
        <v>film &amp; video</v>
      </c>
      <c r="V370" s="6" t="str">
        <f t="shared" si="47"/>
        <v>documentary</v>
      </c>
      <c r="W370" s="6" t="str">
        <f t="shared" si="41"/>
        <v>film &amp; video</v>
      </c>
      <c r="X370" s="6" t="str">
        <f t="shared" si="42"/>
        <v>documentary</v>
      </c>
    </row>
    <row r="371" spans="1:24" ht="104.7" customHeight="1" x14ac:dyDescent="0.55000000000000004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20">
        <f t="shared" si="43"/>
        <v>40893.551724537036</v>
      </c>
      <c r="L371" s="20">
        <f t="shared" si="44"/>
        <v>40923.551724537036</v>
      </c>
      <c r="M371" s="6" t="b">
        <v>0</v>
      </c>
      <c r="N371" s="6">
        <v>167</v>
      </c>
      <c r="O371" s="6" t="b">
        <v>1</v>
      </c>
      <c r="P371" s="6" t="s">
        <v>8269</v>
      </c>
      <c r="Q371" s="8">
        <f t="shared" si="45"/>
        <v>110.15569230769231</v>
      </c>
      <c r="R371" s="9">
        <f t="shared" si="46"/>
        <v>42.874970059880241</v>
      </c>
      <c r="S371" s="6" t="s">
        <v>8310</v>
      </c>
      <c r="T371" s="6" t="s">
        <v>8315</v>
      </c>
      <c r="U371" s="6" t="str">
        <f t="shared" si="40"/>
        <v>film &amp; video</v>
      </c>
      <c r="V371" s="6" t="str">
        <f t="shared" si="47"/>
        <v>documentary</v>
      </c>
      <c r="W371" s="6" t="str">
        <f t="shared" si="41"/>
        <v>film &amp; video</v>
      </c>
      <c r="X371" s="6" t="str">
        <f t="shared" si="42"/>
        <v>documentary</v>
      </c>
    </row>
    <row r="372" spans="1:24" ht="104.7" customHeight="1" x14ac:dyDescent="0.55000000000000004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20">
        <f t="shared" si="43"/>
        <v>42711.795138888891</v>
      </c>
      <c r="L372" s="20">
        <f t="shared" si="44"/>
        <v>42741.795138888891</v>
      </c>
      <c r="M372" s="6" t="b">
        <v>0</v>
      </c>
      <c r="N372" s="6">
        <v>43</v>
      </c>
      <c r="O372" s="6" t="b">
        <v>1</v>
      </c>
      <c r="P372" s="6" t="s">
        <v>8269</v>
      </c>
      <c r="Q372" s="8">
        <f t="shared" si="45"/>
        <v>122.02</v>
      </c>
      <c r="R372" s="9">
        <f t="shared" si="46"/>
        <v>709.41860465116281</v>
      </c>
      <c r="S372" s="6" t="s">
        <v>8310</v>
      </c>
      <c r="T372" s="6" t="s">
        <v>8315</v>
      </c>
      <c r="U372" s="6" t="str">
        <f t="shared" si="40"/>
        <v>film &amp; video</v>
      </c>
      <c r="V372" s="6" t="str">
        <f t="shared" si="47"/>
        <v>documentary</v>
      </c>
      <c r="W372" s="6" t="str">
        <f t="shared" si="41"/>
        <v>film &amp; video</v>
      </c>
      <c r="X372" s="6" t="str">
        <f t="shared" si="42"/>
        <v>documentary</v>
      </c>
    </row>
    <row r="373" spans="1:24" ht="104.7" customHeight="1" x14ac:dyDescent="0.55000000000000004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20">
        <f t="shared" si="43"/>
        <v>41261.767812500002</v>
      </c>
      <c r="L373" s="20">
        <f t="shared" si="44"/>
        <v>41306.767812500002</v>
      </c>
      <c r="M373" s="6" t="b">
        <v>0</v>
      </c>
      <c r="N373" s="6">
        <v>1062</v>
      </c>
      <c r="O373" s="6" t="b">
        <v>1</v>
      </c>
      <c r="P373" s="6" t="s">
        <v>8269</v>
      </c>
      <c r="Q373" s="8">
        <f t="shared" si="45"/>
        <v>114.16866666666667</v>
      </c>
      <c r="R373" s="9">
        <f t="shared" si="46"/>
        <v>161.25517890772127</v>
      </c>
      <c r="S373" s="6" t="s">
        <v>8310</v>
      </c>
      <c r="T373" s="6" t="s">
        <v>8315</v>
      </c>
      <c r="U373" s="6" t="str">
        <f t="shared" si="40"/>
        <v>film &amp; video</v>
      </c>
      <c r="V373" s="6" t="str">
        <f t="shared" si="47"/>
        <v>documentary</v>
      </c>
      <c r="W373" s="6" t="str">
        <f t="shared" si="41"/>
        <v>film &amp; video</v>
      </c>
      <c r="X373" s="6" t="str">
        <f t="shared" si="42"/>
        <v>documentary</v>
      </c>
    </row>
    <row r="374" spans="1:24" ht="104.7" customHeight="1" x14ac:dyDescent="0.55000000000000004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20">
        <f t="shared" si="43"/>
        <v>42425.576898148152</v>
      </c>
      <c r="L374" s="20">
        <f t="shared" si="44"/>
        <v>42465.666666666672</v>
      </c>
      <c r="M374" s="6" t="b">
        <v>0</v>
      </c>
      <c r="N374" s="6">
        <v>9</v>
      </c>
      <c r="O374" s="6" t="b">
        <v>1</v>
      </c>
      <c r="P374" s="6" t="s">
        <v>8269</v>
      </c>
      <c r="Q374" s="8">
        <f t="shared" si="45"/>
        <v>125.33333333333334</v>
      </c>
      <c r="R374" s="9">
        <f t="shared" si="46"/>
        <v>41.777777777777779</v>
      </c>
      <c r="S374" s="6" t="s">
        <v>8310</v>
      </c>
      <c r="T374" s="6" t="s">
        <v>8315</v>
      </c>
      <c r="U374" s="6" t="str">
        <f t="shared" si="40"/>
        <v>film &amp; video</v>
      </c>
      <c r="V374" s="6" t="str">
        <f t="shared" si="47"/>
        <v>documentary</v>
      </c>
      <c r="W374" s="6" t="str">
        <f t="shared" si="41"/>
        <v>film &amp; video</v>
      </c>
      <c r="X374" s="6" t="str">
        <f t="shared" si="42"/>
        <v>documentary</v>
      </c>
    </row>
    <row r="375" spans="1:24" ht="104.7" customHeight="1" x14ac:dyDescent="0.55000000000000004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20">
        <f t="shared" si="43"/>
        <v>41078.91201388889</v>
      </c>
      <c r="L375" s="20">
        <f t="shared" si="44"/>
        <v>41108.91201388889</v>
      </c>
      <c r="M375" s="6" t="b">
        <v>0</v>
      </c>
      <c r="N375" s="6">
        <v>89</v>
      </c>
      <c r="O375" s="6" t="b">
        <v>1</v>
      </c>
      <c r="P375" s="6" t="s">
        <v>8269</v>
      </c>
      <c r="Q375" s="8">
        <f t="shared" si="45"/>
        <v>106.66666666666667</v>
      </c>
      <c r="R375" s="9">
        <f t="shared" si="46"/>
        <v>89.887640449438209</v>
      </c>
      <c r="S375" s="6" t="s">
        <v>8310</v>
      </c>
      <c r="T375" s="6" t="s">
        <v>8315</v>
      </c>
      <c r="U375" s="6" t="str">
        <f t="shared" si="40"/>
        <v>film &amp; video</v>
      </c>
      <c r="V375" s="6" t="str">
        <f t="shared" si="47"/>
        <v>documentary</v>
      </c>
      <c r="W375" s="6" t="str">
        <f t="shared" si="41"/>
        <v>film &amp; video</v>
      </c>
      <c r="X375" s="6" t="str">
        <f t="shared" si="42"/>
        <v>documentary</v>
      </c>
    </row>
    <row r="376" spans="1:24" ht="104.7" customHeight="1" x14ac:dyDescent="0.55000000000000004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20">
        <f t="shared" si="43"/>
        <v>40757.889247685183</v>
      </c>
      <c r="L376" s="20">
        <f t="shared" si="44"/>
        <v>40802.889247685183</v>
      </c>
      <c r="M376" s="6" t="b">
        <v>0</v>
      </c>
      <c r="N376" s="6">
        <v>174</v>
      </c>
      <c r="O376" s="6" t="b">
        <v>1</v>
      </c>
      <c r="P376" s="6" t="s">
        <v>8269</v>
      </c>
      <c r="Q376" s="8">
        <f t="shared" si="45"/>
        <v>130.65</v>
      </c>
      <c r="R376" s="9">
        <f t="shared" si="46"/>
        <v>45.051724137931032</v>
      </c>
      <c r="S376" s="6" t="s">
        <v>8310</v>
      </c>
      <c r="T376" s="6" t="s">
        <v>8315</v>
      </c>
      <c r="U376" s="6" t="str">
        <f t="shared" si="40"/>
        <v>film &amp; video</v>
      </c>
      <c r="V376" s="6" t="str">
        <f t="shared" si="47"/>
        <v>documentary</v>
      </c>
      <c r="W376" s="6" t="str">
        <f t="shared" si="41"/>
        <v>film &amp; video</v>
      </c>
      <c r="X376" s="6" t="str">
        <f t="shared" si="42"/>
        <v>documentary</v>
      </c>
    </row>
    <row r="377" spans="1:24" ht="104.7" customHeight="1" x14ac:dyDescent="0.55000000000000004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20">
        <f t="shared" si="43"/>
        <v>41657.985081018516</v>
      </c>
      <c r="L377" s="20">
        <f t="shared" si="44"/>
        <v>41699.720833333333</v>
      </c>
      <c r="M377" s="6" t="b">
        <v>0</v>
      </c>
      <c r="N377" s="6">
        <v>14</v>
      </c>
      <c r="O377" s="6" t="b">
        <v>1</v>
      </c>
      <c r="P377" s="6" t="s">
        <v>8269</v>
      </c>
      <c r="Q377" s="8">
        <f t="shared" si="45"/>
        <v>120</v>
      </c>
      <c r="R377" s="9">
        <f t="shared" si="46"/>
        <v>42.857142857142854</v>
      </c>
      <c r="S377" s="6" t="s">
        <v>8310</v>
      </c>
      <c r="T377" s="6" t="s">
        <v>8315</v>
      </c>
      <c r="U377" s="6" t="str">
        <f t="shared" si="40"/>
        <v>film &amp; video</v>
      </c>
      <c r="V377" s="6" t="str">
        <f t="shared" si="47"/>
        <v>documentary</v>
      </c>
      <c r="W377" s="6" t="str">
        <f t="shared" si="41"/>
        <v>film &amp; video</v>
      </c>
      <c r="X377" s="6" t="str">
        <f t="shared" si="42"/>
        <v>documentary</v>
      </c>
    </row>
    <row r="378" spans="1:24" ht="104.7" customHeight="1" x14ac:dyDescent="0.55000000000000004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20">
        <f t="shared" si="43"/>
        <v>42576.452731481477</v>
      </c>
      <c r="L378" s="20">
        <f t="shared" si="44"/>
        <v>42607.452731481477</v>
      </c>
      <c r="M378" s="6" t="b">
        <v>0</v>
      </c>
      <c r="N378" s="6">
        <v>48</v>
      </c>
      <c r="O378" s="6" t="b">
        <v>1</v>
      </c>
      <c r="P378" s="6" t="s">
        <v>8269</v>
      </c>
      <c r="Q378" s="8">
        <f t="shared" si="45"/>
        <v>105.9591836734694</v>
      </c>
      <c r="R378" s="9">
        <f t="shared" si="46"/>
        <v>54.083333333333336</v>
      </c>
      <c r="S378" s="6" t="s">
        <v>8310</v>
      </c>
      <c r="T378" s="6" t="s">
        <v>8315</v>
      </c>
      <c r="U378" s="6" t="str">
        <f t="shared" si="40"/>
        <v>film &amp; video</v>
      </c>
      <c r="V378" s="6" t="str">
        <f t="shared" si="47"/>
        <v>documentary</v>
      </c>
      <c r="W378" s="6" t="str">
        <f t="shared" si="41"/>
        <v>film &amp; video</v>
      </c>
      <c r="X378" s="6" t="str">
        <f t="shared" si="42"/>
        <v>documentary</v>
      </c>
    </row>
    <row r="379" spans="1:24" ht="104.7" customHeight="1" x14ac:dyDescent="0.55000000000000004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20">
        <f t="shared" si="43"/>
        <v>42292.250787037032</v>
      </c>
      <c r="L379" s="20">
        <f t="shared" si="44"/>
        <v>42322.292361111111</v>
      </c>
      <c r="M379" s="6" t="b">
        <v>0</v>
      </c>
      <c r="N379" s="6">
        <v>133</v>
      </c>
      <c r="O379" s="6" t="b">
        <v>1</v>
      </c>
      <c r="P379" s="6" t="s">
        <v>8269</v>
      </c>
      <c r="Q379" s="8">
        <f t="shared" si="45"/>
        <v>114.39999999999999</v>
      </c>
      <c r="R379" s="9">
        <f t="shared" si="46"/>
        <v>103.21804511278195</v>
      </c>
      <c r="S379" s="6" t="s">
        <v>8310</v>
      </c>
      <c r="T379" s="6" t="s">
        <v>8315</v>
      </c>
      <c r="U379" s="6" t="str">
        <f t="shared" si="40"/>
        <v>film &amp; video</v>
      </c>
      <c r="V379" s="6" t="str">
        <f t="shared" si="47"/>
        <v>documentary</v>
      </c>
      <c r="W379" s="6" t="str">
        <f t="shared" si="41"/>
        <v>film &amp; video</v>
      </c>
      <c r="X379" s="6" t="str">
        <f t="shared" si="42"/>
        <v>documentary</v>
      </c>
    </row>
    <row r="380" spans="1:24" ht="104.7" customHeight="1" x14ac:dyDescent="0.55000000000000004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20">
        <f t="shared" si="43"/>
        <v>42370.571851851855</v>
      </c>
      <c r="L380" s="20">
        <f t="shared" si="44"/>
        <v>42394.994444444441</v>
      </c>
      <c r="M380" s="6" t="b">
        <v>0</v>
      </c>
      <c r="N380" s="6">
        <v>83</v>
      </c>
      <c r="O380" s="6" t="b">
        <v>1</v>
      </c>
      <c r="P380" s="6" t="s">
        <v>8269</v>
      </c>
      <c r="Q380" s="8">
        <f t="shared" si="45"/>
        <v>111.76666666666665</v>
      </c>
      <c r="R380" s="9">
        <f t="shared" si="46"/>
        <v>40.397590361445786</v>
      </c>
      <c r="S380" s="6" t="s">
        <v>8310</v>
      </c>
      <c r="T380" s="6" t="s">
        <v>8315</v>
      </c>
      <c r="U380" s="6" t="str">
        <f t="shared" si="40"/>
        <v>film &amp; video</v>
      </c>
      <c r="V380" s="6" t="str">
        <f t="shared" si="47"/>
        <v>documentary</v>
      </c>
      <c r="W380" s="6" t="str">
        <f t="shared" si="41"/>
        <v>film &amp; video</v>
      </c>
      <c r="X380" s="6" t="str">
        <f t="shared" si="42"/>
        <v>documentary</v>
      </c>
    </row>
    <row r="381" spans="1:24" ht="104.7" customHeight="1" x14ac:dyDescent="0.55000000000000004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20">
        <f t="shared" si="43"/>
        <v>40987.688333333332</v>
      </c>
      <c r="L381" s="20">
        <f t="shared" si="44"/>
        <v>41032.688333333332</v>
      </c>
      <c r="M381" s="6" t="b">
        <v>0</v>
      </c>
      <c r="N381" s="6">
        <v>149</v>
      </c>
      <c r="O381" s="6" t="b">
        <v>1</v>
      </c>
      <c r="P381" s="6" t="s">
        <v>8269</v>
      </c>
      <c r="Q381" s="8">
        <f t="shared" si="45"/>
        <v>116.08000000000001</v>
      </c>
      <c r="R381" s="9">
        <f t="shared" si="46"/>
        <v>116.85906040268456</v>
      </c>
      <c r="S381" s="6" t="s">
        <v>8310</v>
      </c>
      <c r="T381" s="6" t="s">
        <v>8315</v>
      </c>
      <c r="U381" s="6" t="str">
        <f t="shared" si="40"/>
        <v>film &amp; video</v>
      </c>
      <c r="V381" s="6" t="str">
        <f t="shared" si="47"/>
        <v>documentary</v>
      </c>
      <c r="W381" s="6" t="str">
        <f t="shared" si="41"/>
        <v>film &amp; video</v>
      </c>
      <c r="X381" s="6" t="str">
        <f t="shared" si="42"/>
        <v>documentary</v>
      </c>
    </row>
    <row r="382" spans="1:24" ht="104.7" customHeight="1" x14ac:dyDescent="0.55000000000000004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20">
        <f t="shared" si="43"/>
        <v>42367.719814814816</v>
      </c>
      <c r="L382" s="20">
        <f t="shared" si="44"/>
        <v>42392.719814814816</v>
      </c>
      <c r="M382" s="6" t="b">
        <v>0</v>
      </c>
      <c r="N382" s="6">
        <v>49</v>
      </c>
      <c r="O382" s="6" t="b">
        <v>1</v>
      </c>
      <c r="P382" s="6" t="s">
        <v>8269</v>
      </c>
      <c r="Q382" s="8">
        <f t="shared" si="45"/>
        <v>141.5</v>
      </c>
      <c r="R382" s="9">
        <f t="shared" si="46"/>
        <v>115.51020408163265</v>
      </c>
      <c r="S382" s="6" t="s">
        <v>8310</v>
      </c>
      <c r="T382" s="6" t="s">
        <v>8315</v>
      </c>
      <c r="U382" s="6" t="str">
        <f t="shared" si="40"/>
        <v>film &amp; video</v>
      </c>
      <c r="V382" s="6" t="str">
        <f t="shared" si="47"/>
        <v>documentary</v>
      </c>
      <c r="W382" s="6" t="str">
        <f t="shared" si="41"/>
        <v>film &amp; video</v>
      </c>
      <c r="X382" s="6" t="str">
        <f t="shared" si="42"/>
        <v>documentary</v>
      </c>
    </row>
    <row r="383" spans="1:24" ht="104.7" customHeight="1" x14ac:dyDescent="0.55000000000000004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20">
        <f t="shared" si="43"/>
        <v>41085.698113425926</v>
      </c>
      <c r="L383" s="20">
        <f t="shared" si="44"/>
        <v>41120.208333333336</v>
      </c>
      <c r="M383" s="6" t="b">
        <v>0</v>
      </c>
      <c r="N383" s="6">
        <v>251</v>
      </c>
      <c r="O383" s="6" t="b">
        <v>1</v>
      </c>
      <c r="P383" s="6" t="s">
        <v>8269</v>
      </c>
      <c r="Q383" s="8">
        <f t="shared" si="45"/>
        <v>104.72999999999999</v>
      </c>
      <c r="R383" s="9">
        <f t="shared" si="46"/>
        <v>104.31274900398407</v>
      </c>
      <c r="S383" s="6" t="s">
        <v>8310</v>
      </c>
      <c r="T383" s="6" t="s">
        <v>8315</v>
      </c>
      <c r="U383" s="6" t="str">
        <f t="shared" si="40"/>
        <v>film &amp; video</v>
      </c>
      <c r="V383" s="6" t="str">
        <f t="shared" si="47"/>
        <v>documentary</v>
      </c>
      <c r="W383" s="6" t="str">
        <f t="shared" si="41"/>
        <v>film &amp; video</v>
      </c>
      <c r="X383" s="6" t="str">
        <f t="shared" si="42"/>
        <v>documentary</v>
      </c>
    </row>
    <row r="384" spans="1:24" ht="104.7" customHeight="1" x14ac:dyDescent="0.55000000000000004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20">
        <f t="shared" si="43"/>
        <v>41144.709490740745</v>
      </c>
      <c r="L384" s="20">
        <f t="shared" si="44"/>
        <v>41158.709490740745</v>
      </c>
      <c r="M384" s="6" t="b">
        <v>0</v>
      </c>
      <c r="N384" s="6">
        <v>22</v>
      </c>
      <c r="O384" s="6" t="b">
        <v>1</v>
      </c>
      <c r="P384" s="6" t="s">
        <v>8269</v>
      </c>
      <c r="Q384" s="8">
        <f t="shared" si="45"/>
        <v>255.83333333333331</v>
      </c>
      <c r="R384" s="9">
        <f t="shared" si="46"/>
        <v>69.772727272727266</v>
      </c>
      <c r="S384" s="6" t="s">
        <v>8310</v>
      </c>
      <c r="T384" s="6" t="s">
        <v>8315</v>
      </c>
      <c r="U384" s="6" t="str">
        <f t="shared" si="40"/>
        <v>film &amp; video</v>
      </c>
      <c r="V384" s="6" t="str">
        <f t="shared" si="47"/>
        <v>documentary</v>
      </c>
      <c r="W384" s="6" t="str">
        <f t="shared" si="41"/>
        <v>film &amp; video</v>
      </c>
      <c r="X384" s="6" t="str">
        <f t="shared" si="42"/>
        <v>documentary</v>
      </c>
    </row>
    <row r="385" spans="1:24" ht="104.7" customHeight="1" x14ac:dyDescent="0.55000000000000004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20">
        <f t="shared" si="43"/>
        <v>41755.117581018516</v>
      </c>
      <c r="L385" s="20">
        <f t="shared" si="44"/>
        <v>41778.117581018516</v>
      </c>
      <c r="M385" s="6" t="b">
        <v>0</v>
      </c>
      <c r="N385" s="6">
        <v>48</v>
      </c>
      <c r="O385" s="6" t="b">
        <v>1</v>
      </c>
      <c r="P385" s="6" t="s">
        <v>8269</v>
      </c>
      <c r="Q385" s="8">
        <f t="shared" si="45"/>
        <v>206.70670670670671</v>
      </c>
      <c r="R385" s="9">
        <f t="shared" si="46"/>
        <v>43.020833333333336</v>
      </c>
      <c r="S385" s="6" t="s">
        <v>8310</v>
      </c>
      <c r="T385" s="6" t="s">
        <v>8315</v>
      </c>
      <c r="U385" s="6" t="str">
        <f t="shared" si="40"/>
        <v>film &amp; video</v>
      </c>
      <c r="V385" s="6" t="str">
        <f t="shared" si="47"/>
        <v>documentary</v>
      </c>
      <c r="W385" s="6" t="str">
        <f t="shared" si="41"/>
        <v>film &amp; video</v>
      </c>
      <c r="X385" s="6" t="str">
        <f t="shared" si="42"/>
        <v>documentary</v>
      </c>
    </row>
    <row r="386" spans="1:24" ht="104.7" customHeight="1" x14ac:dyDescent="0.55000000000000004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20">
        <f t="shared" si="43"/>
        <v>41980.781793981485</v>
      </c>
      <c r="L386" s="20">
        <f t="shared" si="44"/>
        <v>42010.781793981485</v>
      </c>
      <c r="M386" s="6" t="b">
        <v>0</v>
      </c>
      <c r="N386" s="6">
        <v>383</v>
      </c>
      <c r="O386" s="6" t="b">
        <v>1</v>
      </c>
      <c r="P386" s="6" t="s">
        <v>8269</v>
      </c>
      <c r="Q386" s="8">
        <f t="shared" si="45"/>
        <v>112.105</v>
      </c>
      <c r="R386" s="9">
        <f t="shared" si="46"/>
        <v>58.540469973890339</v>
      </c>
      <c r="S386" s="6" t="s">
        <v>8310</v>
      </c>
      <c r="T386" s="6" t="s">
        <v>8315</v>
      </c>
      <c r="U386" s="6" t="str">
        <f t="shared" ref="U386:U449" si="48">LEFT(P386,FIND("/",P386)-1)</f>
        <v>film &amp; video</v>
      </c>
      <c r="V386" s="6" t="str">
        <f t="shared" si="47"/>
        <v>documentary</v>
      </c>
      <c r="W386" s="6" t="str">
        <f t="shared" ref="W386:W449" si="49">TRIM(MID(SUBSTITUTE(P386,"/",REPT(" ",LEN(P386))),(1-1)*LEN(P386)+1,LEN(P386)))</f>
        <v>film &amp; video</v>
      </c>
      <c r="X386" s="6" t="str">
        <f t="shared" ref="X386:X449" si="50">TRIM(MID(SUBSTITUTE(P386,"/",REPT(" ",LEN(P386))),(2-1)*LEN(P386)+1,LEN(P386)))</f>
        <v>documentary</v>
      </c>
    </row>
    <row r="387" spans="1:24" ht="104.7" customHeight="1" x14ac:dyDescent="0.55000000000000004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20">
        <f t="shared" ref="K387:K450" si="51">(((J387/60)/60)/24)+DATE(1970,1,1)</f>
        <v>41934.584502314814</v>
      </c>
      <c r="L387" s="20">
        <f t="shared" ref="L387:L450" si="52">(((I387/60)/60)/24)+DATE(1970,1,1)</f>
        <v>41964.626168981486</v>
      </c>
      <c r="M387" s="6" t="b">
        <v>0</v>
      </c>
      <c r="N387" s="6">
        <v>237</v>
      </c>
      <c r="O387" s="6" t="b">
        <v>1</v>
      </c>
      <c r="P387" s="6" t="s">
        <v>8269</v>
      </c>
      <c r="Q387" s="8">
        <f t="shared" ref="Q387:Q450" si="53">E387/D387*100</f>
        <v>105.982</v>
      </c>
      <c r="R387" s="9">
        <f t="shared" ref="R387:R450" si="54">E387/N387</f>
        <v>111.79535864978902</v>
      </c>
      <c r="S387" s="6" t="s">
        <v>8310</v>
      </c>
      <c r="T387" s="6" t="s">
        <v>8315</v>
      </c>
      <c r="U387" s="6" t="str">
        <f t="shared" si="48"/>
        <v>film &amp; video</v>
      </c>
      <c r="V387" s="6" t="str">
        <f t="shared" ref="V387:V450" si="55">RIGHT(P387,LEN(P387)-LEN(U387)-1)</f>
        <v>documentary</v>
      </c>
      <c r="W387" s="6" t="str">
        <f t="shared" si="49"/>
        <v>film &amp; video</v>
      </c>
      <c r="X387" s="6" t="str">
        <f t="shared" si="50"/>
        <v>documentary</v>
      </c>
    </row>
    <row r="388" spans="1:24" ht="104.7" customHeight="1" x14ac:dyDescent="0.55000000000000004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20">
        <f t="shared" si="51"/>
        <v>42211.951284722221</v>
      </c>
      <c r="L388" s="20">
        <f t="shared" si="52"/>
        <v>42226.951284722221</v>
      </c>
      <c r="M388" s="6" t="b">
        <v>0</v>
      </c>
      <c r="N388" s="6">
        <v>13</v>
      </c>
      <c r="O388" s="6" t="b">
        <v>1</v>
      </c>
      <c r="P388" s="6" t="s">
        <v>8269</v>
      </c>
      <c r="Q388" s="8">
        <f t="shared" si="53"/>
        <v>100.16666666666667</v>
      </c>
      <c r="R388" s="9">
        <f t="shared" si="54"/>
        <v>46.230769230769234</v>
      </c>
      <c r="S388" s="6" t="s">
        <v>8310</v>
      </c>
      <c r="T388" s="6" t="s">
        <v>8315</v>
      </c>
      <c r="U388" s="6" t="str">
        <f t="shared" si="48"/>
        <v>film &amp; video</v>
      </c>
      <c r="V388" s="6" t="str">
        <f t="shared" si="55"/>
        <v>documentary</v>
      </c>
      <c r="W388" s="6" t="str">
        <f t="shared" si="49"/>
        <v>film &amp; video</v>
      </c>
      <c r="X388" s="6" t="str">
        <f t="shared" si="50"/>
        <v>documentary</v>
      </c>
    </row>
    <row r="389" spans="1:24" ht="104.7" customHeight="1" x14ac:dyDescent="0.55000000000000004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20">
        <f t="shared" si="51"/>
        <v>42200.67659722222</v>
      </c>
      <c r="L389" s="20">
        <f t="shared" si="52"/>
        <v>42231.25</v>
      </c>
      <c r="M389" s="6" t="b">
        <v>0</v>
      </c>
      <c r="N389" s="6">
        <v>562</v>
      </c>
      <c r="O389" s="6" t="b">
        <v>1</v>
      </c>
      <c r="P389" s="6" t="s">
        <v>8269</v>
      </c>
      <c r="Q389" s="8">
        <f t="shared" si="53"/>
        <v>213.98947368421051</v>
      </c>
      <c r="R389" s="9">
        <f t="shared" si="54"/>
        <v>144.69039145907473</v>
      </c>
      <c r="S389" s="6" t="s">
        <v>8310</v>
      </c>
      <c r="T389" s="6" t="s">
        <v>8315</v>
      </c>
      <c r="U389" s="6" t="str">
        <f t="shared" si="48"/>
        <v>film &amp; video</v>
      </c>
      <c r="V389" s="6" t="str">
        <f t="shared" si="55"/>
        <v>documentary</v>
      </c>
      <c r="W389" s="6" t="str">
        <f t="shared" si="49"/>
        <v>film &amp; video</v>
      </c>
      <c r="X389" s="6" t="str">
        <f t="shared" si="50"/>
        <v>documentary</v>
      </c>
    </row>
    <row r="390" spans="1:24" ht="104.7" customHeight="1" x14ac:dyDescent="0.55000000000000004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20">
        <f t="shared" si="51"/>
        <v>42549.076157407413</v>
      </c>
      <c r="L390" s="20">
        <f t="shared" si="52"/>
        <v>42579.076157407413</v>
      </c>
      <c r="M390" s="6" t="b">
        <v>0</v>
      </c>
      <c r="N390" s="6">
        <v>71</v>
      </c>
      <c r="O390" s="6" t="b">
        <v>1</v>
      </c>
      <c r="P390" s="6" t="s">
        <v>8269</v>
      </c>
      <c r="Q390" s="8">
        <f t="shared" si="53"/>
        <v>126.16000000000001</v>
      </c>
      <c r="R390" s="9">
        <f t="shared" si="54"/>
        <v>88.845070422535215</v>
      </c>
      <c r="S390" s="6" t="s">
        <v>8310</v>
      </c>
      <c r="T390" s="6" t="s">
        <v>8315</v>
      </c>
      <c r="U390" s="6" t="str">
        <f t="shared" si="48"/>
        <v>film &amp; video</v>
      </c>
      <c r="V390" s="6" t="str">
        <f t="shared" si="55"/>
        <v>documentary</v>
      </c>
      <c r="W390" s="6" t="str">
        <f t="shared" si="49"/>
        <v>film &amp; video</v>
      </c>
      <c r="X390" s="6" t="str">
        <f t="shared" si="50"/>
        <v>documentary</v>
      </c>
    </row>
    <row r="391" spans="1:24" ht="104.7" customHeight="1" x14ac:dyDescent="0.55000000000000004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20">
        <f t="shared" si="51"/>
        <v>41674.063078703701</v>
      </c>
      <c r="L391" s="20">
        <f t="shared" si="52"/>
        <v>41705.957638888889</v>
      </c>
      <c r="M391" s="6" t="b">
        <v>0</v>
      </c>
      <c r="N391" s="6">
        <v>1510</v>
      </c>
      <c r="O391" s="6" t="b">
        <v>1</v>
      </c>
      <c r="P391" s="6" t="s">
        <v>8269</v>
      </c>
      <c r="Q391" s="8">
        <f t="shared" si="53"/>
        <v>181.53547058823528</v>
      </c>
      <c r="R391" s="9">
        <f t="shared" si="54"/>
        <v>81.75107284768211</v>
      </c>
      <c r="S391" s="6" t="s">
        <v>8310</v>
      </c>
      <c r="T391" s="6" t="s">
        <v>8315</v>
      </c>
      <c r="U391" s="6" t="str">
        <f t="shared" si="48"/>
        <v>film &amp; video</v>
      </c>
      <c r="V391" s="6" t="str">
        <f t="shared" si="55"/>
        <v>documentary</v>
      </c>
      <c r="W391" s="6" t="str">
        <f t="shared" si="49"/>
        <v>film &amp; video</v>
      </c>
      <c r="X391" s="6" t="str">
        <f t="shared" si="50"/>
        <v>documentary</v>
      </c>
    </row>
    <row r="392" spans="1:24" ht="104.7" customHeight="1" x14ac:dyDescent="0.55000000000000004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20">
        <f t="shared" si="51"/>
        <v>42112.036712962959</v>
      </c>
      <c r="L392" s="20">
        <f t="shared" si="52"/>
        <v>42132.036712962959</v>
      </c>
      <c r="M392" s="6" t="b">
        <v>0</v>
      </c>
      <c r="N392" s="6">
        <v>14</v>
      </c>
      <c r="O392" s="6" t="b">
        <v>1</v>
      </c>
      <c r="P392" s="6" t="s">
        <v>8269</v>
      </c>
      <c r="Q392" s="8">
        <f t="shared" si="53"/>
        <v>100</v>
      </c>
      <c r="R392" s="9">
        <f t="shared" si="54"/>
        <v>71.428571428571431</v>
      </c>
      <c r="S392" s="6" t="s">
        <v>8310</v>
      </c>
      <c r="T392" s="6" t="s">
        <v>8315</v>
      </c>
      <c r="U392" s="6" t="str">
        <f t="shared" si="48"/>
        <v>film &amp; video</v>
      </c>
      <c r="V392" s="6" t="str">
        <f t="shared" si="55"/>
        <v>documentary</v>
      </c>
      <c r="W392" s="6" t="str">
        <f t="shared" si="49"/>
        <v>film &amp; video</v>
      </c>
      <c r="X392" s="6" t="str">
        <f t="shared" si="50"/>
        <v>documentary</v>
      </c>
    </row>
    <row r="393" spans="1:24" ht="104.7" customHeight="1" x14ac:dyDescent="0.55000000000000004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20">
        <f t="shared" si="51"/>
        <v>40865.042256944449</v>
      </c>
      <c r="L393" s="20">
        <f t="shared" si="52"/>
        <v>40895.040972222225</v>
      </c>
      <c r="M393" s="6" t="b">
        <v>0</v>
      </c>
      <c r="N393" s="6">
        <v>193</v>
      </c>
      <c r="O393" s="6" t="b">
        <v>1</v>
      </c>
      <c r="P393" s="6" t="s">
        <v>8269</v>
      </c>
      <c r="Q393" s="8">
        <f t="shared" si="53"/>
        <v>100.61</v>
      </c>
      <c r="R393" s="9">
        <f t="shared" si="54"/>
        <v>104.25906735751295</v>
      </c>
      <c r="S393" s="6" t="s">
        <v>8310</v>
      </c>
      <c r="T393" s="6" t="s">
        <v>8315</v>
      </c>
      <c r="U393" s="6" t="str">
        <f t="shared" si="48"/>
        <v>film &amp; video</v>
      </c>
      <c r="V393" s="6" t="str">
        <f t="shared" si="55"/>
        <v>documentary</v>
      </c>
      <c r="W393" s="6" t="str">
        <f t="shared" si="49"/>
        <v>film &amp; video</v>
      </c>
      <c r="X393" s="6" t="str">
        <f t="shared" si="50"/>
        <v>documentary</v>
      </c>
    </row>
    <row r="394" spans="1:24" ht="104.7" customHeight="1" x14ac:dyDescent="0.55000000000000004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20">
        <f t="shared" si="51"/>
        <v>40763.717256944445</v>
      </c>
      <c r="L394" s="20">
        <f t="shared" si="52"/>
        <v>40794.125</v>
      </c>
      <c r="M394" s="6" t="b">
        <v>0</v>
      </c>
      <c r="N394" s="6">
        <v>206</v>
      </c>
      <c r="O394" s="6" t="b">
        <v>1</v>
      </c>
      <c r="P394" s="6" t="s">
        <v>8269</v>
      </c>
      <c r="Q394" s="8">
        <f t="shared" si="53"/>
        <v>100.9027027027027</v>
      </c>
      <c r="R394" s="9">
        <f t="shared" si="54"/>
        <v>90.616504854368927</v>
      </c>
      <c r="S394" s="6" t="s">
        <v>8310</v>
      </c>
      <c r="T394" s="6" t="s">
        <v>8315</v>
      </c>
      <c r="U394" s="6" t="str">
        <f t="shared" si="48"/>
        <v>film &amp; video</v>
      </c>
      <c r="V394" s="6" t="str">
        <f t="shared" si="55"/>
        <v>documentary</v>
      </c>
      <c r="W394" s="6" t="str">
        <f t="shared" si="49"/>
        <v>film &amp; video</v>
      </c>
      <c r="X394" s="6" t="str">
        <f t="shared" si="50"/>
        <v>documentary</v>
      </c>
    </row>
    <row r="395" spans="1:24" ht="104.7" customHeight="1" x14ac:dyDescent="0.55000000000000004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20">
        <f t="shared" si="51"/>
        <v>41526.708935185183</v>
      </c>
      <c r="L395" s="20">
        <f t="shared" si="52"/>
        <v>41557.708935185183</v>
      </c>
      <c r="M395" s="6" t="b">
        <v>0</v>
      </c>
      <c r="N395" s="6">
        <v>351</v>
      </c>
      <c r="O395" s="6" t="b">
        <v>1</v>
      </c>
      <c r="P395" s="6" t="s">
        <v>8269</v>
      </c>
      <c r="Q395" s="8">
        <f t="shared" si="53"/>
        <v>110.446</v>
      </c>
      <c r="R395" s="9">
        <f t="shared" si="54"/>
        <v>157.33048433048432</v>
      </c>
      <c r="S395" s="6" t="s">
        <v>8310</v>
      </c>
      <c r="T395" s="6" t="s">
        <v>8315</v>
      </c>
      <c r="U395" s="6" t="str">
        <f t="shared" si="48"/>
        <v>film &amp; video</v>
      </c>
      <c r="V395" s="6" t="str">
        <f t="shared" si="55"/>
        <v>documentary</v>
      </c>
      <c r="W395" s="6" t="str">
        <f t="shared" si="49"/>
        <v>film &amp; video</v>
      </c>
      <c r="X395" s="6" t="str">
        <f t="shared" si="50"/>
        <v>documentary</v>
      </c>
    </row>
    <row r="396" spans="1:24" ht="104.7" customHeight="1" x14ac:dyDescent="0.55000000000000004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20">
        <f t="shared" si="51"/>
        <v>42417.818078703705</v>
      </c>
      <c r="L396" s="20">
        <f t="shared" si="52"/>
        <v>42477.776412037041</v>
      </c>
      <c r="M396" s="6" t="b">
        <v>0</v>
      </c>
      <c r="N396" s="6">
        <v>50</v>
      </c>
      <c r="O396" s="6" t="b">
        <v>1</v>
      </c>
      <c r="P396" s="6" t="s">
        <v>8269</v>
      </c>
      <c r="Q396" s="8">
        <f t="shared" si="53"/>
        <v>111.8936170212766</v>
      </c>
      <c r="R396" s="9">
        <f t="shared" si="54"/>
        <v>105.18</v>
      </c>
      <c r="S396" s="6" t="s">
        <v>8310</v>
      </c>
      <c r="T396" s="6" t="s">
        <v>8315</v>
      </c>
      <c r="U396" s="6" t="str">
        <f t="shared" si="48"/>
        <v>film &amp; video</v>
      </c>
      <c r="V396" s="6" t="str">
        <f t="shared" si="55"/>
        <v>documentary</v>
      </c>
      <c r="W396" s="6" t="str">
        <f t="shared" si="49"/>
        <v>film &amp; video</v>
      </c>
      <c r="X396" s="6" t="str">
        <f t="shared" si="50"/>
        <v>documentary</v>
      </c>
    </row>
    <row r="397" spans="1:24" ht="104.7" customHeight="1" x14ac:dyDescent="0.55000000000000004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20">
        <f t="shared" si="51"/>
        <v>40990.909259259257</v>
      </c>
      <c r="L397" s="20">
        <f t="shared" si="52"/>
        <v>41026.897222222222</v>
      </c>
      <c r="M397" s="6" t="b">
        <v>0</v>
      </c>
      <c r="N397" s="6">
        <v>184</v>
      </c>
      <c r="O397" s="6" t="b">
        <v>1</v>
      </c>
      <c r="P397" s="6" t="s">
        <v>8269</v>
      </c>
      <c r="Q397" s="8">
        <f t="shared" si="53"/>
        <v>108.04450000000001</v>
      </c>
      <c r="R397" s="9">
        <f t="shared" si="54"/>
        <v>58.719836956521746</v>
      </c>
      <c r="S397" s="6" t="s">
        <v>8310</v>
      </c>
      <c r="T397" s="6" t="s">
        <v>8315</v>
      </c>
      <c r="U397" s="6" t="str">
        <f t="shared" si="48"/>
        <v>film &amp; video</v>
      </c>
      <c r="V397" s="6" t="str">
        <f t="shared" si="55"/>
        <v>documentary</v>
      </c>
      <c r="W397" s="6" t="str">
        <f t="shared" si="49"/>
        <v>film &amp; video</v>
      </c>
      <c r="X397" s="6" t="str">
        <f t="shared" si="50"/>
        <v>documentary</v>
      </c>
    </row>
    <row r="398" spans="1:24" ht="104.7" customHeight="1" x14ac:dyDescent="0.55000000000000004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20">
        <f t="shared" si="51"/>
        <v>41082.564884259256</v>
      </c>
      <c r="L398" s="20">
        <f t="shared" si="52"/>
        <v>41097.564884259256</v>
      </c>
      <c r="M398" s="6" t="b">
        <v>0</v>
      </c>
      <c r="N398" s="6">
        <v>196</v>
      </c>
      <c r="O398" s="6" t="b">
        <v>1</v>
      </c>
      <c r="P398" s="6" t="s">
        <v>8269</v>
      </c>
      <c r="Q398" s="8">
        <f t="shared" si="53"/>
        <v>106.66666666666667</v>
      </c>
      <c r="R398" s="9">
        <f t="shared" si="54"/>
        <v>81.632653061224488</v>
      </c>
      <c r="S398" s="6" t="s">
        <v>8310</v>
      </c>
      <c r="T398" s="6" t="s">
        <v>8315</v>
      </c>
      <c r="U398" s="6" t="str">
        <f t="shared" si="48"/>
        <v>film &amp; video</v>
      </c>
      <c r="V398" s="6" t="str">
        <f t="shared" si="55"/>
        <v>documentary</v>
      </c>
      <c r="W398" s="6" t="str">
        <f t="shared" si="49"/>
        <v>film &amp; video</v>
      </c>
      <c r="X398" s="6" t="str">
        <f t="shared" si="50"/>
        <v>documentary</v>
      </c>
    </row>
    <row r="399" spans="1:24" ht="104.7" customHeight="1" x14ac:dyDescent="0.55000000000000004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20">
        <f t="shared" si="51"/>
        <v>40379.776435185187</v>
      </c>
      <c r="L399" s="20">
        <f t="shared" si="52"/>
        <v>40422.155555555553</v>
      </c>
      <c r="M399" s="6" t="b">
        <v>0</v>
      </c>
      <c r="N399" s="6">
        <v>229</v>
      </c>
      <c r="O399" s="6" t="b">
        <v>1</v>
      </c>
      <c r="P399" s="6" t="s">
        <v>8269</v>
      </c>
      <c r="Q399" s="8">
        <f t="shared" si="53"/>
        <v>103.90027322404372</v>
      </c>
      <c r="R399" s="9">
        <f t="shared" si="54"/>
        <v>56.460043668122275</v>
      </c>
      <c r="S399" s="6" t="s">
        <v>8310</v>
      </c>
      <c r="T399" s="6" t="s">
        <v>8315</v>
      </c>
      <c r="U399" s="6" t="str">
        <f t="shared" si="48"/>
        <v>film &amp; video</v>
      </c>
      <c r="V399" s="6" t="str">
        <f t="shared" si="55"/>
        <v>documentary</v>
      </c>
      <c r="W399" s="6" t="str">
        <f t="shared" si="49"/>
        <v>film &amp; video</v>
      </c>
      <c r="X399" s="6" t="str">
        <f t="shared" si="50"/>
        <v>documentary</v>
      </c>
    </row>
    <row r="400" spans="1:24" ht="104.7" customHeight="1" x14ac:dyDescent="0.55000000000000004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20">
        <f t="shared" si="51"/>
        <v>42078.793124999997</v>
      </c>
      <c r="L400" s="20">
        <f t="shared" si="52"/>
        <v>42123.793124999997</v>
      </c>
      <c r="M400" s="6" t="b">
        <v>0</v>
      </c>
      <c r="N400" s="6">
        <v>67</v>
      </c>
      <c r="O400" s="6" t="b">
        <v>1</v>
      </c>
      <c r="P400" s="6" t="s">
        <v>8269</v>
      </c>
      <c r="Q400" s="8">
        <f t="shared" si="53"/>
        <v>125.16000000000001</v>
      </c>
      <c r="R400" s="9">
        <f t="shared" si="54"/>
        <v>140.1044776119403</v>
      </c>
      <c r="S400" s="6" t="s">
        <v>8310</v>
      </c>
      <c r="T400" s="6" t="s">
        <v>8315</v>
      </c>
      <c r="U400" s="6" t="str">
        <f t="shared" si="48"/>
        <v>film &amp; video</v>
      </c>
      <c r="V400" s="6" t="str">
        <f t="shared" si="55"/>
        <v>documentary</v>
      </c>
      <c r="W400" s="6" t="str">
        <f t="shared" si="49"/>
        <v>film &amp; video</v>
      </c>
      <c r="X400" s="6" t="str">
        <f t="shared" si="50"/>
        <v>documentary</v>
      </c>
    </row>
    <row r="401" spans="1:24" ht="104.7" customHeight="1" x14ac:dyDescent="0.55000000000000004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20">
        <f t="shared" si="51"/>
        <v>42687.875775462962</v>
      </c>
      <c r="L401" s="20">
        <f t="shared" si="52"/>
        <v>42718.5</v>
      </c>
      <c r="M401" s="6" t="b">
        <v>0</v>
      </c>
      <c r="N401" s="6">
        <v>95</v>
      </c>
      <c r="O401" s="6" t="b">
        <v>1</v>
      </c>
      <c r="P401" s="6" t="s">
        <v>8269</v>
      </c>
      <c r="Q401" s="8">
        <f t="shared" si="53"/>
        <v>106.80499999999999</v>
      </c>
      <c r="R401" s="9">
        <f t="shared" si="54"/>
        <v>224.85263157894738</v>
      </c>
      <c r="S401" s="6" t="s">
        <v>8310</v>
      </c>
      <c r="T401" s="6" t="s">
        <v>8315</v>
      </c>
      <c r="U401" s="6" t="str">
        <f t="shared" si="48"/>
        <v>film &amp; video</v>
      </c>
      <c r="V401" s="6" t="str">
        <f t="shared" si="55"/>
        <v>documentary</v>
      </c>
      <c r="W401" s="6" t="str">
        <f t="shared" si="49"/>
        <v>film &amp; video</v>
      </c>
      <c r="X401" s="6" t="str">
        <f t="shared" si="50"/>
        <v>documentary</v>
      </c>
    </row>
    <row r="402" spans="1:24" ht="104.7" customHeight="1" x14ac:dyDescent="0.55000000000000004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20">
        <f t="shared" si="51"/>
        <v>41745.635960648149</v>
      </c>
      <c r="L402" s="20">
        <f t="shared" si="52"/>
        <v>41776.145833333336</v>
      </c>
      <c r="M402" s="6" t="b">
        <v>0</v>
      </c>
      <c r="N402" s="6">
        <v>62</v>
      </c>
      <c r="O402" s="6" t="b">
        <v>1</v>
      </c>
      <c r="P402" s="6" t="s">
        <v>8269</v>
      </c>
      <c r="Q402" s="8">
        <f t="shared" si="53"/>
        <v>112.30249999999999</v>
      </c>
      <c r="R402" s="9">
        <f t="shared" si="54"/>
        <v>181.13306451612902</v>
      </c>
      <c r="S402" s="6" t="s">
        <v>8310</v>
      </c>
      <c r="T402" s="6" t="s">
        <v>8315</v>
      </c>
      <c r="U402" s="6" t="str">
        <f t="shared" si="48"/>
        <v>film &amp; video</v>
      </c>
      <c r="V402" s="6" t="str">
        <f t="shared" si="55"/>
        <v>documentary</v>
      </c>
      <c r="W402" s="6" t="str">
        <f t="shared" si="49"/>
        <v>film &amp; video</v>
      </c>
      <c r="X402" s="6" t="str">
        <f t="shared" si="50"/>
        <v>documentary</v>
      </c>
    </row>
    <row r="403" spans="1:24" ht="104.7" customHeight="1" x14ac:dyDescent="0.55000000000000004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20">
        <f t="shared" si="51"/>
        <v>40732.842245370368</v>
      </c>
      <c r="L403" s="20">
        <f t="shared" si="52"/>
        <v>40762.842245370368</v>
      </c>
      <c r="M403" s="6" t="b">
        <v>0</v>
      </c>
      <c r="N403" s="6">
        <v>73</v>
      </c>
      <c r="O403" s="6" t="b">
        <v>1</v>
      </c>
      <c r="P403" s="6" t="s">
        <v>8269</v>
      </c>
      <c r="Q403" s="8">
        <f t="shared" si="53"/>
        <v>103.812</v>
      </c>
      <c r="R403" s="9">
        <f t="shared" si="54"/>
        <v>711.04109589041093</v>
      </c>
      <c r="S403" s="6" t="s">
        <v>8310</v>
      </c>
      <c r="T403" s="6" t="s">
        <v>8315</v>
      </c>
      <c r="U403" s="6" t="str">
        <f t="shared" si="48"/>
        <v>film &amp; video</v>
      </c>
      <c r="V403" s="6" t="str">
        <f t="shared" si="55"/>
        <v>documentary</v>
      </c>
      <c r="W403" s="6" t="str">
        <f t="shared" si="49"/>
        <v>film &amp; video</v>
      </c>
      <c r="X403" s="6" t="str">
        <f t="shared" si="50"/>
        <v>documentary</v>
      </c>
    </row>
    <row r="404" spans="1:24" ht="104.7" customHeight="1" x14ac:dyDescent="0.55000000000000004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20">
        <f t="shared" si="51"/>
        <v>42292.539548611108</v>
      </c>
      <c r="L404" s="20">
        <f t="shared" si="52"/>
        <v>42313.58121527778</v>
      </c>
      <c r="M404" s="6" t="b">
        <v>0</v>
      </c>
      <c r="N404" s="6">
        <v>43</v>
      </c>
      <c r="O404" s="6" t="b">
        <v>1</v>
      </c>
      <c r="P404" s="6" t="s">
        <v>8269</v>
      </c>
      <c r="Q404" s="8">
        <f t="shared" si="53"/>
        <v>141.65</v>
      </c>
      <c r="R404" s="9">
        <f t="shared" si="54"/>
        <v>65.883720930232556</v>
      </c>
      <c r="S404" s="6" t="s">
        <v>8310</v>
      </c>
      <c r="T404" s="6" t="s">
        <v>8315</v>
      </c>
      <c r="U404" s="6" t="str">
        <f t="shared" si="48"/>
        <v>film &amp; video</v>
      </c>
      <c r="V404" s="6" t="str">
        <f t="shared" si="55"/>
        <v>documentary</v>
      </c>
      <c r="W404" s="6" t="str">
        <f t="shared" si="49"/>
        <v>film &amp; video</v>
      </c>
      <c r="X404" s="6" t="str">
        <f t="shared" si="50"/>
        <v>documentary</v>
      </c>
    </row>
    <row r="405" spans="1:24" ht="104.7" customHeight="1" x14ac:dyDescent="0.55000000000000004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20">
        <f t="shared" si="51"/>
        <v>40718.310659722221</v>
      </c>
      <c r="L405" s="20">
        <f t="shared" si="52"/>
        <v>40765.297222222223</v>
      </c>
      <c r="M405" s="6" t="b">
        <v>0</v>
      </c>
      <c r="N405" s="6">
        <v>70</v>
      </c>
      <c r="O405" s="6" t="b">
        <v>1</v>
      </c>
      <c r="P405" s="6" t="s">
        <v>8269</v>
      </c>
      <c r="Q405" s="8">
        <f t="shared" si="53"/>
        <v>105.25999999999999</v>
      </c>
      <c r="R405" s="9">
        <f t="shared" si="54"/>
        <v>75.185714285714283</v>
      </c>
      <c r="S405" s="6" t="s">
        <v>8310</v>
      </c>
      <c r="T405" s="6" t="s">
        <v>8315</v>
      </c>
      <c r="U405" s="6" t="str">
        <f t="shared" si="48"/>
        <v>film &amp; video</v>
      </c>
      <c r="V405" s="6" t="str">
        <f t="shared" si="55"/>
        <v>documentary</v>
      </c>
      <c r="W405" s="6" t="str">
        <f t="shared" si="49"/>
        <v>film &amp; video</v>
      </c>
      <c r="X405" s="6" t="str">
        <f t="shared" si="50"/>
        <v>documentary</v>
      </c>
    </row>
    <row r="406" spans="1:24" ht="104.7" customHeight="1" x14ac:dyDescent="0.55000000000000004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20">
        <f t="shared" si="51"/>
        <v>41646.628032407411</v>
      </c>
      <c r="L406" s="20">
        <f t="shared" si="52"/>
        <v>41675.961111111108</v>
      </c>
      <c r="M406" s="6" t="b">
        <v>0</v>
      </c>
      <c r="N406" s="6">
        <v>271</v>
      </c>
      <c r="O406" s="6" t="b">
        <v>1</v>
      </c>
      <c r="P406" s="6" t="s">
        <v>8269</v>
      </c>
      <c r="Q406" s="8">
        <f t="shared" si="53"/>
        <v>103.09142857142857</v>
      </c>
      <c r="R406" s="9">
        <f t="shared" si="54"/>
        <v>133.14391143911439</v>
      </c>
      <c r="S406" s="6" t="s">
        <v>8310</v>
      </c>
      <c r="T406" s="6" t="s">
        <v>8315</v>
      </c>
      <c r="U406" s="6" t="str">
        <f t="shared" si="48"/>
        <v>film &amp; video</v>
      </c>
      <c r="V406" s="6" t="str">
        <f t="shared" si="55"/>
        <v>documentary</v>
      </c>
      <c r="W406" s="6" t="str">
        <f t="shared" si="49"/>
        <v>film &amp; video</v>
      </c>
      <c r="X406" s="6" t="str">
        <f t="shared" si="50"/>
        <v>documentary</v>
      </c>
    </row>
    <row r="407" spans="1:24" ht="104.7" customHeight="1" x14ac:dyDescent="0.55000000000000004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20">
        <f t="shared" si="51"/>
        <v>41674.08494212963</v>
      </c>
      <c r="L407" s="20">
        <f t="shared" si="52"/>
        <v>41704.08494212963</v>
      </c>
      <c r="M407" s="6" t="b">
        <v>0</v>
      </c>
      <c r="N407" s="6">
        <v>55</v>
      </c>
      <c r="O407" s="6" t="b">
        <v>1</v>
      </c>
      <c r="P407" s="6" t="s">
        <v>8269</v>
      </c>
      <c r="Q407" s="8">
        <f t="shared" si="53"/>
        <v>107.65957446808511</v>
      </c>
      <c r="R407" s="9">
        <f t="shared" si="54"/>
        <v>55.2</v>
      </c>
      <c r="S407" s="6" t="s">
        <v>8310</v>
      </c>
      <c r="T407" s="6" t="s">
        <v>8315</v>
      </c>
      <c r="U407" s="6" t="str">
        <f t="shared" si="48"/>
        <v>film &amp; video</v>
      </c>
      <c r="V407" s="6" t="str">
        <f t="shared" si="55"/>
        <v>documentary</v>
      </c>
      <c r="W407" s="6" t="str">
        <f t="shared" si="49"/>
        <v>film &amp; video</v>
      </c>
      <c r="X407" s="6" t="str">
        <f t="shared" si="50"/>
        <v>documentary</v>
      </c>
    </row>
    <row r="408" spans="1:24" ht="104.7" customHeight="1" x14ac:dyDescent="0.55000000000000004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20">
        <f t="shared" si="51"/>
        <v>40638.162465277775</v>
      </c>
      <c r="L408" s="20">
        <f t="shared" si="52"/>
        <v>40672.249305555553</v>
      </c>
      <c r="M408" s="6" t="b">
        <v>0</v>
      </c>
      <c r="N408" s="6">
        <v>35</v>
      </c>
      <c r="O408" s="6" t="b">
        <v>1</v>
      </c>
      <c r="P408" s="6" t="s">
        <v>8269</v>
      </c>
      <c r="Q408" s="8">
        <f t="shared" si="53"/>
        <v>107.70464285714286</v>
      </c>
      <c r="R408" s="9">
        <f t="shared" si="54"/>
        <v>86.163714285714292</v>
      </c>
      <c r="S408" s="6" t="s">
        <v>8310</v>
      </c>
      <c r="T408" s="6" t="s">
        <v>8315</v>
      </c>
      <c r="U408" s="6" t="str">
        <f t="shared" si="48"/>
        <v>film &amp; video</v>
      </c>
      <c r="V408" s="6" t="str">
        <f t="shared" si="55"/>
        <v>documentary</v>
      </c>
      <c r="W408" s="6" t="str">
        <f t="shared" si="49"/>
        <v>film &amp; video</v>
      </c>
      <c r="X408" s="6" t="str">
        <f t="shared" si="50"/>
        <v>documentary</v>
      </c>
    </row>
    <row r="409" spans="1:24" ht="104.7" customHeight="1" x14ac:dyDescent="0.55000000000000004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20">
        <f t="shared" si="51"/>
        <v>40806.870949074073</v>
      </c>
      <c r="L409" s="20">
        <f t="shared" si="52"/>
        <v>40866.912615740745</v>
      </c>
      <c r="M409" s="6" t="b">
        <v>0</v>
      </c>
      <c r="N409" s="6">
        <v>22</v>
      </c>
      <c r="O409" s="6" t="b">
        <v>1</v>
      </c>
      <c r="P409" s="6" t="s">
        <v>8269</v>
      </c>
      <c r="Q409" s="8">
        <f t="shared" si="53"/>
        <v>101.55000000000001</v>
      </c>
      <c r="R409" s="9">
        <f t="shared" si="54"/>
        <v>92.318181818181813</v>
      </c>
      <c r="S409" s="6" t="s">
        <v>8310</v>
      </c>
      <c r="T409" s="6" t="s">
        <v>8315</v>
      </c>
      <c r="U409" s="6" t="str">
        <f t="shared" si="48"/>
        <v>film &amp; video</v>
      </c>
      <c r="V409" s="6" t="str">
        <f t="shared" si="55"/>
        <v>documentary</v>
      </c>
      <c r="W409" s="6" t="str">
        <f t="shared" si="49"/>
        <v>film &amp; video</v>
      </c>
      <c r="X409" s="6" t="str">
        <f t="shared" si="50"/>
        <v>documentary</v>
      </c>
    </row>
    <row r="410" spans="1:24" ht="104.7" customHeight="1" x14ac:dyDescent="0.55000000000000004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20">
        <f t="shared" si="51"/>
        <v>41543.735995370371</v>
      </c>
      <c r="L410" s="20">
        <f t="shared" si="52"/>
        <v>41583.777662037035</v>
      </c>
      <c r="M410" s="6" t="b">
        <v>0</v>
      </c>
      <c r="N410" s="6">
        <v>38</v>
      </c>
      <c r="O410" s="6" t="b">
        <v>1</v>
      </c>
      <c r="P410" s="6" t="s">
        <v>8269</v>
      </c>
      <c r="Q410" s="8">
        <f t="shared" si="53"/>
        <v>101.43766666666667</v>
      </c>
      <c r="R410" s="9">
        <f t="shared" si="54"/>
        <v>160.16473684210527</v>
      </c>
      <c r="S410" s="6" t="s">
        <v>8310</v>
      </c>
      <c r="T410" s="6" t="s">
        <v>8315</v>
      </c>
      <c r="U410" s="6" t="str">
        <f t="shared" si="48"/>
        <v>film &amp; video</v>
      </c>
      <c r="V410" s="6" t="str">
        <f t="shared" si="55"/>
        <v>documentary</v>
      </c>
      <c r="W410" s="6" t="str">
        <f t="shared" si="49"/>
        <v>film &amp; video</v>
      </c>
      <c r="X410" s="6" t="str">
        <f t="shared" si="50"/>
        <v>documentary</v>
      </c>
    </row>
    <row r="411" spans="1:24" ht="104.7" customHeight="1" x14ac:dyDescent="0.55000000000000004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20">
        <f t="shared" si="51"/>
        <v>42543.862777777773</v>
      </c>
      <c r="L411" s="20">
        <f t="shared" si="52"/>
        <v>42573.862777777773</v>
      </c>
      <c r="M411" s="6" t="b">
        <v>0</v>
      </c>
      <c r="N411" s="6">
        <v>15</v>
      </c>
      <c r="O411" s="6" t="b">
        <v>1</v>
      </c>
      <c r="P411" s="6" t="s">
        <v>8269</v>
      </c>
      <c r="Q411" s="8">
        <f t="shared" si="53"/>
        <v>136.80000000000001</v>
      </c>
      <c r="R411" s="9">
        <f t="shared" si="54"/>
        <v>45.6</v>
      </c>
      <c r="S411" s="6" t="s">
        <v>8310</v>
      </c>
      <c r="T411" s="6" t="s">
        <v>8315</v>
      </c>
      <c r="U411" s="6" t="str">
        <f t="shared" si="48"/>
        <v>film &amp; video</v>
      </c>
      <c r="V411" s="6" t="str">
        <f t="shared" si="55"/>
        <v>documentary</v>
      </c>
      <c r="W411" s="6" t="str">
        <f t="shared" si="49"/>
        <v>film &amp; video</v>
      </c>
      <c r="X411" s="6" t="str">
        <f t="shared" si="50"/>
        <v>documentary</v>
      </c>
    </row>
    <row r="412" spans="1:24" ht="104.7" customHeight="1" x14ac:dyDescent="0.55000000000000004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20">
        <f t="shared" si="51"/>
        <v>42113.981446759266</v>
      </c>
      <c r="L412" s="20">
        <f t="shared" si="52"/>
        <v>42173.981446759266</v>
      </c>
      <c r="M412" s="6" t="b">
        <v>0</v>
      </c>
      <c r="N412" s="6">
        <v>7</v>
      </c>
      <c r="O412" s="6" t="b">
        <v>1</v>
      </c>
      <c r="P412" s="6" t="s">
        <v>8269</v>
      </c>
      <c r="Q412" s="8">
        <f t="shared" si="53"/>
        <v>128.29999999999998</v>
      </c>
      <c r="R412" s="9">
        <f t="shared" si="54"/>
        <v>183.28571428571428</v>
      </c>
      <c r="S412" s="6" t="s">
        <v>8310</v>
      </c>
      <c r="T412" s="6" t="s">
        <v>8315</v>
      </c>
      <c r="U412" s="6" t="str">
        <f t="shared" si="48"/>
        <v>film &amp; video</v>
      </c>
      <c r="V412" s="6" t="str">
        <f t="shared" si="55"/>
        <v>documentary</v>
      </c>
      <c r="W412" s="6" t="str">
        <f t="shared" si="49"/>
        <v>film &amp; video</v>
      </c>
      <c r="X412" s="6" t="str">
        <f t="shared" si="50"/>
        <v>documentary</v>
      </c>
    </row>
    <row r="413" spans="1:24" ht="104.7" customHeight="1" x14ac:dyDescent="0.55000000000000004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20">
        <f t="shared" si="51"/>
        <v>41598.17597222222</v>
      </c>
      <c r="L413" s="20">
        <f t="shared" si="52"/>
        <v>41630.208333333336</v>
      </c>
      <c r="M413" s="6" t="b">
        <v>0</v>
      </c>
      <c r="N413" s="6">
        <v>241</v>
      </c>
      <c r="O413" s="6" t="b">
        <v>1</v>
      </c>
      <c r="P413" s="6" t="s">
        <v>8269</v>
      </c>
      <c r="Q413" s="8">
        <f t="shared" si="53"/>
        <v>101.05</v>
      </c>
      <c r="R413" s="9">
        <f t="shared" si="54"/>
        <v>125.78838174273859</v>
      </c>
      <c r="S413" s="6" t="s">
        <v>8310</v>
      </c>
      <c r="T413" s="6" t="s">
        <v>8315</v>
      </c>
      <c r="U413" s="6" t="str">
        <f t="shared" si="48"/>
        <v>film &amp; video</v>
      </c>
      <c r="V413" s="6" t="str">
        <f t="shared" si="55"/>
        <v>documentary</v>
      </c>
      <c r="W413" s="6" t="str">
        <f t="shared" si="49"/>
        <v>film &amp; video</v>
      </c>
      <c r="X413" s="6" t="str">
        <f t="shared" si="50"/>
        <v>documentary</v>
      </c>
    </row>
    <row r="414" spans="1:24" ht="104.7" customHeight="1" x14ac:dyDescent="0.55000000000000004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20">
        <f t="shared" si="51"/>
        <v>41099.742800925924</v>
      </c>
      <c r="L414" s="20">
        <f t="shared" si="52"/>
        <v>41115.742800925924</v>
      </c>
      <c r="M414" s="6" t="b">
        <v>0</v>
      </c>
      <c r="N414" s="6">
        <v>55</v>
      </c>
      <c r="O414" s="6" t="b">
        <v>1</v>
      </c>
      <c r="P414" s="6" t="s">
        <v>8269</v>
      </c>
      <c r="Q414" s="8">
        <f t="shared" si="53"/>
        <v>126.84</v>
      </c>
      <c r="R414" s="9">
        <f t="shared" si="54"/>
        <v>57.654545454545456</v>
      </c>
      <c r="S414" s="6" t="s">
        <v>8310</v>
      </c>
      <c r="T414" s="6" t="s">
        <v>8315</v>
      </c>
      <c r="U414" s="6" t="str">
        <f t="shared" si="48"/>
        <v>film &amp; video</v>
      </c>
      <c r="V414" s="6" t="str">
        <f t="shared" si="55"/>
        <v>documentary</v>
      </c>
      <c r="W414" s="6" t="str">
        <f t="shared" si="49"/>
        <v>film &amp; video</v>
      </c>
      <c r="X414" s="6" t="str">
        <f t="shared" si="50"/>
        <v>documentary</v>
      </c>
    </row>
    <row r="415" spans="1:24" ht="104.7" customHeight="1" x14ac:dyDescent="0.55000000000000004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20">
        <f t="shared" si="51"/>
        <v>41079.877442129626</v>
      </c>
      <c r="L415" s="20">
        <f t="shared" si="52"/>
        <v>41109.877442129626</v>
      </c>
      <c r="M415" s="6" t="b">
        <v>0</v>
      </c>
      <c r="N415" s="6">
        <v>171</v>
      </c>
      <c r="O415" s="6" t="b">
        <v>1</v>
      </c>
      <c r="P415" s="6" t="s">
        <v>8269</v>
      </c>
      <c r="Q415" s="8">
        <f t="shared" si="53"/>
        <v>105.0859375</v>
      </c>
      <c r="R415" s="9">
        <f t="shared" si="54"/>
        <v>78.660818713450297</v>
      </c>
      <c r="S415" s="6" t="s">
        <v>8310</v>
      </c>
      <c r="T415" s="6" t="s">
        <v>8315</v>
      </c>
      <c r="U415" s="6" t="str">
        <f t="shared" si="48"/>
        <v>film &amp; video</v>
      </c>
      <c r="V415" s="6" t="str">
        <f t="shared" si="55"/>
        <v>documentary</v>
      </c>
      <c r="W415" s="6" t="str">
        <f t="shared" si="49"/>
        <v>film &amp; video</v>
      </c>
      <c r="X415" s="6" t="str">
        <f t="shared" si="50"/>
        <v>documentary</v>
      </c>
    </row>
    <row r="416" spans="1:24" ht="104.7" customHeight="1" x14ac:dyDescent="0.55000000000000004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20">
        <f t="shared" si="51"/>
        <v>41529.063252314816</v>
      </c>
      <c r="L416" s="20">
        <f t="shared" si="52"/>
        <v>41559.063252314816</v>
      </c>
      <c r="M416" s="6" t="b">
        <v>0</v>
      </c>
      <c r="N416" s="6">
        <v>208</v>
      </c>
      <c r="O416" s="6" t="b">
        <v>1</v>
      </c>
      <c r="P416" s="6" t="s">
        <v>8269</v>
      </c>
      <c r="Q416" s="8">
        <f t="shared" si="53"/>
        <v>102.85405405405406</v>
      </c>
      <c r="R416" s="9">
        <f t="shared" si="54"/>
        <v>91.480769230769226</v>
      </c>
      <c r="S416" s="6" t="s">
        <v>8310</v>
      </c>
      <c r="T416" s="6" t="s">
        <v>8315</v>
      </c>
      <c r="U416" s="6" t="str">
        <f t="shared" si="48"/>
        <v>film &amp; video</v>
      </c>
      <c r="V416" s="6" t="str">
        <f t="shared" si="55"/>
        <v>documentary</v>
      </c>
      <c r="W416" s="6" t="str">
        <f t="shared" si="49"/>
        <v>film &amp; video</v>
      </c>
      <c r="X416" s="6" t="str">
        <f t="shared" si="50"/>
        <v>documentary</v>
      </c>
    </row>
    <row r="417" spans="1:24" ht="104.7" customHeight="1" x14ac:dyDescent="0.55000000000000004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20">
        <f t="shared" si="51"/>
        <v>41904.851875</v>
      </c>
      <c r="L417" s="20">
        <f t="shared" si="52"/>
        <v>41929.5</v>
      </c>
      <c r="M417" s="6" t="b">
        <v>0</v>
      </c>
      <c r="N417" s="6">
        <v>21</v>
      </c>
      <c r="O417" s="6" t="b">
        <v>1</v>
      </c>
      <c r="P417" s="6" t="s">
        <v>8269</v>
      </c>
      <c r="Q417" s="8">
        <f t="shared" si="53"/>
        <v>102.14714285714285</v>
      </c>
      <c r="R417" s="9">
        <f t="shared" si="54"/>
        <v>68.09809523809524</v>
      </c>
      <c r="S417" s="6" t="s">
        <v>8310</v>
      </c>
      <c r="T417" s="6" t="s">
        <v>8315</v>
      </c>
      <c r="U417" s="6" t="str">
        <f t="shared" si="48"/>
        <v>film &amp; video</v>
      </c>
      <c r="V417" s="6" t="str">
        <f t="shared" si="55"/>
        <v>documentary</v>
      </c>
      <c r="W417" s="6" t="str">
        <f t="shared" si="49"/>
        <v>film &amp; video</v>
      </c>
      <c r="X417" s="6" t="str">
        <f t="shared" si="50"/>
        <v>documentary</v>
      </c>
    </row>
    <row r="418" spans="1:24" ht="104.7" customHeight="1" x14ac:dyDescent="0.55000000000000004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20">
        <f t="shared" si="51"/>
        <v>41648.396192129629</v>
      </c>
      <c r="L418" s="20">
        <f t="shared" si="52"/>
        <v>41678.396192129629</v>
      </c>
      <c r="M418" s="6" t="b">
        <v>0</v>
      </c>
      <c r="N418" s="6">
        <v>25</v>
      </c>
      <c r="O418" s="6" t="b">
        <v>1</v>
      </c>
      <c r="P418" s="6" t="s">
        <v>8269</v>
      </c>
      <c r="Q418" s="8">
        <f t="shared" si="53"/>
        <v>120.21700000000001</v>
      </c>
      <c r="R418" s="9">
        <f t="shared" si="54"/>
        <v>48.086800000000004</v>
      </c>
      <c r="S418" s="6" t="s">
        <v>8310</v>
      </c>
      <c r="T418" s="6" t="s">
        <v>8315</v>
      </c>
      <c r="U418" s="6" t="str">
        <f t="shared" si="48"/>
        <v>film &amp; video</v>
      </c>
      <c r="V418" s="6" t="str">
        <f t="shared" si="55"/>
        <v>documentary</v>
      </c>
      <c r="W418" s="6" t="str">
        <f t="shared" si="49"/>
        <v>film &amp; video</v>
      </c>
      <c r="X418" s="6" t="str">
        <f t="shared" si="50"/>
        <v>documentary</v>
      </c>
    </row>
    <row r="419" spans="1:24" ht="104.7" customHeight="1" x14ac:dyDescent="0.55000000000000004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20">
        <f t="shared" si="51"/>
        <v>41360.970601851855</v>
      </c>
      <c r="L419" s="20">
        <f t="shared" si="52"/>
        <v>41372.189583333333</v>
      </c>
      <c r="M419" s="6" t="b">
        <v>0</v>
      </c>
      <c r="N419" s="6">
        <v>52</v>
      </c>
      <c r="O419" s="6" t="b">
        <v>1</v>
      </c>
      <c r="P419" s="6" t="s">
        <v>8269</v>
      </c>
      <c r="Q419" s="8">
        <f t="shared" si="53"/>
        <v>100.24761904761905</v>
      </c>
      <c r="R419" s="9">
        <f t="shared" si="54"/>
        <v>202.42307692307693</v>
      </c>
      <c r="S419" s="6" t="s">
        <v>8310</v>
      </c>
      <c r="T419" s="6" t="s">
        <v>8315</v>
      </c>
      <c r="U419" s="6" t="str">
        <f t="shared" si="48"/>
        <v>film &amp; video</v>
      </c>
      <c r="V419" s="6" t="str">
        <f t="shared" si="55"/>
        <v>documentary</v>
      </c>
      <c r="W419" s="6" t="str">
        <f t="shared" si="49"/>
        <v>film &amp; video</v>
      </c>
      <c r="X419" s="6" t="str">
        <f t="shared" si="50"/>
        <v>documentary</v>
      </c>
    </row>
    <row r="420" spans="1:24" ht="104.7" customHeight="1" x14ac:dyDescent="0.55000000000000004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20">
        <f t="shared" si="51"/>
        <v>42178.282372685186</v>
      </c>
      <c r="L420" s="20">
        <f t="shared" si="52"/>
        <v>42208.282372685186</v>
      </c>
      <c r="M420" s="6" t="b">
        <v>0</v>
      </c>
      <c r="N420" s="6">
        <v>104</v>
      </c>
      <c r="O420" s="6" t="b">
        <v>1</v>
      </c>
      <c r="P420" s="6" t="s">
        <v>8269</v>
      </c>
      <c r="Q420" s="8">
        <f t="shared" si="53"/>
        <v>100.63392857142857</v>
      </c>
      <c r="R420" s="9">
        <f t="shared" si="54"/>
        <v>216.75</v>
      </c>
      <c r="S420" s="6" t="s">
        <v>8310</v>
      </c>
      <c r="T420" s="6" t="s">
        <v>8315</v>
      </c>
      <c r="U420" s="6" t="str">
        <f t="shared" si="48"/>
        <v>film &amp; video</v>
      </c>
      <c r="V420" s="6" t="str">
        <f t="shared" si="55"/>
        <v>documentary</v>
      </c>
      <c r="W420" s="6" t="str">
        <f t="shared" si="49"/>
        <v>film &amp; video</v>
      </c>
      <c r="X420" s="6" t="str">
        <f t="shared" si="50"/>
        <v>documentary</v>
      </c>
    </row>
    <row r="421" spans="1:24" ht="104.7" customHeight="1" x14ac:dyDescent="0.55000000000000004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20">
        <f t="shared" si="51"/>
        <v>41394.842442129629</v>
      </c>
      <c r="L421" s="20">
        <f t="shared" si="52"/>
        <v>41454.842442129629</v>
      </c>
      <c r="M421" s="6" t="b">
        <v>0</v>
      </c>
      <c r="N421" s="6">
        <v>73</v>
      </c>
      <c r="O421" s="6" t="b">
        <v>1</v>
      </c>
      <c r="P421" s="6" t="s">
        <v>8269</v>
      </c>
      <c r="Q421" s="8">
        <f t="shared" si="53"/>
        <v>100.4375</v>
      </c>
      <c r="R421" s="9">
        <f t="shared" si="54"/>
        <v>110.06849315068493</v>
      </c>
      <c r="S421" s="6" t="s">
        <v>8310</v>
      </c>
      <c r="T421" s="6" t="s">
        <v>8315</v>
      </c>
      <c r="U421" s="6" t="str">
        <f t="shared" si="48"/>
        <v>film &amp; video</v>
      </c>
      <c r="V421" s="6" t="str">
        <f t="shared" si="55"/>
        <v>documentary</v>
      </c>
      <c r="W421" s="6" t="str">
        <f t="shared" si="49"/>
        <v>film &amp; video</v>
      </c>
      <c r="X421" s="6" t="str">
        <f t="shared" si="50"/>
        <v>documentary</v>
      </c>
    </row>
    <row r="422" spans="1:24" ht="104.7" customHeight="1" x14ac:dyDescent="0.55000000000000004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20">
        <f t="shared" si="51"/>
        <v>41682.23646990741</v>
      </c>
      <c r="L422" s="20">
        <f t="shared" si="52"/>
        <v>41712.194803240738</v>
      </c>
      <c r="M422" s="6" t="b">
        <v>0</v>
      </c>
      <c r="N422" s="6">
        <v>3</v>
      </c>
      <c r="O422" s="6" t="b">
        <v>0</v>
      </c>
      <c r="P422" s="6" t="s">
        <v>8270</v>
      </c>
      <c r="Q422" s="8">
        <f t="shared" si="53"/>
        <v>0.43939393939393934</v>
      </c>
      <c r="R422" s="9">
        <f t="shared" si="54"/>
        <v>4.833333333333333</v>
      </c>
      <c r="S422" s="6" t="s">
        <v>8310</v>
      </c>
      <c r="T422" s="6" t="s">
        <v>8316</v>
      </c>
      <c r="U422" s="6" t="str">
        <f t="shared" si="48"/>
        <v>film &amp; video</v>
      </c>
      <c r="V422" s="6" t="str">
        <f t="shared" si="55"/>
        <v>animation</v>
      </c>
      <c r="W422" s="6" t="str">
        <f t="shared" si="49"/>
        <v>film &amp; video</v>
      </c>
      <c r="X422" s="6" t="str">
        <f t="shared" si="50"/>
        <v>animation</v>
      </c>
    </row>
    <row r="423" spans="1:24" ht="104.7" customHeight="1" x14ac:dyDescent="0.55000000000000004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20">
        <f t="shared" si="51"/>
        <v>42177.491388888884</v>
      </c>
      <c r="L423" s="20">
        <f t="shared" si="52"/>
        <v>42237.491388888884</v>
      </c>
      <c r="M423" s="6" t="b">
        <v>0</v>
      </c>
      <c r="N423" s="6">
        <v>6</v>
      </c>
      <c r="O423" s="6" t="b">
        <v>0</v>
      </c>
      <c r="P423" s="6" t="s">
        <v>8270</v>
      </c>
      <c r="Q423" s="8">
        <f t="shared" si="53"/>
        <v>2.0066666666666668</v>
      </c>
      <c r="R423" s="9">
        <f t="shared" si="54"/>
        <v>50.166666666666664</v>
      </c>
      <c r="S423" s="6" t="s">
        <v>8310</v>
      </c>
      <c r="T423" s="6" t="s">
        <v>8316</v>
      </c>
      <c r="U423" s="6" t="str">
        <f t="shared" si="48"/>
        <v>film &amp; video</v>
      </c>
      <c r="V423" s="6" t="str">
        <f t="shared" si="55"/>
        <v>animation</v>
      </c>
      <c r="W423" s="6" t="str">
        <f t="shared" si="49"/>
        <v>film &amp; video</v>
      </c>
      <c r="X423" s="6" t="str">
        <f t="shared" si="50"/>
        <v>animation</v>
      </c>
    </row>
    <row r="424" spans="1:24" ht="104.7" customHeight="1" x14ac:dyDescent="0.55000000000000004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20">
        <f t="shared" si="51"/>
        <v>41863.260381944441</v>
      </c>
      <c r="L424" s="20">
        <f t="shared" si="52"/>
        <v>41893.260381944441</v>
      </c>
      <c r="M424" s="6" t="b">
        <v>0</v>
      </c>
      <c r="N424" s="6">
        <v>12</v>
      </c>
      <c r="O424" s="6" t="b">
        <v>0</v>
      </c>
      <c r="P424" s="6" t="s">
        <v>8270</v>
      </c>
      <c r="Q424" s="8">
        <f t="shared" si="53"/>
        <v>1.075</v>
      </c>
      <c r="R424" s="9">
        <f t="shared" si="54"/>
        <v>35.833333333333336</v>
      </c>
      <c r="S424" s="6" t="s">
        <v>8310</v>
      </c>
      <c r="T424" s="6" t="s">
        <v>8316</v>
      </c>
      <c r="U424" s="6" t="str">
        <f t="shared" si="48"/>
        <v>film &amp; video</v>
      </c>
      <c r="V424" s="6" t="str">
        <f t="shared" si="55"/>
        <v>animation</v>
      </c>
      <c r="W424" s="6" t="str">
        <f t="shared" si="49"/>
        <v>film &amp; video</v>
      </c>
      <c r="X424" s="6" t="str">
        <f t="shared" si="50"/>
        <v>animation</v>
      </c>
    </row>
    <row r="425" spans="1:24" ht="104.7" customHeight="1" x14ac:dyDescent="0.55000000000000004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20">
        <f t="shared" si="51"/>
        <v>41400.92627314815</v>
      </c>
      <c r="L425" s="20">
        <f t="shared" si="52"/>
        <v>41430.92627314815</v>
      </c>
      <c r="M425" s="6" t="b">
        <v>0</v>
      </c>
      <c r="N425" s="6">
        <v>13</v>
      </c>
      <c r="O425" s="6" t="b">
        <v>0</v>
      </c>
      <c r="P425" s="6" t="s">
        <v>8270</v>
      </c>
      <c r="Q425" s="8">
        <f t="shared" si="53"/>
        <v>0.76500000000000001</v>
      </c>
      <c r="R425" s="9">
        <f t="shared" si="54"/>
        <v>11.76923076923077</v>
      </c>
      <c r="S425" s="6" t="s">
        <v>8310</v>
      </c>
      <c r="T425" s="6" t="s">
        <v>8316</v>
      </c>
      <c r="U425" s="6" t="str">
        <f t="shared" si="48"/>
        <v>film &amp; video</v>
      </c>
      <c r="V425" s="6" t="str">
        <f t="shared" si="55"/>
        <v>animation</v>
      </c>
      <c r="W425" s="6" t="str">
        <f t="shared" si="49"/>
        <v>film &amp; video</v>
      </c>
      <c r="X425" s="6" t="str">
        <f t="shared" si="50"/>
        <v>animation</v>
      </c>
    </row>
    <row r="426" spans="1:24" ht="104.7" customHeight="1" x14ac:dyDescent="0.55000000000000004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20">
        <f t="shared" si="51"/>
        <v>40934.376145833332</v>
      </c>
      <c r="L426" s="20">
        <f t="shared" si="52"/>
        <v>40994.334479166668</v>
      </c>
      <c r="M426" s="6" t="b">
        <v>0</v>
      </c>
      <c r="N426" s="6">
        <v>5</v>
      </c>
      <c r="O426" s="6" t="b">
        <v>0</v>
      </c>
      <c r="P426" s="6" t="s">
        <v>8270</v>
      </c>
      <c r="Q426" s="8">
        <f t="shared" si="53"/>
        <v>6.7966666666666677</v>
      </c>
      <c r="R426" s="9">
        <f t="shared" si="54"/>
        <v>40.78</v>
      </c>
      <c r="S426" s="6" t="s">
        <v>8310</v>
      </c>
      <c r="T426" s="6" t="s">
        <v>8316</v>
      </c>
      <c r="U426" s="6" t="str">
        <f t="shared" si="48"/>
        <v>film &amp; video</v>
      </c>
      <c r="V426" s="6" t="str">
        <f t="shared" si="55"/>
        <v>animation</v>
      </c>
      <c r="W426" s="6" t="str">
        <f t="shared" si="49"/>
        <v>film &amp; video</v>
      </c>
      <c r="X426" s="6" t="str">
        <f t="shared" si="50"/>
        <v>animation</v>
      </c>
    </row>
    <row r="427" spans="1:24" ht="104.7" customHeight="1" x14ac:dyDescent="0.55000000000000004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20">
        <f t="shared" si="51"/>
        <v>42275.861157407402</v>
      </c>
      <c r="L427" s="20">
        <f t="shared" si="52"/>
        <v>42335.902824074074</v>
      </c>
      <c r="M427" s="6" t="b">
        <v>0</v>
      </c>
      <c r="N427" s="6">
        <v>2</v>
      </c>
      <c r="O427" s="6" t="b">
        <v>0</v>
      </c>
      <c r="P427" s="6" t="s">
        <v>8270</v>
      </c>
      <c r="Q427" s="8">
        <f t="shared" si="53"/>
        <v>1.2E-2</v>
      </c>
      <c r="R427" s="9">
        <f t="shared" si="54"/>
        <v>3</v>
      </c>
      <c r="S427" s="6" t="s">
        <v>8310</v>
      </c>
      <c r="T427" s="6" t="s">
        <v>8316</v>
      </c>
      <c r="U427" s="6" t="str">
        <f t="shared" si="48"/>
        <v>film &amp; video</v>
      </c>
      <c r="V427" s="6" t="str">
        <f t="shared" si="55"/>
        <v>animation</v>
      </c>
      <c r="W427" s="6" t="str">
        <f t="shared" si="49"/>
        <v>film &amp; video</v>
      </c>
      <c r="X427" s="6" t="str">
        <f t="shared" si="50"/>
        <v>animation</v>
      </c>
    </row>
    <row r="428" spans="1:24" ht="104.7" customHeight="1" x14ac:dyDescent="0.55000000000000004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20">
        <f t="shared" si="51"/>
        <v>42400.711967592593</v>
      </c>
      <c r="L428" s="20">
        <f t="shared" si="52"/>
        <v>42430.711967592593</v>
      </c>
      <c r="M428" s="6" t="b">
        <v>0</v>
      </c>
      <c r="N428" s="6">
        <v>8</v>
      </c>
      <c r="O428" s="6" t="b">
        <v>0</v>
      </c>
      <c r="P428" s="6" t="s">
        <v>8270</v>
      </c>
      <c r="Q428" s="8">
        <f t="shared" si="53"/>
        <v>1.3299999999999998</v>
      </c>
      <c r="R428" s="9">
        <f t="shared" si="54"/>
        <v>16.625</v>
      </c>
      <c r="S428" s="6" t="s">
        <v>8310</v>
      </c>
      <c r="T428" s="6" t="s">
        <v>8316</v>
      </c>
      <c r="U428" s="6" t="str">
        <f t="shared" si="48"/>
        <v>film &amp; video</v>
      </c>
      <c r="V428" s="6" t="str">
        <f t="shared" si="55"/>
        <v>animation</v>
      </c>
      <c r="W428" s="6" t="str">
        <f t="shared" si="49"/>
        <v>film &amp; video</v>
      </c>
      <c r="X428" s="6" t="str">
        <f t="shared" si="50"/>
        <v>animation</v>
      </c>
    </row>
    <row r="429" spans="1:24" ht="104.7" customHeight="1" x14ac:dyDescent="0.55000000000000004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20">
        <f t="shared" si="51"/>
        <v>42285.909027777772</v>
      </c>
      <c r="L429" s="20">
        <f t="shared" si="52"/>
        <v>42299.790972222225</v>
      </c>
      <c r="M429" s="6" t="b">
        <v>0</v>
      </c>
      <c r="N429" s="6">
        <v>0</v>
      </c>
      <c r="O429" s="6" t="b">
        <v>0</v>
      </c>
      <c r="P429" s="6" t="s">
        <v>8270</v>
      </c>
      <c r="Q429" s="8">
        <f t="shared" si="53"/>
        <v>0</v>
      </c>
      <c r="R429" s="9" t="e">
        <f t="shared" si="54"/>
        <v>#DIV/0!</v>
      </c>
      <c r="S429" s="6" t="s">
        <v>8310</v>
      </c>
      <c r="T429" s="6" t="s">
        <v>8316</v>
      </c>
      <c r="U429" s="6" t="str">
        <f t="shared" si="48"/>
        <v>film &amp; video</v>
      </c>
      <c r="V429" s="6" t="str">
        <f t="shared" si="55"/>
        <v>animation</v>
      </c>
      <c r="W429" s="6" t="str">
        <f t="shared" si="49"/>
        <v>film &amp; video</v>
      </c>
      <c r="X429" s="6" t="str">
        <f t="shared" si="50"/>
        <v>animation</v>
      </c>
    </row>
    <row r="430" spans="1:24" ht="104.7" customHeight="1" x14ac:dyDescent="0.55000000000000004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20">
        <f t="shared" si="51"/>
        <v>41778.766724537039</v>
      </c>
      <c r="L430" s="20">
        <f t="shared" si="52"/>
        <v>41806.916666666664</v>
      </c>
      <c r="M430" s="6" t="b">
        <v>0</v>
      </c>
      <c r="N430" s="6">
        <v>13</v>
      </c>
      <c r="O430" s="6" t="b">
        <v>0</v>
      </c>
      <c r="P430" s="6" t="s">
        <v>8270</v>
      </c>
      <c r="Q430" s="8">
        <f t="shared" si="53"/>
        <v>5.6333333333333329</v>
      </c>
      <c r="R430" s="9">
        <f t="shared" si="54"/>
        <v>52</v>
      </c>
      <c r="S430" s="6" t="s">
        <v>8310</v>
      </c>
      <c r="T430" s="6" t="s">
        <v>8316</v>
      </c>
      <c r="U430" s="6" t="str">
        <f t="shared" si="48"/>
        <v>film &amp; video</v>
      </c>
      <c r="V430" s="6" t="str">
        <f t="shared" si="55"/>
        <v>animation</v>
      </c>
      <c r="W430" s="6" t="str">
        <f t="shared" si="49"/>
        <v>film &amp; video</v>
      </c>
      <c r="X430" s="6" t="str">
        <f t="shared" si="50"/>
        <v>animation</v>
      </c>
    </row>
    <row r="431" spans="1:24" ht="104.7" customHeight="1" x14ac:dyDescent="0.55000000000000004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20">
        <f t="shared" si="51"/>
        <v>40070.901412037041</v>
      </c>
      <c r="L431" s="20">
        <f t="shared" si="52"/>
        <v>40144.207638888889</v>
      </c>
      <c r="M431" s="6" t="b">
        <v>0</v>
      </c>
      <c r="N431" s="6">
        <v>0</v>
      </c>
      <c r="O431" s="6" t="b">
        <v>0</v>
      </c>
      <c r="P431" s="6" t="s">
        <v>8270</v>
      </c>
      <c r="Q431" s="8">
        <f t="shared" si="53"/>
        <v>0</v>
      </c>
      <c r="R431" s="9" t="e">
        <f t="shared" si="54"/>
        <v>#DIV/0!</v>
      </c>
      <c r="S431" s="6" t="s">
        <v>8310</v>
      </c>
      <c r="T431" s="6" t="s">
        <v>8316</v>
      </c>
      <c r="U431" s="6" t="str">
        <f t="shared" si="48"/>
        <v>film &amp; video</v>
      </c>
      <c r="V431" s="6" t="str">
        <f t="shared" si="55"/>
        <v>animation</v>
      </c>
      <c r="W431" s="6" t="str">
        <f t="shared" si="49"/>
        <v>film &amp; video</v>
      </c>
      <c r="X431" s="6" t="str">
        <f t="shared" si="50"/>
        <v>animation</v>
      </c>
    </row>
    <row r="432" spans="1:24" ht="104.7" customHeight="1" x14ac:dyDescent="0.55000000000000004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20">
        <f t="shared" si="51"/>
        <v>41513.107256944444</v>
      </c>
      <c r="L432" s="20">
        <f t="shared" si="52"/>
        <v>41528.107256944444</v>
      </c>
      <c r="M432" s="6" t="b">
        <v>0</v>
      </c>
      <c r="N432" s="6">
        <v>5</v>
      </c>
      <c r="O432" s="6" t="b">
        <v>0</v>
      </c>
      <c r="P432" s="6" t="s">
        <v>8270</v>
      </c>
      <c r="Q432" s="8">
        <f t="shared" si="53"/>
        <v>2.4</v>
      </c>
      <c r="R432" s="9">
        <f t="shared" si="54"/>
        <v>4.8</v>
      </c>
      <c r="S432" s="6" t="s">
        <v>8310</v>
      </c>
      <c r="T432" s="6" t="s">
        <v>8316</v>
      </c>
      <c r="U432" s="6" t="str">
        <f t="shared" si="48"/>
        <v>film &amp; video</v>
      </c>
      <c r="V432" s="6" t="str">
        <f t="shared" si="55"/>
        <v>animation</v>
      </c>
      <c r="W432" s="6" t="str">
        <f t="shared" si="49"/>
        <v>film &amp; video</v>
      </c>
      <c r="X432" s="6" t="str">
        <f t="shared" si="50"/>
        <v>animation</v>
      </c>
    </row>
    <row r="433" spans="1:24" ht="104.7" customHeight="1" x14ac:dyDescent="0.55000000000000004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20">
        <f t="shared" si="51"/>
        <v>42526.871331018512</v>
      </c>
      <c r="L433" s="20">
        <f t="shared" si="52"/>
        <v>42556.871331018512</v>
      </c>
      <c r="M433" s="6" t="b">
        <v>0</v>
      </c>
      <c r="N433" s="6">
        <v>8</v>
      </c>
      <c r="O433" s="6" t="b">
        <v>0</v>
      </c>
      <c r="P433" s="6" t="s">
        <v>8270</v>
      </c>
      <c r="Q433" s="8">
        <f t="shared" si="53"/>
        <v>13.833333333333334</v>
      </c>
      <c r="R433" s="9">
        <f t="shared" si="54"/>
        <v>51.875</v>
      </c>
      <c r="S433" s="6" t="s">
        <v>8310</v>
      </c>
      <c r="T433" s="6" t="s">
        <v>8316</v>
      </c>
      <c r="U433" s="6" t="str">
        <f t="shared" si="48"/>
        <v>film &amp; video</v>
      </c>
      <c r="V433" s="6" t="str">
        <f t="shared" si="55"/>
        <v>animation</v>
      </c>
      <c r="W433" s="6" t="str">
        <f t="shared" si="49"/>
        <v>film &amp; video</v>
      </c>
      <c r="X433" s="6" t="str">
        <f t="shared" si="50"/>
        <v>animation</v>
      </c>
    </row>
    <row r="434" spans="1:24" ht="104.7" customHeight="1" x14ac:dyDescent="0.55000000000000004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20">
        <f t="shared" si="51"/>
        <v>42238.726631944446</v>
      </c>
      <c r="L434" s="20">
        <f t="shared" si="52"/>
        <v>42298.726631944446</v>
      </c>
      <c r="M434" s="6" t="b">
        <v>0</v>
      </c>
      <c r="N434" s="6">
        <v>8</v>
      </c>
      <c r="O434" s="6" t="b">
        <v>0</v>
      </c>
      <c r="P434" s="6" t="s">
        <v>8270</v>
      </c>
      <c r="Q434" s="8">
        <f t="shared" si="53"/>
        <v>9.5</v>
      </c>
      <c r="R434" s="9">
        <f t="shared" si="54"/>
        <v>71.25</v>
      </c>
      <c r="S434" s="6" t="s">
        <v>8310</v>
      </c>
      <c r="T434" s="6" t="s">
        <v>8316</v>
      </c>
      <c r="U434" s="6" t="str">
        <f t="shared" si="48"/>
        <v>film &amp; video</v>
      </c>
      <c r="V434" s="6" t="str">
        <f t="shared" si="55"/>
        <v>animation</v>
      </c>
      <c r="W434" s="6" t="str">
        <f t="shared" si="49"/>
        <v>film &amp; video</v>
      </c>
      <c r="X434" s="6" t="str">
        <f t="shared" si="50"/>
        <v>animation</v>
      </c>
    </row>
    <row r="435" spans="1:24" ht="104.7" customHeight="1" x14ac:dyDescent="0.55000000000000004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20">
        <f t="shared" si="51"/>
        <v>42228.629884259266</v>
      </c>
      <c r="L435" s="20">
        <f t="shared" si="52"/>
        <v>42288.629884259266</v>
      </c>
      <c r="M435" s="6" t="b">
        <v>0</v>
      </c>
      <c r="N435" s="6">
        <v>0</v>
      </c>
      <c r="O435" s="6" t="b">
        <v>0</v>
      </c>
      <c r="P435" s="6" t="s">
        <v>8270</v>
      </c>
      <c r="Q435" s="8">
        <f t="shared" si="53"/>
        <v>0</v>
      </c>
      <c r="R435" s="9" t="e">
        <f t="shared" si="54"/>
        <v>#DIV/0!</v>
      </c>
      <c r="S435" s="6" t="s">
        <v>8310</v>
      </c>
      <c r="T435" s="6" t="s">
        <v>8316</v>
      </c>
      <c r="U435" s="6" t="str">
        <f t="shared" si="48"/>
        <v>film &amp; video</v>
      </c>
      <c r="V435" s="6" t="str">
        <f t="shared" si="55"/>
        <v>animation</v>
      </c>
      <c r="W435" s="6" t="str">
        <f t="shared" si="49"/>
        <v>film &amp; video</v>
      </c>
      <c r="X435" s="6" t="str">
        <f t="shared" si="50"/>
        <v>animation</v>
      </c>
    </row>
    <row r="436" spans="1:24" ht="104.7" customHeight="1" x14ac:dyDescent="0.55000000000000004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20">
        <f t="shared" si="51"/>
        <v>41576.834513888891</v>
      </c>
      <c r="L436" s="20">
        <f t="shared" si="52"/>
        <v>41609.876180555555</v>
      </c>
      <c r="M436" s="6" t="b">
        <v>0</v>
      </c>
      <c r="N436" s="6">
        <v>2</v>
      </c>
      <c r="O436" s="6" t="b">
        <v>0</v>
      </c>
      <c r="P436" s="6" t="s">
        <v>8270</v>
      </c>
      <c r="Q436" s="8">
        <f t="shared" si="53"/>
        <v>5</v>
      </c>
      <c r="R436" s="9">
        <f t="shared" si="54"/>
        <v>62.5</v>
      </c>
      <c r="S436" s="6" t="s">
        <v>8310</v>
      </c>
      <c r="T436" s="6" t="s">
        <v>8316</v>
      </c>
      <c r="U436" s="6" t="str">
        <f t="shared" si="48"/>
        <v>film &amp; video</v>
      </c>
      <c r="V436" s="6" t="str">
        <f t="shared" si="55"/>
        <v>animation</v>
      </c>
      <c r="W436" s="6" t="str">
        <f t="shared" si="49"/>
        <v>film &amp; video</v>
      </c>
      <c r="X436" s="6" t="str">
        <f t="shared" si="50"/>
        <v>animation</v>
      </c>
    </row>
    <row r="437" spans="1:24" ht="104.7" customHeight="1" x14ac:dyDescent="0.55000000000000004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20">
        <f t="shared" si="51"/>
        <v>41500.747453703705</v>
      </c>
      <c r="L437" s="20">
        <f t="shared" si="52"/>
        <v>41530.747453703705</v>
      </c>
      <c r="M437" s="6" t="b">
        <v>0</v>
      </c>
      <c r="N437" s="6">
        <v>3</v>
      </c>
      <c r="O437" s="6" t="b">
        <v>0</v>
      </c>
      <c r="P437" s="6" t="s">
        <v>8270</v>
      </c>
      <c r="Q437" s="8">
        <f t="shared" si="53"/>
        <v>2.7272727272727275E-3</v>
      </c>
      <c r="R437" s="9">
        <f t="shared" si="54"/>
        <v>1</v>
      </c>
      <c r="S437" s="6" t="s">
        <v>8310</v>
      </c>
      <c r="T437" s="6" t="s">
        <v>8316</v>
      </c>
      <c r="U437" s="6" t="str">
        <f t="shared" si="48"/>
        <v>film &amp; video</v>
      </c>
      <c r="V437" s="6" t="str">
        <f t="shared" si="55"/>
        <v>animation</v>
      </c>
      <c r="W437" s="6" t="str">
        <f t="shared" si="49"/>
        <v>film &amp; video</v>
      </c>
      <c r="X437" s="6" t="str">
        <f t="shared" si="50"/>
        <v>animation</v>
      </c>
    </row>
    <row r="438" spans="1:24" ht="104.7" customHeight="1" x14ac:dyDescent="0.55000000000000004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20">
        <f t="shared" si="51"/>
        <v>41456.36241898148</v>
      </c>
      <c r="L438" s="20">
        <f t="shared" si="52"/>
        <v>41486.36241898148</v>
      </c>
      <c r="M438" s="6" t="b">
        <v>0</v>
      </c>
      <c r="N438" s="6">
        <v>0</v>
      </c>
      <c r="O438" s="6" t="b">
        <v>0</v>
      </c>
      <c r="P438" s="6" t="s">
        <v>8270</v>
      </c>
      <c r="Q438" s="8">
        <f t="shared" si="53"/>
        <v>0</v>
      </c>
      <c r="R438" s="9" t="e">
        <f t="shared" si="54"/>
        <v>#DIV/0!</v>
      </c>
      <c r="S438" s="6" t="s">
        <v>8310</v>
      </c>
      <c r="T438" s="6" t="s">
        <v>8316</v>
      </c>
      <c r="U438" s="6" t="str">
        <f t="shared" si="48"/>
        <v>film &amp; video</v>
      </c>
      <c r="V438" s="6" t="str">
        <f t="shared" si="55"/>
        <v>animation</v>
      </c>
      <c r="W438" s="6" t="str">
        <f t="shared" si="49"/>
        <v>film &amp; video</v>
      </c>
      <c r="X438" s="6" t="str">
        <f t="shared" si="50"/>
        <v>animation</v>
      </c>
    </row>
    <row r="439" spans="1:24" ht="104.7" customHeight="1" x14ac:dyDescent="0.55000000000000004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20">
        <f t="shared" si="51"/>
        <v>42591.31858796296</v>
      </c>
      <c r="L439" s="20">
        <f t="shared" si="52"/>
        <v>42651.31858796296</v>
      </c>
      <c r="M439" s="6" t="b">
        <v>0</v>
      </c>
      <c r="N439" s="6">
        <v>0</v>
      </c>
      <c r="O439" s="6" t="b">
        <v>0</v>
      </c>
      <c r="P439" s="6" t="s">
        <v>8270</v>
      </c>
      <c r="Q439" s="8">
        <f t="shared" si="53"/>
        <v>0</v>
      </c>
      <c r="R439" s="9" t="e">
        <f t="shared" si="54"/>
        <v>#DIV/0!</v>
      </c>
      <c r="S439" s="6" t="s">
        <v>8310</v>
      </c>
      <c r="T439" s="6" t="s">
        <v>8316</v>
      </c>
      <c r="U439" s="6" t="str">
        <f t="shared" si="48"/>
        <v>film &amp; video</v>
      </c>
      <c r="V439" s="6" t="str">
        <f t="shared" si="55"/>
        <v>animation</v>
      </c>
      <c r="W439" s="6" t="str">
        <f t="shared" si="49"/>
        <v>film &amp; video</v>
      </c>
      <c r="X439" s="6" t="str">
        <f t="shared" si="50"/>
        <v>animation</v>
      </c>
    </row>
    <row r="440" spans="1:24" ht="104.7" customHeight="1" x14ac:dyDescent="0.55000000000000004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20">
        <f t="shared" si="51"/>
        <v>42296.261087962965</v>
      </c>
      <c r="L440" s="20">
        <f t="shared" si="52"/>
        <v>42326.302754629629</v>
      </c>
      <c r="M440" s="6" t="b">
        <v>0</v>
      </c>
      <c r="N440" s="6">
        <v>11</v>
      </c>
      <c r="O440" s="6" t="b">
        <v>0</v>
      </c>
      <c r="P440" s="6" t="s">
        <v>8270</v>
      </c>
      <c r="Q440" s="8">
        <f t="shared" si="53"/>
        <v>9.379999999999999</v>
      </c>
      <c r="R440" s="9">
        <f t="shared" si="54"/>
        <v>170.54545454545453</v>
      </c>
      <c r="S440" s="6" t="s">
        <v>8310</v>
      </c>
      <c r="T440" s="6" t="s">
        <v>8316</v>
      </c>
      <c r="U440" s="6" t="str">
        <f t="shared" si="48"/>
        <v>film &amp; video</v>
      </c>
      <c r="V440" s="6" t="str">
        <f t="shared" si="55"/>
        <v>animation</v>
      </c>
      <c r="W440" s="6" t="str">
        <f t="shared" si="49"/>
        <v>film &amp; video</v>
      </c>
      <c r="X440" s="6" t="str">
        <f t="shared" si="50"/>
        <v>animation</v>
      </c>
    </row>
    <row r="441" spans="1:24" ht="104.7" customHeight="1" x14ac:dyDescent="0.55000000000000004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20">
        <f t="shared" si="51"/>
        <v>41919.761782407404</v>
      </c>
      <c r="L441" s="20">
        <f t="shared" si="52"/>
        <v>41929.761782407404</v>
      </c>
      <c r="M441" s="6" t="b">
        <v>0</v>
      </c>
      <c r="N441" s="6">
        <v>0</v>
      </c>
      <c r="O441" s="6" t="b">
        <v>0</v>
      </c>
      <c r="P441" s="6" t="s">
        <v>8270</v>
      </c>
      <c r="Q441" s="8">
        <f t="shared" si="53"/>
        <v>0</v>
      </c>
      <c r="R441" s="9" t="e">
        <f t="shared" si="54"/>
        <v>#DIV/0!</v>
      </c>
      <c r="S441" s="6" t="s">
        <v>8310</v>
      </c>
      <c r="T441" s="6" t="s">
        <v>8316</v>
      </c>
      <c r="U441" s="6" t="str">
        <f t="shared" si="48"/>
        <v>film &amp; video</v>
      </c>
      <c r="V441" s="6" t="str">
        <f t="shared" si="55"/>
        <v>animation</v>
      </c>
      <c r="W441" s="6" t="str">
        <f t="shared" si="49"/>
        <v>film &amp; video</v>
      </c>
      <c r="X441" s="6" t="str">
        <f t="shared" si="50"/>
        <v>animation</v>
      </c>
    </row>
    <row r="442" spans="1:24" ht="104.7" customHeight="1" x14ac:dyDescent="0.55000000000000004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20">
        <f t="shared" si="51"/>
        <v>42423.985567129625</v>
      </c>
      <c r="L442" s="20">
        <f t="shared" si="52"/>
        <v>42453.943900462968</v>
      </c>
      <c r="M442" s="6" t="b">
        <v>0</v>
      </c>
      <c r="N442" s="6">
        <v>1</v>
      </c>
      <c r="O442" s="6" t="b">
        <v>0</v>
      </c>
      <c r="P442" s="6" t="s">
        <v>8270</v>
      </c>
      <c r="Q442" s="8">
        <f t="shared" si="53"/>
        <v>0.1</v>
      </c>
      <c r="R442" s="9">
        <f t="shared" si="54"/>
        <v>5</v>
      </c>
      <c r="S442" s="6" t="s">
        <v>8310</v>
      </c>
      <c r="T442" s="6" t="s">
        <v>8316</v>
      </c>
      <c r="U442" s="6" t="str">
        <f t="shared" si="48"/>
        <v>film &amp; video</v>
      </c>
      <c r="V442" s="6" t="str">
        <f t="shared" si="55"/>
        <v>animation</v>
      </c>
      <c r="W442" s="6" t="str">
        <f t="shared" si="49"/>
        <v>film &amp; video</v>
      </c>
      <c r="X442" s="6" t="str">
        <f t="shared" si="50"/>
        <v>animation</v>
      </c>
    </row>
    <row r="443" spans="1:24" ht="104.7" customHeight="1" x14ac:dyDescent="0.55000000000000004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20">
        <f t="shared" si="51"/>
        <v>41550.793935185182</v>
      </c>
      <c r="L443" s="20">
        <f t="shared" si="52"/>
        <v>41580.793935185182</v>
      </c>
      <c r="M443" s="6" t="b">
        <v>0</v>
      </c>
      <c r="N443" s="6">
        <v>0</v>
      </c>
      <c r="O443" s="6" t="b">
        <v>0</v>
      </c>
      <c r="P443" s="6" t="s">
        <v>8270</v>
      </c>
      <c r="Q443" s="8">
        <f t="shared" si="53"/>
        <v>0</v>
      </c>
      <c r="R443" s="9" t="e">
        <f t="shared" si="54"/>
        <v>#DIV/0!</v>
      </c>
      <c r="S443" s="6" t="s">
        <v>8310</v>
      </c>
      <c r="T443" s="6" t="s">
        <v>8316</v>
      </c>
      <c r="U443" s="6" t="str">
        <f t="shared" si="48"/>
        <v>film &amp; video</v>
      </c>
      <c r="V443" s="6" t="str">
        <f t="shared" si="55"/>
        <v>animation</v>
      </c>
      <c r="W443" s="6" t="str">
        <f t="shared" si="49"/>
        <v>film &amp; video</v>
      </c>
      <c r="X443" s="6" t="str">
        <f t="shared" si="50"/>
        <v>animation</v>
      </c>
    </row>
    <row r="444" spans="1:24" ht="104.7" customHeight="1" x14ac:dyDescent="0.55000000000000004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20">
        <f t="shared" si="51"/>
        <v>42024.888692129629</v>
      </c>
      <c r="L444" s="20">
        <f t="shared" si="52"/>
        <v>42054.888692129629</v>
      </c>
      <c r="M444" s="6" t="b">
        <v>0</v>
      </c>
      <c r="N444" s="6">
        <v>17</v>
      </c>
      <c r="O444" s="6" t="b">
        <v>0</v>
      </c>
      <c r="P444" s="6" t="s">
        <v>8270</v>
      </c>
      <c r="Q444" s="8">
        <f t="shared" si="53"/>
        <v>39.358823529411765</v>
      </c>
      <c r="R444" s="9">
        <f t="shared" si="54"/>
        <v>393.58823529411762</v>
      </c>
      <c r="S444" s="6" t="s">
        <v>8310</v>
      </c>
      <c r="T444" s="6" t="s">
        <v>8316</v>
      </c>
      <c r="U444" s="6" t="str">
        <f t="shared" si="48"/>
        <v>film &amp; video</v>
      </c>
      <c r="V444" s="6" t="str">
        <f t="shared" si="55"/>
        <v>animation</v>
      </c>
      <c r="W444" s="6" t="str">
        <f t="shared" si="49"/>
        <v>film &amp; video</v>
      </c>
      <c r="X444" s="6" t="str">
        <f t="shared" si="50"/>
        <v>animation</v>
      </c>
    </row>
    <row r="445" spans="1:24" ht="104.7" customHeight="1" x14ac:dyDescent="0.55000000000000004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20">
        <f t="shared" si="51"/>
        <v>41650.015057870369</v>
      </c>
      <c r="L445" s="20">
        <f t="shared" si="52"/>
        <v>41680.015057870369</v>
      </c>
      <c r="M445" s="6" t="b">
        <v>0</v>
      </c>
      <c r="N445" s="6">
        <v>2</v>
      </c>
      <c r="O445" s="6" t="b">
        <v>0</v>
      </c>
      <c r="P445" s="6" t="s">
        <v>8270</v>
      </c>
      <c r="Q445" s="8">
        <f t="shared" si="53"/>
        <v>0.1</v>
      </c>
      <c r="R445" s="9">
        <f t="shared" si="54"/>
        <v>5</v>
      </c>
      <c r="S445" s="6" t="s">
        <v>8310</v>
      </c>
      <c r="T445" s="6" t="s">
        <v>8316</v>
      </c>
      <c r="U445" s="6" t="str">
        <f t="shared" si="48"/>
        <v>film &amp; video</v>
      </c>
      <c r="V445" s="6" t="str">
        <f t="shared" si="55"/>
        <v>animation</v>
      </c>
      <c r="W445" s="6" t="str">
        <f t="shared" si="49"/>
        <v>film &amp; video</v>
      </c>
      <c r="X445" s="6" t="str">
        <f t="shared" si="50"/>
        <v>animation</v>
      </c>
    </row>
    <row r="446" spans="1:24" ht="104.7" customHeight="1" x14ac:dyDescent="0.55000000000000004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20">
        <f t="shared" si="51"/>
        <v>40894.906956018516</v>
      </c>
      <c r="L446" s="20">
        <f t="shared" si="52"/>
        <v>40954.906956018516</v>
      </c>
      <c r="M446" s="6" t="b">
        <v>0</v>
      </c>
      <c r="N446" s="6">
        <v>1</v>
      </c>
      <c r="O446" s="6" t="b">
        <v>0</v>
      </c>
      <c r="P446" s="6" t="s">
        <v>8270</v>
      </c>
      <c r="Q446" s="8">
        <f t="shared" si="53"/>
        <v>5</v>
      </c>
      <c r="R446" s="9">
        <f t="shared" si="54"/>
        <v>50</v>
      </c>
      <c r="S446" s="6" t="s">
        <v>8310</v>
      </c>
      <c r="T446" s="6" t="s">
        <v>8316</v>
      </c>
      <c r="U446" s="6" t="str">
        <f t="shared" si="48"/>
        <v>film &amp; video</v>
      </c>
      <c r="V446" s="6" t="str">
        <f t="shared" si="55"/>
        <v>animation</v>
      </c>
      <c r="W446" s="6" t="str">
        <f t="shared" si="49"/>
        <v>film &amp; video</v>
      </c>
      <c r="X446" s="6" t="str">
        <f t="shared" si="50"/>
        <v>animation</v>
      </c>
    </row>
    <row r="447" spans="1:24" ht="104.7" customHeight="1" x14ac:dyDescent="0.55000000000000004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20">
        <f t="shared" si="51"/>
        <v>42130.335358796292</v>
      </c>
      <c r="L447" s="20">
        <f t="shared" si="52"/>
        <v>42145.335358796292</v>
      </c>
      <c r="M447" s="6" t="b">
        <v>0</v>
      </c>
      <c r="N447" s="6">
        <v>2</v>
      </c>
      <c r="O447" s="6" t="b">
        <v>0</v>
      </c>
      <c r="P447" s="6" t="s">
        <v>8270</v>
      </c>
      <c r="Q447" s="8">
        <f t="shared" si="53"/>
        <v>3.3333333333333335E-3</v>
      </c>
      <c r="R447" s="9">
        <f t="shared" si="54"/>
        <v>1</v>
      </c>
      <c r="S447" s="6" t="s">
        <v>8310</v>
      </c>
      <c r="T447" s="6" t="s">
        <v>8316</v>
      </c>
      <c r="U447" s="6" t="str">
        <f t="shared" si="48"/>
        <v>film &amp; video</v>
      </c>
      <c r="V447" s="6" t="str">
        <f t="shared" si="55"/>
        <v>animation</v>
      </c>
      <c r="W447" s="6" t="str">
        <f t="shared" si="49"/>
        <v>film &amp; video</v>
      </c>
      <c r="X447" s="6" t="str">
        <f t="shared" si="50"/>
        <v>animation</v>
      </c>
    </row>
    <row r="448" spans="1:24" ht="104.7" customHeight="1" x14ac:dyDescent="0.55000000000000004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20">
        <f t="shared" si="51"/>
        <v>42037.083564814813</v>
      </c>
      <c r="L448" s="20">
        <f t="shared" si="52"/>
        <v>42067.083564814813</v>
      </c>
      <c r="M448" s="6" t="b">
        <v>0</v>
      </c>
      <c r="N448" s="6">
        <v>16</v>
      </c>
      <c r="O448" s="6" t="b">
        <v>0</v>
      </c>
      <c r="P448" s="6" t="s">
        <v>8270</v>
      </c>
      <c r="Q448" s="8">
        <f t="shared" si="53"/>
        <v>7.2952380952380951</v>
      </c>
      <c r="R448" s="9">
        <f t="shared" si="54"/>
        <v>47.875</v>
      </c>
      <c r="S448" s="6" t="s">
        <v>8310</v>
      </c>
      <c r="T448" s="6" t="s">
        <v>8316</v>
      </c>
      <c r="U448" s="6" t="str">
        <f t="shared" si="48"/>
        <v>film &amp; video</v>
      </c>
      <c r="V448" s="6" t="str">
        <f t="shared" si="55"/>
        <v>animation</v>
      </c>
      <c r="W448" s="6" t="str">
        <f t="shared" si="49"/>
        <v>film &amp; video</v>
      </c>
      <c r="X448" s="6" t="str">
        <f t="shared" si="50"/>
        <v>animation</v>
      </c>
    </row>
    <row r="449" spans="1:24" ht="104.7" customHeight="1" x14ac:dyDescent="0.55000000000000004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20">
        <f t="shared" si="51"/>
        <v>41331.555127314816</v>
      </c>
      <c r="L449" s="20">
        <f t="shared" si="52"/>
        <v>41356.513460648144</v>
      </c>
      <c r="M449" s="6" t="b">
        <v>0</v>
      </c>
      <c r="N449" s="6">
        <v>1</v>
      </c>
      <c r="O449" s="6" t="b">
        <v>0</v>
      </c>
      <c r="P449" s="6" t="s">
        <v>8270</v>
      </c>
      <c r="Q449" s="8">
        <f t="shared" si="53"/>
        <v>1.6666666666666666E-2</v>
      </c>
      <c r="R449" s="9">
        <f t="shared" si="54"/>
        <v>5</v>
      </c>
      <c r="S449" s="6" t="s">
        <v>8310</v>
      </c>
      <c r="T449" s="6" t="s">
        <v>8316</v>
      </c>
      <c r="U449" s="6" t="str">
        <f t="shared" si="48"/>
        <v>film &amp; video</v>
      </c>
      <c r="V449" s="6" t="str">
        <f t="shared" si="55"/>
        <v>animation</v>
      </c>
      <c r="W449" s="6" t="str">
        <f t="shared" si="49"/>
        <v>film &amp; video</v>
      </c>
      <c r="X449" s="6" t="str">
        <f t="shared" si="50"/>
        <v>animation</v>
      </c>
    </row>
    <row r="450" spans="1:24" ht="104.7" customHeight="1" x14ac:dyDescent="0.55000000000000004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20">
        <f t="shared" si="51"/>
        <v>41753.758043981477</v>
      </c>
      <c r="L450" s="20">
        <f t="shared" si="52"/>
        <v>41773.758043981477</v>
      </c>
      <c r="M450" s="6" t="b">
        <v>0</v>
      </c>
      <c r="N450" s="6">
        <v>4</v>
      </c>
      <c r="O450" s="6" t="b">
        <v>0</v>
      </c>
      <c r="P450" s="6" t="s">
        <v>8270</v>
      </c>
      <c r="Q450" s="8">
        <f t="shared" si="53"/>
        <v>3.2804000000000002</v>
      </c>
      <c r="R450" s="9">
        <f t="shared" si="54"/>
        <v>20.502500000000001</v>
      </c>
      <c r="S450" s="6" t="s">
        <v>8310</v>
      </c>
      <c r="T450" s="6" t="s">
        <v>8316</v>
      </c>
      <c r="U450" s="6" t="str">
        <f t="shared" ref="U450:U513" si="56">LEFT(P450,FIND("/",P450)-1)</f>
        <v>film &amp; video</v>
      </c>
      <c r="V450" s="6" t="str">
        <f t="shared" si="55"/>
        <v>animation</v>
      </c>
      <c r="W450" s="6" t="str">
        <f t="shared" ref="W450:W513" si="57">TRIM(MID(SUBSTITUTE(P450,"/",REPT(" ",LEN(P450))),(1-1)*LEN(P450)+1,LEN(P450)))</f>
        <v>film &amp; video</v>
      </c>
      <c r="X450" s="6" t="str">
        <f t="shared" ref="X450:X513" si="58">TRIM(MID(SUBSTITUTE(P450,"/",REPT(" ",LEN(P450))),(2-1)*LEN(P450)+1,LEN(P450)))</f>
        <v>animation</v>
      </c>
    </row>
    <row r="451" spans="1:24" ht="104.7" customHeight="1" x14ac:dyDescent="0.55000000000000004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20">
        <f t="shared" ref="K451:K514" si="59">(((J451/60)/60)/24)+DATE(1970,1,1)</f>
        <v>41534.568113425928</v>
      </c>
      <c r="L451" s="20">
        <f t="shared" ref="L451:L514" si="60">(((I451/60)/60)/24)+DATE(1970,1,1)</f>
        <v>41564.568113425928</v>
      </c>
      <c r="M451" s="6" t="b">
        <v>0</v>
      </c>
      <c r="N451" s="6">
        <v>5</v>
      </c>
      <c r="O451" s="6" t="b">
        <v>0</v>
      </c>
      <c r="P451" s="6" t="s">
        <v>8270</v>
      </c>
      <c r="Q451" s="8">
        <f t="shared" ref="Q451:Q514" si="61">E451/D451*100</f>
        <v>2.25</v>
      </c>
      <c r="R451" s="9">
        <f t="shared" ref="R451:R514" si="62">E451/N451</f>
        <v>9</v>
      </c>
      <c r="S451" s="6" t="s">
        <v>8310</v>
      </c>
      <c r="T451" s="6" t="s">
        <v>8316</v>
      </c>
      <c r="U451" s="6" t="str">
        <f t="shared" si="56"/>
        <v>film &amp; video</v>
      </c>
      <c r="V451" s="6" t="str">
        <f t="shared" ref="V451:V514" si="63">RIGHT(P451,LEN(P451)-LEN(U451)-1)</f>
        <v>animation</v>
      </c>
      <c r="W451" s="6" t="str">
        <f t="shared" si="57"/>
        <v>film &amp; video</v>
      </c>
      <c r="X451" s="6" t="str">
        <f t="shared" si="58"/>
        <v>animation</v>
      </c>
    </row>
    <row r="452" spans="1:24" ht="104.7" customHeight="1" x14ac:dyDescent="0.55000000000000004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20">
        <f t="shared" si="59"/>
        <v>41654.946759259255</v>
      </c>
      <c r="L452" s="20">
        <f t="shared" si="60"/>
        <v>41684.946759259255</v>
      </c>
      <c r="M452" s="6" t="b">
        <v>0</v>
      </c>
      <c r="N452" s="6">
        <v>7</v>
      </c>
      <c r="O452" s="6" t="b">
        <v>0</v>
      </c>
      <c r="P452" s="6" t="s">
        <v>8270</v>
      </c>
      <c r="Q452" s="8">
        <f t="shared" si="61"/>
        <v>0.79200000000000004</v>
      </c>
      <c r="R452" s="9">
        <f t="shared" si="62"/>
        <v>56.571428571428569</v>
      </c>
      <c r="S452" s="6" t="s">
        <v>8310</v>
      </c>
      <c r="T452" s="6" t="s">
        <v>8316</v>
      </c>
      <c r="U452" s="6" t="str">
        <f t="shared" si="56"/>
        <v>film &amp; video</v>
      </c>
      <c r="V452" s="6" t="str">
        <f t="shared" si="63"/>
        <v>animation</v>
      </c>
      <c r="W452" s="6" t="str">
        <f t="shared" si="57"/>
        <v>film &amp; video</v>
      </c>
      <c r="X452" s="6" t="str">
        <f t="shared" si="58"/>
        <v>animation</v>
      </c>
    </row>
    <row r="453" spans="1:24" ht="104.7" customHeight="1" x14ac:dyDescent="0.55000000000000004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20">
        <f t="shared" si="59"/>
        <v>41634.715173611112</v>
      </c>
      <c r="L453" s="20">
        <f t="shared" si="60"/>
        <v>41664.715173611112</v>
      </c>
      <c r="M453" s="6" t="b">
        <v>0</v>
      </c>
      <c r="N453" s="6">
        <v>0</v>
      </c>
      <c r="O453" s="6" t="b">
        <v>0</v>
      </c>
      <c r="P453" s="6" t="s">
        <v>8270</v>
      </c>
      <c r="Q453" s="8">
        <f t="shared" si="61"/>
        <v>0</v>
      </c>
      <c r="R453" s="9" t="e">
        <f t="shared" si="62"/>
        <v>#DIV/0!</v>
      </c>
      <c r="S453" s="6" t="s">
        <v>8310</v>
      </c>
      <c r="T453" s="6" t="s">
        <v>8316</v>
      </c>
      <c r="U453" s="6" t="str">
        <f t="shared" si="56"/>
        <v>film &amp; video</v>
      </c>
      <c r="V453" s="6" t="str">
        <f t="shared" si="63"/>
        <v>animation</v>
      </c>
      <c r="W453" s="6" t="str">
        <f t="shared" si="57"/>
        <v>film &amp; video</v>
      </c>
      <c r="X453" s="6" t="str">
        <f t="shared" si="58"/>
        <v>animation</v>
      </c>
    </row>
    <row r="454" spans="1:24" ht="104.7" customHeight="1" x14ac:dyDescent="0.55000000000000004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20">
        <f t="shared" si="59"/>
        <v>42107.703877314809</v>
      </c>
      <c r="L454" s="20">
        <f t="shared" si="60"/>
        <v>42137.703877314809</v>
      </c>
      <c r="M454" s="6" t="b">
        <v>0</v>
      </c>
      <c r="N454" s="6">
        <v>12</v>
      </c>
      <c r="O454" s="6" t="b">
        <v>0</v>
      </c>
      <c r="P454" s="6" t="s">
        <v>8270</v>
      </c>
      <c r="Q454" s="8">
        <f t="shared" si="61"/>
        <v>64</v>
      </c>
      <c r="R454" s="9">
        <f t="shared" si="62"/>
        <v>40</v>
      </c>
      <c r="S454" s="6" t="s">
        <v>8310</v>
      </c>
      <c r="T454" s="6" t="s">
        <v>8316</v>
      </c>
      <c r="U454" s="6" t="str">
        <f t="shared" si="56"/>
        <v>film &amp; video</v>
      </c>
      <c r="V454" s="6" t="str">
        <f t="shared" si="63"/>
        <v>animation</v>
      </c>
      <c r="W454" s="6" t="str">
        <f t="shared" si="57"/>
        <v>film &amp; video</v>
      </c>
      <c r="X454" s="6" t="str">
        <f t="shared" si="58"/>
        <v>animation</v>
      </c>
    </row>
    <row r="455" spans="1:24" ht="104.7" customHeight="1" x14ac:dyDescent="0.55000000000000004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20">
        <f t="shared" si="59"/>
        <v>42038.824988425928</v>
      </c>
      <c r="L455" s="20">
        <f t="shared" si="60"/>
        <v>42054.824988425928</v>
      </c>
      <c r="M455" s="6" t="b">
        <v>0</v>
      </c>
      <c r="N455" s="6">
        <v>2</v>
      </c>
      <c r="O455" s="6" t="b">
        <v>0</v>
      </c>
      <c r="P455" s="6" t="s">
        <v>8270</v>
      </c>
      <c r="Q455" s="8">
        <f t="shared" si="61"/>
        <v>2.7404479578392621E-2</v>
      </c>
      <c r="R455" s="9">
        <f t="shared" si="62"/>
        <v>13</v>
      </c>
      <c r="S455" s="6" t="s">
        <v>8310</v>
      </c>
      <c r="T455" s="6" t="s">
        <v>8316</v>
      </c>
      <c r="U455" s="6" t="str">
        <f t="shared" si="56"/>
        <v>film &amp; video</v>
      </c>
      <c r="V455" s="6" t="str">
        <f t="shared" si="63"/>
        <v>animation</v>
      </c>
      <c r="W455" s="6" t="str">
        <f t="shared" si="57"/>
        <v>film &amp; video</v>
      </c>
      <c r="X455" s="6" t="str">
        <f t="shared" si="58"/>
        <v>animation</v>
      </c>
    </row>
    <row r="456" spans="1:24" ht="104.7" customHeight="1" x14ac:dyDescent="0.55000000000000004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20">
        <f t="shared" si="59"/>
        <v>41938.717256944445</v>
      </c>
      <c r="L456" s="20">
        <f t="shared" si="60"/>
        <v>41969.551388888889</v>
      </c>
      <c r="M456" s="6" t="b">
        <v>0</v>
      </c>
      <c r="N456" s="6">
        <v>5</v>
      </c>
      <c r="O456" s="6" t="b">
        <v>0</v>
      </c>
      <c r="P456" s="6" t="s">
        <v>8270</v>
      </c>
      <c r="Q456" s="8">
        <f t="shared" si="61"/>
        <v>0.82000000000000006</v>
      </c>
      <c r="R456" s="9">
        <f t="shared" si="62"/>
        <v>16.399999999999999</v>
      </c>
      <c r="S456" s="6" t="s">
        <v>8310</v>
      </c>
      <c r="T456" s="6" t="s">
        <v>8316</v>
      </c>
      <c r="U456" s="6" t="str">
        <f t="shared" si="56"/>
        <v>film &amp; video</v>
      </c>
      <c r="V456" s="6" t="str">
        <f t="shared" si="63"/>
        <v>animation</v>
      </c>
      <c r="W456" s="6" t="str">
        <f t="shared" si="57"/>
        <v>film &amp; video</v>
      </c>
      <c r="X456" s="6" t="str">
        <f t="shared" si="58"/>
        <v>animation</v>
      </c>
    </row>
    <row r="457" spans="1:24" ht="104.7" customHeight="1" x14ac:dyDescent="0.55000000000000004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20">
        <f t="shared" si="59"/>
        <v>40971.002569444441</v>
      </c>
      <c r="L457" s="20">
        <f t="shared" si="60"/>
        <v>41016.021527777775</v>
      </c>
      <c r="M457" s="6" t="b">
        <v>0</v>
      </c>
      <c r="N457" s="6">
        <v>2</v>
      </c>
      <c r="O457" s="6" t="b">
        <v>0</v>
      </c>
      <c r="P457" s="6" t="s">
        <v>8270</v>
      </c>
      <c r="Q457" s="8">
        <f t="shared" si="61"/>
        <v>6.9230769230769221E-2</v>
      </c>
      <c r="R457" s="9">
        <f t="shared" si="62"/>
        <v>22.5</v>
      </c>
      <c r="S457" s="6" t="s">
        <v>8310</v>
      </c>
      <c r="T457" s="6" t="s">
        <v>8316</v>
      </c>
      <c r="U457" s="6" t="str">
        <f t="shared" si="56"/>
        <v>film &amp; video</v>
      </c>
      <c r="V457" s="6" t="str">
        <f t="shared" si="63"/>
        <v>animation</v>
      </c>
      <c r="W457" s="6" t="str">
        <f t="shared" si="57"/>
        <v>film &amp; video</v>
      </c>
      <c r="X457" s="6" t="str">
        <f t="shared" si="58"/>
        <v>animation</v>
      </c>
    </row>
    <row r="458" spans="1:24" ht="104.7" customHeight="1" x14ac:dyDescent="0.55000000000000004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20">
        <f t="shared" si="59"/>
        <v>41547.694456018515</v>
      </c>
      <c r="L458" s="20">
        <f t="shared" si="60"/>
        <v>41569.165972222225</v>
      </c>
      <c r="M458" s="6" t="b">
        <v>0</v>
      </c>
      <c r="N458" s="6">
        <v>3</v>
      </c>
      <c r="O458" s="6" t="b">
        <v>0</v>
      </c>
      <c r="P458" s="6" t="s">
        <v>8270</v>
      </c>
      <c r="Q458" s="8">
        <f t="shared" si="61"/>
        <v>0.68631863186318631</v>
      </c>
      <c r="R458" s="9">
        <f t="shared" si="62"/>
        <v>20.333333333333332</v>
      </c>
      <c r="S458" s="6" t="s">
        <v>8310</v>
      </c>
      <c r="T458" s="6" t="s">
        <v>8316</v>
      </c>
      <c r="U458" s="6" t="str">
        <f t="shared" si="56"/>
        <v>film &amp; video</v>
      </c>
      <c r="V458" s="6" t="str">
        <f t="shared" si="63"/>
        <v>animation</v>
      </c>
      <c r="W458" s="6" t="str">
        <f t="shared" si="57"/>
        <v>film &amp; video</v>
      </c>
      <c r="X458" s="6" t="str">
        <f t="shared" si="58"/>
        <v>animation</v>
      </c>
    </row>
    <row r="459" spans="1:24" ht="104.7" customHeight="1" x14ac:dyDescent="0.55000000000000004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20">
        <f t="shared" si="59"/>
        <v>41837.767500000002</v>
      </c>
      <c r="L459" s="20">
        <f t="shared" si="60"/>
        <v>41867.767500000002</v>
      </c>
      <c r="M459" s="6" t="b">
        <v>0</v>
      </c>
      <c r="N459" s="6">
        <v>0</v>
      </c>
      <c r="O459" s="6" t="b">
        <v>0</v>
      </c>
      <c r="P459" s="6" t="s">
        <v>8270</v>
      </c>
      <c r="Q459" s="8">
        <f t="shared" si="61"/>
        <v>0</v>
      </c>
      <c r="R459" s="9" t="e">
        <f t="shared" si="62"/>
        <v>#DIV/0!</v>
      </c>
      <c r="S459" s="6" t="s">
        <v>8310</v>
      </c>
      <c r="T459" s="6" t="s">
        <v>8316</v>
      </c>
      <c r="U459" s="6" t="str">
        <f t="shared" si="56"/>
        <v>film &amp; video</v>
      </c>
      <c r="V459" s="6" t="str">
        <f t="shared" si="63"/>
        <v>animation</v>
      </c>
      <c r="W459" s="6" t="str">
        <f t="shared" si="57"/>
        <v>film &amp; video</v>
      </c>
      <c r="X459" s="6" t="str">
        <f t="shared" si="58"/>
        <v>animation</v>
      </c>
    </row>
    <row r="460" spans="1:24" ht="104.7" customHeight="1" x14ac:dyDescent="0.55000000000000004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20">
        <f t="shared" si="59"/>
        <v>41378.69976851852</v>
      </c>
      <c r="L460" s="20">
        <f t="shared" si="60"/>
        <v>41408.69976851852</v>
      </c>
      <c r="M460" s="6" t="b">
        <v>0</v>
      </c>
      <c r="N460" s="6">
        <v>49</v>
      </c>
      <c r="O460" s="6" t="b">
        <v>0</v>
      </c>
      <c r="P460" s="6" t="s">
        <v>8270</v>
      </c>
      <c r="Q460" s="8">
        <f t="shared" si="61"/>
        <v>8.2100000000000009</v>
      </c>
      <c r="R460" s="9">
        <f t="shared" si="62"/>
        <v>16.755102040816325</v>
      </c>
      <c r="S460" s="6" t="s">
        <v>8310</v>
      </c>
      <c r="T460" s="6" t="s">
        <v>8316</v>
      </c>
      <c r="U460" s="6" t="str">
        <f t="shared" si="56"/>
        <v>film &amp; video</v>
      </c>
      <c r="V460" s="6" t="str">
        <f t="shared" si="63"/>
        <v>animation</v>
      </c>
      <c r="W460" s="6" t="str">
        <f t="shared" si="57"/>
        <v>film &amp; video</v>
      </c>
      <c r="X460" s="6" t="str">
        <f t="shared" si="58"/>
        <v>animation</v>
      </c>
    </row>
    <row r="461" spans="1:24" ht="104.7" customHeight="1" x14ac:dyDescent="0.55000000000000004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20">
        <f t="shared" si="59"/>
        <v>40800.6403587963</v>
      </c>
      <c r="L461" s="20">
        <f t="shared" si="60"/>
        <v>40860.682025462964</v>
      </c>
      <c r="M461" s="6" t="b">
        <v>0</v>
      </c>
      <c r="N461" s="6">
        <v>1</v>
      </c>
      <c r="O461" s="6" t="b">
        <v>0</v>
      </c>
      <c r="P461" s="6" t="s">
        <v>8270</v>
      </c>
      <c r="Q461" s="8">
        <f t="shared" si="61"/>
        <v>6.4102564102564097E-2</v>
      </c>
      <c r="R461" s="9">
        <f t="shared" si="62"/>
        <v>25</v>
      </c>
      <c r="S461" s="6" t="s">
        <v>8310</v>
      </c>
      <c r="T461" s="6" t="s">
        <v>8316</v>
      </c>
      <c r="U461" s="6" t="str">
        <f t="shared" si="56"/>
        <v>film &amp; video</v>
      </c>
      <c r="V461" s="6" t="str">
        <f t="shared" si="63"/>
        <v>animation</v>
      </c>
      <c r="W461" s="6" t="str">
        <f t="shared" si="57"/>
        <v>film &amp; video</v>
      </c>
      <c r="X461" s="6" t="str">
        <f t="shared" si="58"/>
        <v>animation</v>
      </c>
    </row>
    <row r="462" spans="1:24" ht="104.7" customHeight="1" x14ac:dyDescent="0.55000000000000004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20">
        <f t="shared" si="59"/>
        <v>41759.542534722219</v>
      </c>
      <c r="L462" s="20">
        <f t="shared" si="60"/>
        <v>41791.166666666664</v>
      </c>
      <c r="M462" s="6" t="b">
        <v>0</v>
      </c>
      <c r="N462" s="6">
        <v>2</v>
      </c>
      <c r="O462" s="6" t="b">
        <v>0</v>
      </c>
      <c r="P462" s="6" t="s">
        <v>8270</v>
      </c>
      <c r="Q462" s="8">
        <f t="shared" si="61"/>
        <v>0.29411764705882354</v>
      </c>
      <c r="R462" s="9">
        <f t="shared" si="62"/>
        <v>12.5</v>
      </c>
      <c r="S462" s="6" t="s">
        <v>8310</v>
      </c>
      <c r="T462" s="6" t="s">
        <v>8316</v>
      </c>
      <c r="U462" s="6" t="str">
        <f t="shared" si="56"/>
        <v>film &amp; video</v>
      </c>
      <c r="V462" s="6" t="str">
        <f t="shared" si="63"/>
        <v>animation</v>
      </c>
      <c r="W462" s="6" t="str">
        <f t="shared" si="57"/>
        <v>film &amp; video</v>
      </c>
      <c r="X462" s="6" t="str">
        <f t="shared" si="58"/>
        <v>animation</v>
      </c>
    </row>
    <row r="463" spans="1:24" ht="104.7" customHeight="1" x14ac:dyDescent="0.55000000000000004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20">
        <f t="shared" si="59"/>
        <v>41407.84684027778</v>
      </c>
      <c r="L463" s="20">
        <f t="shared" si="60"/>
        <v>41427.84684027778</v>
      </c>
      <c r="M463" s="6" t="b">
        <v>0</v>
      </c>
      <c r="N463" s="6">
        <v>0</v>
      </c>
      <c r="O463" s="6" t="b">
        <v>0</v>
      </c>
      <c r="P463" s="6" t="s">
        <v>8270</v>
      </c>
      <c r="Q463" s="8">
        <f t="shared" si="61"/>
        <v>0</v>
      </c>
      <c r="R463" s="9" t="e">
        <f t="shared" si="62"/>
        <v>#DIV/0!</v>
      </c>
      <c r="S463" s="6" t="s">
        <v>8310</v>
      </c>
      <c r="T463" s="6" t="s">
        <v>8316</v>
      </c>
      <c r="U463" s="6" t="str">
        <f t="shared" si="56"/>
        <v>film &amp; video</v>
      </c>
      <c r="V463" s="6" t="str">
        <f t="shared" si="63"/>
        <v>animation</v>
      </c>
      <c r="W463" s="6" t="str">
        <f t="shared" si="57"/>
        <v>film &amp; video</v>
      </c>
      <c r="X463" s="6" t="str">
        <f t="shared" si="58"/>
        <v>animation</v>
      </c>
    </row>
    <row r="464" spans="1:24" ht="104.7" customHeight="1" x14ac:dyDescent="0.55000000000000004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20">
        <f t="shared" si="59"/>
        <v>40705.126631944448</v>
      </c>
      <c r="L464" s="20">
        <f t="shared" si="60"/>
        <v>40765.126631944448</v>
      </c>
      <c r="M464" s="6" t="b">
        <v>0</v>
      </c>
      <c r="N464" s="6">
        <v>0</v>
      </c>
      <c r="O464" s="6" t="b">
        <v>0</v>
      </c>
      <c r="P464" s="6" t="s">
        <v>8270</v>
      </c>
      <c r="Q464" s="8">
        <f t="shared" si="61"/>
        <v>0</v>
      </c>
      <c r="R464" s="9" t="e">
        <f t="shared" si="62"/>
        <v>#DIV/0!</v>
      </c>
      <c r="S464" s="6" t="s">
        <v>8310</v>
      </c>
      <c r="T464" s="6" t="s">
        <v>8316</v>
      </c>
      <c r="U464" s="6" t="str">
        <f t="shared" si="56"/>
        <v>film &amp; video</v>
      </c>
      <c r="V464" s="6" t="str">
        <f t="shared" si="63"/>
        <v>animation</v>
      </c>
      <c r="W464" s="6" t="str">
        <f t="shared" si="57"/>
        <v>film &amp; video</v>
      </c>
      <c r="X464" s="6" t="str">
        <f t="shared" si="58"/>
        <v>animation</v>
      </c>
    </row>
    <row r="465" spans="1:24" ht="104.7" customHeight="1" x14ac:dyDescent="0.55000000000000004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20">
        <f t="shared" si="59"/>
        <v>40750.710104166668</v>
      </c>
      <c r="L465" s="20">
        <f t="shared" si="60"/>
        <v>40810.710104166668</v>
      </c>
      <c r="M465" s="6" t="b">
        <v>0</v>
      </c>
      <c r="N465" s="6">
        <v>11</v>
      </c>
      <c r="O465" s="6" t="b">
        <v>0</v>
      </c>
      <c r="P465" s="6" t="s">
        <v>8270</v>
      </c>
      <c r="Q465" s="8">
        <f t="shared" si="61"/>
        <v>2.2727272727272729</v>
      </c>
      <c r="R465" s="9">
        <f t="shared" si="62"/>
        <v>113.63636363636364</v>
      </c>
      <c r="S465" s="6" t="s">
        <v>8310</v>
      </c>
      <c r="T465" s="6" t="s">
        <v>8316</v>
      </c>
      <c r="U465" s="6" t="str">
        <f t="shared" si="56"/>
        <v>film &amp; video</v>
      </c>
      <c r="V465" s="6" t="str">
        <f t="shared" si="63"/>
        <v>animation</v>
      </c>
      <c r="W465" s="6" t="str">
        <f t="shared" si="57"/>
        <v>film &amp; video</v>
      </c>
      <c r="X465" s="6" t="str">
        <f t="shared" si="58"/>
        <v>animation</v>
      </c>
    </row>
    <row r="466" spans="1:24" ht="104.7" customHeight="1" x14ac:dyDescent="0.55000000000000004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20">
        <f t="shared" si="59"/>
        <v>42488.848784722228</v>
      </c>
      <c r="L466" s="20">
        <f t="shared" si="60"/>
        <v>42508.848784722228</v>
      </c>
      <c r="M466" s="6" t="b">
        <v>0</v>
      </c>
      <c r="N466" s="6">
        <v>1</v>
      </c>
      <c r="O466" s="6" t="b">
        <v>0</v>
      </c>
      <c r="P466" s="6" t="s">
        <v>8270</v>
      </c>
      <c r="Q466" s="8">
        <f t="shared" si="61"/>
        <v>9.9009900990099015E-2</v>
      </c>
      <c r="R466" s="9">
        <f t="shared" si="62"/>
        <v>1</v>
      </c>
      <c r="S466" s="6" t="s">
        <v>8310</v>
      </c>
      <c r="T466" s="6" t="s">
        <v>8316</v>
      </c>
      <c r="U466" s="6" t="str">
        <f t="shared" si="56"/>
        <v>film &amp; video</v>
      </c>
      <c r="V466" s="6" t="str">
        <f t="shared" si="63"/>
        <v>animation</v>
      </c>
      <c r="W466" s="6" t="str">
        <f t="shared" si="57"/>
        <v>film &amp; video</v>
      </c>
      <c r="X466" s="6" t="str">
        <f t="shared" si="58"/>
        <v>animation</v>
      </c>
    </row>
    <row r="467" spans="1:24" ht="104.7" customHeight="1" x14ac:dyDescent="0.55000000000000004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20">
        <f t="shared" si="59"/>
        <v>41801.120069444441</v>
      </c>
      <c r="L467" s="20">
        <f t="shared" si="60"/>
        <v>41817.120069444441</v>
      </c>
      <c r="M467" s="6" t="b">
        <v>0</v>
      </c>
      <c r="N467" s="6">
        <v>8</v>
      </c>
      <c r="O467" s="6" t="b">
        <v>0</v>
      </c>
      <c r="P467" s="6" t="s">
        <v>8270</v>
      </c>
      <c r="Q467" s="8">
        <f t="shared" si="61"/>
        <v>26.953125</v>
      </c>
      <c r="R467" s="9">
        <f t="shared" si="62"/>
        <v>17.25</v>
      </c>
      <c r="S467" s="6" t="s">
        <v>8310</v>
      </c>
      <c r="T467" s="6" t="s">
        <v>8316</v>
      </c>
      <c r="U467" s="6" t="str">
        <f t="shared" si="56"/>
        <v>film &amp; video</v>
      </c>
      <c r="V467" s="6" t="str">
        <f t="shared" si="63"/>
        <v>animation</v>
      </c>
      <c r="W467" s="6" t="str">
        <f t="shared" si="57"/>
        <v>film &amp; video</v>
      </c>
      <c r="X467" s="6" t="str">
        <f t="shared" si="58"/>
        <v>animation</v>
      </c>
    </row>
    <row r="468" spans="1:24" ht="104.7" customHeight="1" x14ac:dyDescent="0.55000000000000004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20">
        <f t="shared" si="59"/>
        <v>41129.942870370374</v>
      </c>
      <c r="L468" s="20">
        <f t="shared" si="60"/>
        <v>41159.942870370374</v>
      </c>
      <c r="M468" s="6" t="b">
        <v>0</v>
      </c>
      <c r="N468" s="6">
        <v>5</v>
      </c>
      <c r="O468" s="6" t="b">
        <v>0</v>
      </c>
      <c r="P468" s="6" t="s">
        <v>8270</v>
      </c>
      <c r="Q468" s="8">
        <f t="shared" si="61"/>
        <v>0.76</v>
      </c>
      <c r="R468" s="9">
        <f t="shared" si="62"/>
        <v>15.2</v>
      </c>
      <c r="S468" s="6" t="s">
        <v>8310</v>
      </c>
      <c r="T468" s="6" t="s">
        <v>8316</v>
      </c>
      <c r="U468" s="6" t="str">
        <f t="shared" si="56"/>
        <v>film &amp; video</v>
      </c>
      <c r="V468" s="6" t="str">
        <f t="shared" si="63"/>
        <v>animation</v>
      </c>
      <c r="W468" s="6" t="str">
        <f t="shared" si="57"/>
        <v>film &amp; video</v>
      </c>
      <c r="X468" s="6" t="str">
        <f t="shared" si="58"/>
        <v>animation</v>
      </c>
    </row>
    <row r="469" spans="1:24" ht="104.7" customHeight="1" x14ac:dyDescent="0.55000000000000004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20">
        <f t="shared" si="59"/>
        <v>41135.679791666669</v>
      </c>
      <c r="L469" s="20">
        <f t="shared" si="60"/>
        <v>41180.679791666669</v>
      </c>
      <c r="M469" s="6" t="b">
        <v>0</v>
      </c>
      <c r="N469" s="6">
        <v>39</v>
      </c>
      <c r="O469" s="6" t="b">
        <v>0</v>
      </c>
      <c r="P469" s="6" t="s">
        <v>8270</v>
      </c>
      <c r="Q469" s="8">
        <f t="shared" si="61"/>
        <v>21.574999999999999</v>
      </c>
      <c r="R469" s="9">
        <f t="shared" si="62"/>
        <v>110.64102564102564</v>
      </c>
      <c r="S469" s="6" t="s">
        <v>8310</v>
      </c>
      <c r="T469" s="6" t="s">
        <v>8316</v>
      </c>
      <c r="U469" s="6" t="str">
        <f t="shared" si="56"/>
        <v>film &amp; video</v>
      </c>
      <c r="V469" s="6" t="str">
        <f t="shared" si="63"/>
        <v>animation</v>
      </c>
      <c r="W469" s="6" t="str">
        <f t="shared" si="57"/>
        <v>film &amp; video</v>
      </c>
      <c r="X469" s="6" t="str">
        <f t="shared" si="58"/>
        <v>animation</v>
      </c>
    </row>
    <row r="470" spans="1:24" ht="104.7" customHeight="1" x14ac:dyDescent="0.55000000000000004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20">
        <f t="shared" si="59"/>
        <v>41041.167627314811</v>
      </c>
      <c r="L470" s="20">
        <f t="shared" si="60"/>
        <v>41101.160474537035</v>
      </c>
      <c r="M470" s="6" t="b">
        <v>0</v>
      </c>
      <c r="N470" s="6">
        <v>0</v>
      </c>
      <c r="O470" s="6" t="b">
        <v>0</v>
      </c>
      <c r="P470" s="6" t="s">
        <v>8270</v>
      </c>
      <c r="Q470" s="8">
        <f t="shared" si="61"/>
        <v>0</v>
      </c>
      <c r="R470" s="9" t="e">
        <f t="shared" si="62"/>
        <v>#DIV/0!</v>
      </c>
      <c r="S470" s="6" t="s">
        <v>8310</v>
      </c>
      <c r="T470" s="6" t="s">
        <v>8316</v>
      </c>
      <c r="U470" s="6" t="str">
        <f t="shared" si="56"/>
        <v>film &amp; video</v>
      </c>
      <c r="V470" s="6" t="str">
        <f t="shared" si="63"/>
        <v>animation</v>
      </c>
      <c r="W470" s="6" t="str">
        <f t="shared" si="57"/>
        <v>film &amp; video</v>
      </c>
      <c r="X470" s="6" t="str">
        <f t="shared" si="58"/>
        <v>animation</v>
      </c>
    </row>
    <row r="471" spans="1:24" ht="104.7" customHeight="1" x14ac:dyDescent="0.55000000000000004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20">
        <f t="shared" si="59"/>
        <v>41827.989861111113</v>
      </c>
      <c r="L471" s="20">
        <f t="shared" si="60"/>
        <v>41887.989861111113</v>
      </c>
      <c r="M471" s="6" t="b">
        <v>0</v>
      </c>
      <c r="N471" s="6">
        <v>0</v>
      </c>
      <c r="O471" s="6" t="b">
        <v>0</v>
      </c>
      <c r="P471" s="6" t="s">
        <v>8270</v>
      </c>
      <c r="Q471" s="8">
        <f t="shared" si="61"/>
        <v>0</v>
      </c>
      <c r="R471" s="9" t="e">
        <f t="shared" si="62"/>
        <v>#DIV/0!</v>
      </c>
      <c r="S471" s="6" t="s">
        <v>8310</v>
      </c>
      <c r="T471" s="6" t="s">
        <v>8316</v>
      </c>
      <c r="U471" s="6" t="str">
        <f t="shared" si="56"/>
        <v>film &amp; video</v>
      </c>
      <c r="V471" s="6" t="str">
        <f t="shared" si="63"/>
        <v>animation</v>
      </c>
      <c r="W471" s="6" t="str">
        <f t="shared" si="57"/>
        <v>film &amp; video</v>
      </c>
      <c r="X471" s="6" t="str">
        <f t="shared" si="58"/>
        <v>animation</v>
      </c>
    </row>
    <row r="472" spans="1:24" ht="104.7" customHeight="1" x14ac:dyDescent="0.55000000000000004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20">
        <f t="shared" si="59"/>
        <v>41605.167696759258</v>
      </c>
      <c r="L472" s="20">
        <f t="shared" si="60"/>
        <v>41655.166666666664</v>
      </c>
      <c r="M472" s="6" t="b">
        <v>0</v>
      </c>
      <c r="N472" s="6">
        <v>2</v>
      </c>
      <c r="O472" s="6" t="b">
        <v>0</v>
      </c>
      <c r="P472" s="6" t="s">
        <v>8270</v>
      </c>
      <c r="Q472" s="8">
        <f t="shared" si="61"/>
        <v>1.02</v>
      </c>
      <c r="R472" s="9">
        <f t="shared" si="62"/>
        <v>25.5</v>
      </c>
      <c r="S472" s="6" t="s">
        <v>8310</v>
      </c>
      <c r="T472" s="6" t="s">
        <v>8316</v>
      </c>
      <c r="U472" s="6" t="str">
        <f t="shared" si="56"/>
        <v>film &amp; video</v>
      </c>
      <c r="V472" s="6" t="str">
        <f t="shared" si="63"/>
        <v>animation</v>
      </c>
      <c r="W472" s="6" t="str">
        <f t="shared" si="57"/>
        <v>film &amp; video</v>
      </c>
      <c r="X472" s="6" t="str">
        <f t="shared" si="58"/>
        <v>animation</v>
      </c>
    </row>
    <row r="473" spans="1:24" ht="104.7" customHeight="1" x14ac:dyDescent="0.55000000000000004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20">
        <f t="shared" si="59"/>
        <v>41703.721979166665</v>
      </c>
      <c r="L473" s="20">
        <f t="shared" si="60"/>
        <v>41748.680312500001</v>
      </c>
      <c r="M473" s="6" t="b">
        <v>0</v>
      </c>
      <c r="N473" s="6">
        <v>170</v>
      </c>
      <c r="O473" s="6" t="b">
        <v>0</v>
      </c>
      <c r="P473" s="6" t="s">
        <v>8270</v>
      </c>
      <c r="Q473" s="8">
        <f t="shared" si="61"/>
        <v>11.892727272727273</v>
      </c>
      <c r="R473" s="9">
        <f t="shared" si="62"/>
        <v>38.476470588235294</v>
      </c>
      <c r="S473" s="6" t="s">
        <v>8310</v>
      </c>
      <c r="T473" s="6" t="s">
        <v>8316</v>
      </c>
      <c r="U473" s="6" t="str">
        <f t="shared" si="56"/>
        <v>film &amp; video</v>
      </c>
      <c r="V473" s="6" t="str">
        <f t="shared" si="63"/>
        <v>animation</v>
      </c>
      <c r="W473" s="6" t="str">
        <f t="shared" si="57"/>
        <v>film &amp; video</v>
      </c>
      <c r="X473" s="6" t="str">
        <f t="shared" si="58"/>
        <v>animation</v>
      </c>
    </row>
    <row r="474" spans="1:24" ht="104.7" customHeight="1" x14ac:dyDescent="0.55000000000000004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20">
        <f t="shared" si="59"/>
        <v>41844.922662037039</v>
      </c>
      <c r="L474" s="20">
        <f t="shared" si="60"/>
        <v>41874.922662037039</v>
      </c>
      <c r="M474" s="6" t="b">
        <v>0</v>
      </c>
      <c r="N474" s="6">
        <v>5</v>
      </c>
      <c r="O474" s="6" t="b">
        <v>0</v>
      </c>
      <c r="P474" s="6" t="s">
        <v>8270</v>
      </c>
      <c r="Q474" s="8">
        <f t="shared" si="61"/>
        <v>17.625</v>
      </c>
      <c r="R474" s="9">
        <f t="shared" si="62"/>
        <v>28.2</v>
      </c>
      <c r="S474" s="6" t="s">
        <v>8310</v>
      </c>
      <c r="T474" s="6" t="s">
        <v>8316</v>
      </c>
      <c r="U474" s="6" t="str">
        <f t="shared" si="56"/>
        <v>film &amp; video</v>
      </c>
      <c r="V474" s="6" t="str">
        <f t="shared" si="63"/>
        <v>animation</v>
      </c>
      <c r="W474" s="6" t="str">
        <f t="shared" si="57"/>
        <v>film &amp; video</v>
      </c>
      <c r="X474" s="6" t="str">
        <f t="shared" si="58"/>
        <v>animation</v>
      </c>
    </row>
    <row r="475" spans="1:24" ht="104.7" customHeight="1" x14ac:dyDescent="0.55000000000000004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20">
        <f t="shared" si="59"/>
        <v>41869.698136574072</v>
      </c>
      <c r="L475" s="20">
        <f t="shared" si="60"/>
        <v>41899.698136574072</v>
      </c>
      <c r="M475" s="6" t="b">
        <v>0</v>
      </c>
      <c r="N475" s="6">
        <v>14</v>
      </c>
      <c r="O475" s="6" t="b">
        <v>0</v>
      </c>
      <c r="P475" s="6" t="s">
        <v>8270</v>
      </c>
      <c r="Q475" s="8">
        <f t="shared" si="61"/>
        <v>2.87</v>
      </c>
      <c r="R475" s="9">
        <f t="shared" si="62"/>
        <v>61.5</v>
      </c>
      <c r="S475" s="6" t="s">
        <v>8310</v>
      </c>
      <c r="T475" s="6" t="s">
        <v>8316</v>
      </c>
      <c r="U475" s="6" t="str">
        <f t="shared" si="56"/>
        <v>film &amp; video</v>
      </c>
      <c r="V475" s="6" t="str">
        <f t="shared" si="63"/>
        <v>animation</v>
      </c>
      <c r="W475" s="6" t="str">
        <f t="shared" si="57"/>
        <v>film &amp; video</v>
      </c>
      <c r="X475" s="6" t="str">
        <f t="shared" si="58"/>
        <v>animation</v>
      </c>
    </row>
    <row r="476" spans="1:24" ht="104.7" customHeight="1" x14ac:dyDescent="0.55000000000000004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20">
        <f t="shared" si="59"/>
        <v>42753.329039351855</v>
      </c>
      <c r="L476" s="20">
        <f t="shared" si="60"/>
        <v>42783.329039351855</v>
      </c>
      <c r="M476" s="6" t="b">
        <v>0</v>
      </c>
      <c r="N476" s="6">
        <v>1</v>
      </c>
      <c r="O476" s="6" t="b">
        <v>0</v>
      </c>
      <c r="P476" s="6" t="s">
        <v>8270</v>
      </c>
      <c r="Q476" s="8">
        <f t="shared" si="61"/>
        <v>3.0303030303030304E-2</v>
      </c>
      <c r="R476" s="9">
        <f t="shared" si="62"/>
        <v>1</v>
      </c>
      <c r="S476" s="6" t="s">
        <v>8310</v>
      </c>
      <c r="T476" s="6" t="s">
        <v>8316</v>
      </c>
      <c r="U476" s="6" t="str">
        <f t="shared" si="56"/>
        <v>film &amp; video</v>
      </c>
      <c r="V476" s="6" t="str">
        <f t="shared" si="63"/>
        <v>animation</v>
      </c>
      <c r="W476" s="6" t="str">
        <f t="shared" si="57"/>
        <v>film &amp; video</v>
      </c>
      <c r="X476" s="6" t="str">
        <f t="shared" si="58"/>
        <v>animation</v>
      </c>
    </row>
    <row r="477" spans="1:24" ht="104.7" customHeight="1" x14ac:dyDescent="0.55000000000000004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20">
        <f t="shared" si="59"/>
        <v>42100.086145833338</v>
      </c>
      <c r="L477" s="20">
        <f t="shared" si="60"/>
        <v>42130.086145833338</v>
      </c>
      <c r="M477" s="6" t="b">
        <v>0</v>
      </c>
      <c r="N477" s="6">
        <v>0</v>
      </c>
      <c r="O477" s="6" t="b">
        <v>0</v>
      </c>
      <c r="P477" s="6" t="s">
        <v>8270</v>
      </c>
      <c r="Q477" s="8">
        <f t="shared" si="61"/>
        <v>0</v>
      </c>
      <c r="R477" s="9" t="e">
        <f t="shared" si="62"/>
        <v>#DIV/0!</v>
      </c>
      <c r="S477" s="6" t="s">
        <v>8310</v>
      </c>
      <c r="T477" s="6" t="s">
        <v>8316</v>
      </c>
      <c r="U477" s="6" t="str">
        <f t="shared" si="56"/>
        <v>film &amp; video</v>
      </c>
      <c r="V477" s="6" t="str">
        <f t="shared" si="63"/>
        <v>animation</v>
      </c>
      <c r="W477" s="6" t="str">
        <f t="shared" si="57"/>
        <v>film &amp; video</v>
      </c>
      <c r="X477" s="6" t="str">
        <f t="shared" si="58"/>
        <v>animation</v>
      </c>
    </row>
    <row r="478" spans="1:24" ht="104.7" customHeight="1" x14ac:dyDescent="0.55000000000000004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20">
        <f t="shared" si="59"/>
        <v>41757.975011574075</v>
      </c>
      <c r="L478" s="20">
        <f t="shared" si="60"/>
        <v>41793.165972222225</v>
      </c>
      <c r="M478" s="6" t="b">
        <v>0</v>
      </c>
      <c r="N478" s="6">
        <v>124</v>
      </c>
      <c r="O478" s="6" t="b">
        <v>0</v>
      </c>
      <c r="P478" s="6" t="s">
        <v>8270</v>
      </c>
      <c r="Q478" s="8">
        <f t="shared" si="61"/>
        <v>2.230268181818182</v>
      </c>
      <c r="R478" s="9">
        <f t="shared" si="62"/>
        <v>39.569274193548388</v>
      </c>
      <c r="S478" s="6" t="s">
        <v>8310</v>
      </c>
      <c r="T478" s="6" t="s">
        <v>8316</v>
      </c>
      <c r="U478" s="6" t="str">
        <f t="shared" si="56"/>
        <v>film &amp; video</v>
      </c>
      <c r="V478" s="6" t="str">
        <f t="shared" si="63"/>
        <v>animation</v>
      </c>
      <c r="W478" s="6" t="str">
        <f t="shared" si="57"/>
        <v>film &amp; video</v>
      </c>
      <c r="X478" s="6" t="str">
        <f t="shared" si="58"/>
        <v>animation</v>
      </c>
    </row>
    <row r="479" spans="1:24" ht="104.7" customHeight="1" x14ac:dyDescent="0.55000000000000004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20">
        <f t="shared" si="59"/>
        <v>40987.83488425926</v>
      </c>
      <c r="L479" s="20">
        <f t="shared" si="60"/>
        <v>41047.83488425926</v>
      </c>
      <c r="M479" s="6" t="b">
        <v>0</v>
      </c>
      <c r="N479" s="6">
        <v>0</v>
      </c>
      <c r="O479" s="6" t="b">
        <v>0</v>
      </c>
      <c r="P479" s="6" t="s">
        <v>8270</v>
      </c>
      <c r="Q479" s="8">
        <f t="shared" si="61"/>
        <v>0</v>
      </c>
      <c r="R479" s="9" t="e">
        <f t="shared" si="62"/>
        <v>#DIV/0!</v>
      </c>
      <c r="S479" s="6" t="s">
        <v>8310</v>
      </c>
      <c r="T479" s="6" t="s">
        <v>8316</v>
      </c>
      <c r="U479" s="6" t="str">
        <f t="shared" si="56"/>
        <v>film &amp; video</v>
      </c>
      <c r="V479" s="6" t="str">
        <f t="shared" si="63"/>
        <v>animation</v>
      </c>
      <c r="W479" s="6" t="str">
        <f t="shared" si="57"/>
        <v>film &amp; video</v>
      </c>
      <c r="X479" s="6" t="str">
        <f t="shared" si="58"/>
        <v>animation</v>
      </c>
    </row>
    <row r="480" spans="1:24" ht="104.7" customHeight="1" x14ac:dyDescent="0.55000000000000004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20">
        <f t="shared" si="59"/>
        <v>42065.910983796297</v>
      </c>
      <c r="L480" s="20">
        <f t="shared" si="60"/>
        <v>42095.869317129633</v>
      </c>
      <c r="M480" s="6" t="b">
        <v>0</v>
      </c>
      <c r="N480" s="6">
        <v>0</v>
      </c>
      <c r="O480" s="6" t="b">
        <v>0</v>
      </c>
      <c r="P480" s="6" t="s">
        <v>8270</v>
      </c>
      <c r="Q480" s="8">
        <f t="shared" si="61"/>
        <v>0</v>
      </c>
      <c r="R480" s="9" t="e">
        <f t="shared" si="62"/>
        <v>#DIV/0!</v>
      </c>
      <c r="S480" s="6" t="s">
        <v>8310</v>
      </c>
      <c r="T480" s="6" t="s">
        <v>8316</v>
      </c>
      <c r="U480" s="6" t="str">
        <f t="shared" si="56"/>
        <v>film &amp; video</v>
      </c>
      <c r="V480" s="6" t="str">
        <f t="shared" si="63"/>
        <v>animation</v>
      </c>
      <c r="W480" s="6" t="str">
        <f t="shared" si="57"/>
        <v>film &amp; video</v>
      </c>
      <c r="X480" s="6" t="str">
        <f t="shared" si="58"/>
        <v>animation</v>
      </c>
    </row>
    <row r="481" spans="1:24" ht="104.7" customHeight="1" x14ac:dyDescent="0.55000000000000004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20">
        <f t="shared" si="59"/>
        <v>41904.407812500001</v>
      </c>
      <c r="L481" s="20">
        <f t="shared" si="60"/>
        <v>41964.449479166666</v>
      </c>
      <c r="M481" s="6" t="b">
        <v>0</v>
      </c>
      <c r="N481" s="6">
        <v>55</v>
      </c>
      <c r="O481" s="6" t="b">
        <v>0</v>
      </c>
      <c r="P481" s="6" t="s">
        <v>8270</v>
      </c>
      <c r="Q481" s="8">
        <f t="shared" si="61"/>
        <v>32.56</v>
      </c>
      <c r="R481" s="9">
        <f t="shared" si="62"/>
        <v>88.8</v>
      </c>
      <c r="S481" s="6" t="s">
        <v>8310</v>
      </c>
      <c r="T481" s="6" t="s">
        <v>8316</v>
      </c>
      <c r="U481" s="6" t="str">
        <f t="shared" si="56"/>
        <v>film &amp; video</v>
      </c>
      <c r="V481" s="6" t="str">
        <f t="shared" si="63"/>
        <v>animation</v>
      </c>
      <c r="W481" s="6" t="str">
        <f t="shared" si="57"/>
        <v>film &amp; video</v>
      </c>
      <c r="X481" s="6" t="str">
        <f t="shared" si="58"/>
        <v>animation</v>
      </c>
    </row>
    <row r="482" spans="1:24" ht="104.7" customHeight="1" x14ac:dyDescent="0.55000000000000004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20">
        <f t="shared" si="59"/>
        <v>41465.500173611108</v>
      </c>
      <c r="L482" s="20">
        <f t="shared" si="60"/>
        <v>41495.500173611108</v>
      </c>
      <c r="M482" s="6" t="b">
        <v>0</v>
      </c>
      <c r="N482" s="6">
        <v>140</v>
      </c>
      <c r="O482" s="6" t="b">
        <v>0</v>
      </c>
      <c r="P482" s="6" t="s">
        <v>8270</v>
      </c>
      <c r="Q482" s="8">
        <f t="shared" si="61"/>
        <v>19.41</v>
      </c>
      <c r="R482" s="9">
        <f t="shared" si="62"/>
        <v>55.457142857142856</v>
      </c>
      <c r="S482" s="6" t="s">
        <v>8310</v>
      </c>
      <c r="T482" s="6" t="s">
        <v>8316</v>
      </c>
      <c r="U482" s="6" t="str">
        <f t="shared" si="56"/>
        <v>film &amp; video</v>
      </c>
      <c r="V482" s="6" t="str">
        <f t="shared" si="63"/>
        <v>animation</v>
      </c>
      <c r="W482" s="6" t="str">
        <f t="shared" si="57"/>
        <v>film &amp; video</v>
      </c>
      <c r="X482" s="6" t="str">
        <f t="shared" si="58"/>
        <v>animation</v>
      </c>
    </row>
    <row r="483" spans="1:24" ht="104.7" customHeight="1" x14ac:dyDescent="0.55000000000000004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20">
        <f t="shared" si="59"/>
        <v>41162.672326388885</v>
      </c>
      <c r="L483" s="20">
        <f t="shared" si="60"/>
        <v>41192.672326388885</v>
      </c>
      <c r="M483" s="6" t="b">
        <v>0</v>
      </c>
      <c r="N483" s="6">
        <v>21</v>
      </c>
      <c r="O483" s="6" t="b">
        <v>0</v>
      </c>
      <c r="P483" s="6" t="s">
        <v>8270</v>
      </c>
      <c r="Q483" s="8">
        <f t="shared" si="61"/>
        <v>6.1</v>
      </c>
      <c r="R483" s="9">
        <f t="shared" si="62"/>
        <v>87.142857142857139</v>
      </c>
      <c r="S483" s="6" t="s">
        <v>8310</v>
      </c>
      <c r="T483" s="6" t="s">
        <v>8316</v>
      </c>
      <c r="U483" s="6" t="str">
        <f t="shared" si="56"/>
        <v>film &amp; video</v>
      </c>
      <c r="V483" s="6" t="str">
        <f t="shared" si="63"/>
        <v>animation</v>
      </c>
      <c r="W483" s="6" t="str">
        <f t="shared" si="57"/>
        <v>film &amp; video</v>
      </c>
      <c r="X483" s="6" t="str">
        <f t="shared" si="58"/>
        <v>animation</v>
      </c>
    </row>
    <row r="484" spans="1:24" ht="104.7" customHeight="1" x14ac:dyDescent="0.55000000000000004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20">
        <f t="shared" si="59"/>
        <v>42447.896875000006</v>
      </c>
      <c r="L484" s="20">
        <f t="shared" si="60"/>
        <v>42474.606944444444</v>
      </c>
      <c r="M484" s="6" t="b">
        <v>0</v>
      </c>
      <c r="N484" s="6">
        <v>1</v>
      </c>
      <c r="O484" s="6" t="b">
        <v>0</v>
      </c>
      <c r="P484" s="6" t="s">
        <v>8270</v>
      </c>
      <c r="Q484" s="8">
        <f t="shared" si="61"/>
        <v>0.1</v>
      </c>
      <c r="R484" s="9">
        <f t="shared" si="62"/>
        <v>10</v>
      </c>
      <c r="S484" s="6" t="s">
        <v>8310</v>
      </c>
      <c r="T484" s="6" t="s">
        <v>8316</v>
      </c>
      <c r="U484" s="6" t="str">
        <f t="shared" si="56"/>
        <v>film &amp; video</v>
      </c>
      <c r="V484" s="6" t="str">
        <f t="shared" si="63"/>
        <v>animation</v>
      </c>
      <c r="W484" s="6" t="str">
        <f t="shared" si="57"/>
        <v>film &amp; video</v>
      </c>
      <c r="X484" s="6" t="str">
        <f t="shared" si="58"/>
        <v>animation</v>
      </c>
    </row>
    <row r="485" spans="1:24" ht="104.7" customHeight="1" x14ac:dyDescent="0.55000000000000004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20">
        <f t="shared" si="59"/>
        <v>41243.197592592594</v>
      </c>
      <c r="L485" s="20">
        <f t="shared" si="60"/>
        <v>41303.197592592594</v>
      </c>
      <c r="M485" s="6" t="b">
        <v>0</v>
      </c>
      <c r="N485" s="6">
        <v>147</v>
      </c>
      <c r="O485" s="6" t="b">
        <v>0</v>
      </c>
      <c r="P485" s="6" t="s">
        <v>8270</v>
      </c>
      <c r="Q485" s="8">
        <f t="shared" si="61"/>
        <v>50.2</v>
      </c>
      <c r="R485" s="9">
        <f t="shared" si="62"/>
        <v>51.224489795918366</v>
      </c>
      <c r="S485" s="6" t="s">
        <v>8310</v>
      </c>
      <c r="T485" s="6" t="s">
        <v>8316</v>
      </c>
      <c r="U485" s="6" t="str">
        <f t="shared" si="56"/>
        <v>film &amp; video</v>
      </c>
      <c r="V485" s="6" t="str">
        <f t="shared" si="63"/>
        <v>animation</v>
      </c>
      <c r="W485" s="6" t="str">
        <f t="shared" si="57"/>
        <v>film &amp; video</v>
      </c>
      <c r="X485" s="6" t="str">
        <f t="shared" si="58"/>
        <v>animation</v>
      </c>
    </row>
    <row r="486" spans="1:24" ht="104.7" customHeight="1" x14ac:dyDescent="0.55000000000000004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20">
        <f t="shared" si="59"/>
        <v>42272.93949074074</v>
      </c>
      <c r="L486" s="20">
        <f t="shared" si="60"/>
        <v>42313.981157407412</v>
      </c>
      <c r="M486" s="6" t="b">
        <v>0</v>
      </c>
      <c r="N486" s="6">
        <v>11</v>
      </c>
      <c r="O486" s="6" t="b">
        <v>0</v>
      </c>
      <c r="P486" s="6" t="s">
        <v>8270</v>
      </c>
      <c r="Q486" s="8">
        <f t="shared" si="61"/>
        <v>0.18625</v>
      </c>
      <c r="R486" s="9">
        <f t="shared" si="62"/>
        <v>13.545454545454545</v>
      </c>
      <c r="S486" s="6" t="s">
        <v>8310</v>
      </c>
      <c r="T486" s="6" t="s">
        <v>8316</v>
      </c>
      <c r="U486" s="6" t="str">
        <f t="shared" si="56"/>
        <v>film &amp; video</v>
      </c>
      <c r="V486" s="6" t="str">
        <f t="shared" si="63"/>
        <v>animation</v>
      </c>
      <c r="W486" s="6" t="str">
        <f t="shared" si="57"/>
        <v>film &amp; video</v>
      </c>
      <c r="X486" s="6" t="str">
        <f t="shared" si="58"/>
        <v>animation</v>
      </c>
    </row>
    <row r="487" spans="1:24" ht="104.7" customHeight="1" x14ac:dyDescent="0.55000000000000004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20">
        <f t="shared" si="59"/>
        <v>41381.50577546296</v>
      </c>
      <c r="L487" s="20">
        <f t="shared" si="60"/>
        <v>41411.50577546296</v>
      </c>
      <c r="M487" s="6" t="b">
        <v>0</v>
      </c>
      <c r="N487" s="6">
        <v>125</v>
      </c>
      <c r="O487" s="6" t="b">
        <v>0</v>
      </c>
      <c r="P487" s="6" t="s">
        <v>8270</v>
      </c>
      <c r="Q487" s="8">
        <f t="shared" si="61"/>
        <v>21.906971229845084</v>
      </c>
      <c r="R487" s="9">
        <f t="shared" si="62"/>
        <v>66.520080000000007</v>
      </c>
      <c r="S487" s="6" t="s">
        <v>8310</v>
      </c>
      <c r="T487" s="6" t="s">
        <v>8316</v>
      </c>
      <c r="U487" s="6" t="str">
        <f t="shared" si="56"/>
        <v>film &amp; video</v>
      </c>
      <c r="V487" s="6" t="str">
        <f t="shared" si="63"/>
        <v>animation</v>
      </c>
      <c r="W487" s="6" t="str">
        <f t="shared" si="57"/>
        <v>film &amp; video</v>
      </c>
      <c r="X487" s="6" t="str">
        <f t="shared" si="58"/>
        <v>animation</v>
      </c>
    </row>
    <row r="488" spans="1:24" ht="104.7" customHeight="1" x14ac:dyDescent="0.55000000000000004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20">
        <f t="shared" si="59"/>
        <v>41761.94258101852</v>
      </c>
      <c r="L488" s="20">
        <f t="shared" si="60"/>
        <v>41791.94258101852</v>
      </c>
      <c r="M488" s="6" t="b">
        <v>0</v>
      </c>
      <c r="N488" s="6">
        <v>1</v>
      </c>
      <c r="O488" s="6" t="b">
        <v>0</v>
      </c>
      <c r="P488" s="6" t="s">
        <v>8270</v>
      </c>
      <c r="Q488" s="8">
        <f t="shared" si="61"/>
        <v>9.0909090909090905E-3</v>
      </c>
      <c r="R488" s="9">
        <f t="shared" si="62"/>
        <v>50</v>
      </c>
      <c r="S488" s="6" t="s">
        <v>8310</v>
      </c>
      <c r="T488" s="6" t="s">
        <v>8316</v>
      </c>
      <c r="U488" s="6" t="str">
        <f t="shared" si="56"/>
        <v>film &amp; video</v>
      </c>
      <c r="V488" s="6" t="str">
        <f t="shared" si="63"/>
        <v>animation</v>
      </c>
      <c r="W488" s="6" t="str">
        <f t="shared" si="57"/>
        <v>film &amp; video</v>
      </c>
      <c r="X488" s="6" t="str">
        <f t="shared" si="58"/>
        <v>animation</v>
      </c>
    </row>
    <row r="489" spans="1:24" ht="104.7" customHeight="1" x14ac:dyDescent="0.55000000000000004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20">
        <f t="shared" si="59"/>
        <v>42669.594837962963</v>
      </c>
      <c r="L489" s="20">
        <f t="shared" si="60"/>
        <v>42729.636504629627</v>
      </c>
      <c r="M489" s="6" t="b">
        <v>0</v>
      </c>
      <c r="N489" s="6">
        <v>0</v>
      </c>
      <c r="O489" s="6" t="b">
        <v>0</v>
      </c>
      <c r="P489" s="6" t="s">
        <v>8270</v>
      </c>
      <c r="Q489" s="8">
        <f t="shared" si="61"/>
        <v>0</v>
      </c>
      <c r="R489" s="9" t="e">
        <f t="shared" si="62"/>
        <v>#DIV/0!</v>
      </c>
      <c r="S489" s="6" t="s">
        <v>8310</v>
      </c>
      <c r="T489" s="6" t="s">
        <v>8316</v>
      </c>
      <c r="U489" s="6" t="str">
        <f t="shared" si="56"/>
        <v>film &amp; video</v>
      </c>
      <c r="V489" s="6" t="str">
        <f t="shared" si="63"/>
        <v>animation</v>
      </c>
      <c r="W489" s="6" t="str">
        <f t="shared" si="57"/>
        <v>film &amp; video</v>
      </c>
      <c r="X489" s="6" t="str">
        <f t="shared" si="58"/>
        <v>animation</v>
      </c>
    </row>
    <row r="490" spans="1:24" ht="104.7" customHeight="1" x14ac:dyDescent="0.55000000000000004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20">
        <f t="shared" si="59"/>
        <v>42714.054398148146</v>
      </c>
      <c r="L490" s="20">
        <f t="shared" si="60"/>
        <v>42744.054398148146</v>
      </c>
      <c r="M490" s="6" t="b">
        <v>0</v>
      </c>
      <c r="N490" s="6">
        <v>0</v>
      </c>
      <c r="O490" s="6" t="b">
        <v>0</v>
      </c>
      <c r="P490" s="6" t="s">
        <v>8270</v>
      </c>
      <c r="Q490" s="8">
        <f t="shared" si="61"/>
        <v>0</v>
      </c>
      <c r="R490" s="9" t="e">
        <f t="shared" si="62"/>
        <v>#DIV/0!</v>
      </c>
      <c r="S490" s="6" t="s">
        <v>8310</v>
      </c>
      <c r="T490" s="6" t="s">
        <v>8316</v>
      </c>
      <c r="U490" s="6" t="str">
        <f t="shared" si="56"/>
        <v>film &amp; video</v>
      </c>
      <c r="V490" s="6" t="str">
        <f t="shared" si="63"/>
        <v>animation</v>
      </c>
      <c r="W490" s="6" t="str">
        <f t="shared" si="57"/>
        <v>film &amp; video</v>
      </c>
      <c r="X490" s="6" t="str">
        <f t="shared" si="58"/>
        <v>animation</v>
      </c>
    </row>
    <row r="491" spans="1:24" ht="104.7" customHeight="1" x14ac:dyDescent="0.55000000000000004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20">
        <f t="shared" si="59"/>
        <v>40882.481666666667</v>
      </c>
      <c r="L491" s="20">
        <f t="shared" si="60"/>
        <v>40913.481249999997</v>
      </c>
      <c r="M491" s="6" t="b">
        <v>0</v>
      </c>
      <c r="N491" s="6">
        <v>3</v>
      </c>
      <c r="O491" s="6" t="b">
        <v>0</v>
      </c>
      <c r="P491" s="6" t="s">
        <v>8270</v>
      </c>
      <c r="Q491" s="8">
        <f t="shared" si="61"/>
        <v>0.28667813379201834</v>
      </c>
      <c r="R491" s="9">
        <f t="shared" si="62"/>
        <v>71.666666666666671</v>
      </c>
      <c r="S491" s="6" t="s">
        <v>8310</v>
      </c>
      <c r="T491" s="6" t="s">
        <v>8316</v>
      </c>
      <c r="U491" s="6" t="str">
        <f t="shared" si="56"/>
        <v>film &amp; video</v>
      </c>
      <c r="V491" s="6" t="str">
        <f t="shared" si="63"/>
        <v>animation</v>
      </c>
      <c r="W491" s="6" t="str">
        <f t="shared" si="57"/>
        <v>film &amp; video</v>
      </c>
      <c r="X491" s="6" t="str">
        <f t="shared" si="58"/>
        <v>animation</v>
      </c>
    </row>
    <row r="492" spans="1:24" ht="104.7" customHeight="1" x14ac:dyDescent="0.55000000000000004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20">
        <f t="shared" si="59"/>
        <v>41113.968576388892</v>
      </c>
      <c r="L492" s="20">
        <f t="shared" si="60"/>
        <v>41143.968576388892</v>
      </c>
      <c r="M492" s="6" t="b">
        <v>0</v>
      </c>
      <c r="N492" s="6">
        <v>0</v>
      </c>
      <c r="O492" s="6" t="b">
        <v>0</v>
      </c>
      <c r="P492" s="6" t="s">
        <v>8270</v>
      </c>
      <c r="Q492" s="8">
        <f t="shared" si="61"/>
        <v>0</v>
      </c>
      <c r="R492" s="9" t="e">
        <f t="shared" si="62"/>
        <v>#DIV/0!</v>
      </c>
      <c r="S492" s="6" t="s">
        <v>8310</v>
      </c>
      <c r="T492" s="6" t="s">
        <v>8316</v>
      </c>
      <c r="U492" s="6" t="str">
        <f t="shared" si="56"/>
        <v>film &amp; video</v>
      </c>
      <c r="V492" s="6" t="str">
        <f t="shared" si="63"/>
        <v>animation</v>
      </c>
      <c r="W492" s="6" t="str">
        <f t="shared" si="57"/>
        <v>film &amp; video</v>
      </c>
      <c r="X492" s="6" t="str">
        <f t="shared" si="58"/>
        <v>animation</v>
      </c>
    </row>
    <row r="493" spans="1:24" ht="104.7" customHeight="1" x14ac:dyDescent="0.55000000000000004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20">
        <f t="shared" si="59"/>
        <v>42366.982627314821</v>
      </c>
      <c r="L493" s="20">
        <f t="shared" si="60"/>
        <v>42396.982627314821</v>
      </c>
      <c r="M493" s="6" t="b">
        <v>0</v>
      </c>
      <c r="N493" s="6">
        <v>0</v>
      </c>
      <c r="O493" s="6" t="b">
        <v>0</v>
      </c>
      <c r="P493" s="6" t="s">
        <v>8270</v>
      </c>
      <c r="Q493" s="8">
        <f t="shared" si="61"/>
        <v>0</v>
      </c>
      <c r="R493" s="9" t="e">
        <f t="shared" si="62"/>
        <v>#DIV/0!</v>
      </c>
      <c r="S493" s="6" t="s">
        <v>8310</v>
      </c>
      <c r="T493" s="6" t="s">
        <v>8316</v>
      </c>
      <c r="U493" s="6" t="str">
        <f t="shared" si="56"/>
        <v>film &amp; video</v>
      </c>
      <c r="V493" s="6" t="str">
        <f t="shared" si="63"/>
        <v>animation</v>
      </c>
      <c r="W493" s="6" t="str">
        <f t="shared" si="57"/>
        <v>film &amp; video</v>
      </c>
      <c r="X493" s="6" t="str">
        <f t="shared" si="58"/>
        <v>animation</v>
      </c>
    </row>
    <row r="494" spans="1:24" ht="104.7" customHeight="1" x14ac:dyDescent="0.55000000000000004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20">
        <f t="shared" si="59"/>
        <v>42596.03506944445</v>
      </c>
      <c r="L494" s="20">
        <f t="shared" si="60"/>
        <v>42656.03506944445</v>
      </c>
      <c r="M494" s="6" t="b">
        <v>0</v>
      </c>
      <c r="N494" s="6">
        <v>0</v>
      </c>
      <c r="O494" s="6" t="b">
        <v>0</v>
      </c>
      <c r="P494" s="6" t="s">
        <v>8270</v>
      </c>
      <c r="Q494" s="8">
        <f t="shared" si="61"/>
        <v>0</v>
      </c>
      <c r="R494" s="9" t="e">
        <f t="shared" si="62"/>
        <v>#DIV/0!</v>
      </c>
      <c r="S494" s="6" t="s">
        <v>8310</v>
      </c>
      <c r="T494" s="6" t="s">
        <v>8316</v>
      </c>
      <c r="U494" s="6" t="str">
        <f t="shared" si="56"/>
        <v>film &amp; video</v>
      </c>
      <c r="V494" s="6" t="str">
        <f t="shared" si="63"/>
        <v>animation</v>
      </c>
      <c r="W494" s="6" t="str">
        <f t="shared" si="57"/>
        <v>film &amp; video</v>
      </c>
      <c r="X494" s="6" t="str">
        <f t="shared" si="58"/>
        <v>animation</v>
      </c>
    </row>
    <row r="495" spans="1:24" ht="104.7" customHeight="1" x14ac:dyDescent="0.55000000000000004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20">
        <f t="shared" si="59"/>
        <v>42114.726134259254</v>
      </c>
      <c r="L495" s="20">
        <f t="shared" si="60"/>
        <v>42144.726134259254</v>
      </c>
      <c r="M495" s="6" t="b">
        <v>0</v>
      </c>
      <c r="N495" s="6">
        <v>0</v>
      </c>
      <c r="O495" s="6" t="b">
        <v>0</v>
      </c>
      <c r="P495" s="6" t="s">
        <v>8270</v>
      </c>
      <c r="Q495" s="8">
        <f t="shared" si="61"/>
        <v>0</v>
      </c>
      <c r="R495" s="9" t="e">
        <f t="shared" si="62"/>
        <v>#DIV/0!</v>
      </c>
      <c r="S495" s="6" t="s">
        <v>8310</v>
      </c>
      <c r="T495" s="6" t="s">
        <v>8316</v>
      </c>
      <c r="U495" s="6" t="str">
        <f t="shared" si="56"/>
        <v>film &amp; video</v>
      </c>
      <c r="V495" s="6" t="str">
        <f t="shared" si="63"/>
        <v>animation</v>
      </c>
      <c r="W495" s="6" t="str">
        <f t="shared" si="57"/>
        <v>film &amp; video</v>
      </c>
      <c r="X495" s="6" t="str">
        <f t="shared" si="58"/>
        <v>animation</v>
      </c>
    </row>
    <row r="496" spans="1:24" ht="104.7" customHeight="1" x14ac:dyDescent="0.55000000000000004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20">
        <f t="shared" si="59"/>
        <v>41799.830613425926</v>
      </c>
      <c r="L496" s="20">
        <f t="shared" si="60"/>
        <v>41823.125</v>
      </c>
      <c r="M496" s="6" t="b">
        <v>0</v>
      </c>
      <c r="N496" s="6">
        <v>3</v>
      </c>
      <c r="O496" s="6" t="b">
        <v>0</v>
      </c>
      <c r="P496" s="6" t="s">
        <v>8270</v>
      </c>
      <c r="Q496" s="8">
        <f t="shared" si="61"/>
        <v>0.155</v>
      </c>
      <c r="R496" s="9">
        <f t="shared" si="62"/>
        <v>10.333333333333334</v>
      </c>
      <c r="S496" s="6" t="s">
        <v>8310</v>
      </c>
      <c r="T496" s="6" t="s">
        <v>8316</v>
      </c>
      <c r="U496" s="6" t="str">
        <f t="shared" si="56"/>
        <v>film &amp; video</v>
      </c>
      <c r="V496" s="6" t="str">
        <f t="shared" si="63"/>
        <v>animation</v>
      </c>
      <c r="W496" s="6" t="str">
        <f t="shared" si="57"/>
        <v>film &amp; video</v>
      </c>
      <c r="X496" s="6" t="str">
        <f t="shared" si="58"/>
        <v>animation</v>
      </c>
    </row>
    <row r="497" spans="1:24" ht="104.7" customHeight="1" x14ac:dyDescent="0.55000000000000004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20">
        <f t="shared" si="59"/>
        <v>42171.827604166669</v>
      </c>
      <c r="L497" s="20">
        <f t="shared" si="60"/>
        <v>42201.827604166669</v>
      </c>
      <c r="M497" s="6" t="b">
        <v>0</v>
      </c>
      <c r="N497" s="6">
        <v>0</v>
      </c>
      <c r="O497" s="6" t="b">
        <v>0</v>
      </c>
      <c r="P497" s="6" t="s">
        <v>8270</v>
      </c>
      <c r="Q497" s="8">
        <f t="shared" si="61"/>
        <v>0</v>
      </c>
      <c r="R497" s="9" t="e">
        <f t="shared" si="62"/>
        <v>#DIV/0!</v>
      </c>
      <c r="S497" s="6" t="s">
        <v>8310</v>
      </c>
      <c r="T497" s="6" t="s">
        <v>8316</v>
      </c>
      <c r="U497" s="6" t="str">
        <f t="shared" si="56"/>
        <v>film &amp; video</v>
      </c>
      <c r="V497" s="6" t="str">
        <f t="shared" si="63"/>
        <v>animation</v>
      </c>
      <c r="W497" s="6" t="str">
        <f t="shared" si="57"/>
        <v>film &amp; video</v>
      </c>
      <c r="X497" s="6" t="str">
        <f t="shared" si="58"/>
        <v>animation</v>
      </c>
    </row>
    <row r="498" spans="1:24" ht="104.7" customHeight="1" x14ac:dyDescent="0.55000000000000004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20">
        <f t="shared" si="59"/>
        <v>41620.93141203704</v>
      </c>
      <c r="L498" s="20">
        <f t="shared" si="60"/>
        <v>41680.93141203704</v>
      </c>
      <c r="M498" s="6" t="b">
        <v>0</v>
      </c>
      <c r="N498" s="6">
        <v>1</v>
      </c>
      <c r="O498" s="6" t="b">
        <v>0</v>
      </c>
      <c r="P498" s="6" t="s">
        <v>8270</v>
      </c>
      <c r="Q498" s="8">
        <f t="shared" si="61"/>
        <v>1.6666666666666668E-3</v>
      </c>
      <c r="R498" s="9">
        <f t="shared" si="62"/>
        <v>1</v>
      </c>
      <c r="S498" s="6" t="s">
        <v>8310</v>
      </c>
      <c r="T498" s="6" t="s">
        <v>8316</v>
      </c>
      <c r="U498" s="6" t="str">
        <f t="shared" si="56"/>
        <v>film &amp; video</v>
      </c>
      <c r="V498" s="6" t="str">
        <f t="shared" si="63"/>
        <v>animation</v>
      </c>
      <c r="W498" s="6" t="str">
        <f t="shared" si="57"/>
        <v>film &amp; video</v>
      </c>
      <c r="X498" s="6" t="str">
        <f t="shared" si="58"/>
        <v>animation</v>
      </c>
    </row>
    <row r="499" spans="1:24" ht="104.7" customHeight="1" x14ac:dyDescent="0.55000000000000004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20">
        <f t="shared" si="59"/>
        <v>41945.037789351853</v>
      </c>
      <c r="L499" s="20">
        <f t="shared" si="60"/>
        <v>41998.208333333328</v>
      </c>
      <c r="M499" s="6" t="b">
        <v>0</v>
      </c>
      <c r="N499" s="6">
        <v>3</v>
      </c>
      <c r="O499" s="6" t="b">
        <v>0</v>
      </c>
      <c r="P499" s="6" t="s">
        <v>8270</v>
      </c>
      <c r="Q499" s="8">
        <f t="shared" si="61"/>
        <v>0.6696428571428571</v>
      </c>
      <c r="R499" s="9">
        <f t="shared" si="62"/>
        <v>10</v>
      </c>
      <c r="S499" s="6" t="s">
        <v>8310</v>
      </c>
      <c r="T499" s="6" t="s">
        <v>8316</v>
      </c>
      <c r="U499" s="6" t="str">
        <f t="shared" si="56"/>
        <v>film &amp; video</v>
      </c>
      <c r="V499" s="6" t="str">
        <f t="shared" si="63"/>
        <v>animation</v>
      </c>
      <c r="W499" s="6" t="str">
        <f t="shared" si="57"/>
        <v>film &amp; video</v>
      </c>
      <c r="X499" s="6" t="str">
        <f t="shared" si="58"/>
        <v>animation</v>
      </c>
    </row>
    <row r="500" spans="1:24" ht="104.7" customHeight="1" x14ac:dyDescent="0.55000000000000004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20">
        <f t="shared" si="59"/>
        <v>40858.762141203704</v>
      </c>
      <c r="L500" s="20">
        <f t="shared" si="60"/>
        <v>40900.762141203704</v>
      </c>
      <c r="M500" s="6" t="b">
        <v>0</v>
      </c>
      <c r="N500" s="6">
        <v>22</v>
      </c>
      <c r="O500" s="6" t="b">
        <v>0</v>
      </c>
      <c r="P500" s="6" t="s">
        <v>8270</v>
      </c>
      <c r="Q500" s="8">
        <f t="shared" si="61"/>
        <v>4.5985132395404564</v>
      </c>
      <c r="R500" s="9">
        <f t="shared" si="62"/>
        <v>136.09090909090909</v>
      </c>
      <c r="S500" s="6" t="s">
        <v>8310</v>
      </c>
      <c r="T500" s="6" t="s">
        <v>8316</v>
      </c>
      <c r="U500" s="6" t="str">
        <f t="shared" si="56"/>
        <v>film &amp; video</v>
      </c>
      <c r="V500" s="6" t="str">
        <f t="shared" si="63"/>
        <v>animation</v>
      </c>
      <c r="W500" s="6" t="str">
        <f t="shared" si="57"/>
        <v>film &amp; video</v>
      </c>
      <c r="X500" s="6" t="str">
        <f t="shared" si="58"/>
        <v>animation</v>
      </c>
    </row>
    <row r="501" spans="1:24" ht="104.7" customHeight="1" x14ac:dyDescent="0.55000000000000004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20">
        <f t="shared" si="59"/>
        <v>40043.895462962959</v>
      </c>
      <c r="L501" s="20">
        <f t="shared" si="60"/>
        <v>40098.874305555553</v>
      </c>
      <c r="M501" s="6" t="b">
        <v>0</v>
      </c>
      <c r="N501" s="6">
        <v>26</v>
      </c>
      <c r="O501" s="6" t="b">
        <v>0</v>
      </c>
      <c r="P501" s="6" t="s">
        <v>8270</v>
      </c>
      <c r="Q501" s="8">
        <f t="shared" si="61"/>
        <v>9.5500000000000007</v>
      </c>
      <c r="R501" s="9">
        <f t="shared" si="62"/>
        <v>73.461538461538467</v>
      </c>
      <c r="S501" s="6" t="s">
        <v>8310</v>
      </c>
      <c r="T501" s="6" t="s">
        <v>8316</v>
      </c>
      <c r="U501" s="6" t="str">
        <f t="shared" si="56"/>
        <v>film &amp; video</v>
      </c>
      <c r="V501" s="6" t="str">
        <f t="shared" si="63"/>
        <v>animation</v>
      </c>
      <c r="W501" s="6" t="str">
        <f t="shared" si="57"/>
        <v>film &amp; video</v>
      </c>
      <c r="X501" s="6" t="str">
        <f t="shared" si="58"/>
        <v>animation</v>
      </c>
    </row>
    <row r="502" spans="1:24" ht="104.7" customHeight="1" x14ac:dyDescent="0.55000000000000004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20">
        <f t="shared" si="59"/>
        <v>40247.886006944449</v>
      </c>
      <c r="L502" s="20">
        <f t="shared" si="60"/>
        <v>40306.927777777775</v>
      </c>
      <c r="M502" s="6" t="b">
        <v>0</v>
      </c>
      <c r="N502" s="6">
        <v>4</v>
      </c>
      <c r="O502" s="6" t="b">
        <v>0</v>
      </c>
      <c r="P502" s="6" t="s">
        <v>8270</v>
      </c>
      <c r="Q502" s="8">
        <f t="shared" si="61"/>
        <v>3.3076923076923079</v>
      </c>
      <c r="R502" s="9">
        <f t="shared" si="62"/>
        <v>53.75</v>
      </c>
      <c r="S502" s="6" t="s">
        <v>8310</v>
      </c>
      <c r="T502" s="6" t="s">
        <v>8316</v>
      </c>
      <c r="U502" s="6" t="str">
        <f t="shared" si="56"/>
        <v>film &amp; video</v>
      </c>
      <c r="V502" s="6" t="str">
        <f t="shared" si="63"/>
        <v>animation</v>
      </c>
      <c r="W502" s="6" t="str">
        <f t="shared" si="57"/>
        <v>film &amp; video</v>
      </c>
      <c r="X502" s="6" t="str">
        <f t="shared" si="58"/>
        <v>animation</v>
      </c>
    </row>
    <row r="503" spans="1:24" ht="104.7" customHeight="1" x14ac:dyDescent="0.55000000000000004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20">
        <f t="shared" si="59"/>
        <v>40703.234386574077</v>
      </c>
      <c r="L503" s="20">
        <f t="shared" si="60"/>
        <v>40733.234386574077</v>
      </c>
      <c r="M503" s="6" t="b">
        <v>0</v>
      </c>
      <c r="N503" s="6">
        <v>0</v>
      </c>
      <c r="O503" s="6" t="b">
        <v>0</v>
      </c>
      <c r="P503" s="6" t="s">
        <v>8270</v>
      </c>
      <c r="Q503" s="8">
        <f t="shared" si="61"/>
        <v>0</v>
      </c>
      <c r="R503" s="9" t="e">
        <f t="shared" si="62"/>
        <v>#DIV/0!</v>
      </c>
      <c r="S503" s="6" t="s">
        <v>8310</v>
      </c>
      <c r="T503" s="6" t="s">
        <v>8316</v>
      </c>
      <c r="U503" s="6" t="str">
        <f t="shared" si="56"/>
        <v>film &amp; video</v>
      </c>
      <c r="V503" s="6" t="str">
        <f t="shared" si="63"/>
        <v>animation</v>
      </c>
      <c r="W503" s="6" t="str">
        <f t="shared" si="57"/>
        <v>film &amp; video</v>
      </c>
      <c r="X503" s="6" t="str">
        <f t="shared" si="58"/>
        <v>animation</v>
      </c>
    </row>
    <row r="504" spans="1:24" ht="104.7" customHeight="1" x14ac:dyDescent="0.55000000000000004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20">
        <f t="shared" si="59"/>
        <v>40956.553530092591</v>
      </c>
      <c r="L504" s="20">
        <f t="shared" si="60"/>
        <v>40986.511863425927</v>
      </c>
      <c r="M504" s="6" t="b">
        <v>0</v>
      </c>
      <c r="N504" s="6">
        <v>4</v>
      </c>
      <c r="O504" s="6" t="b">
        <v>0</v>
      </c>
      <c r="P504" s="6" t="s">
        <v>8270</v>
      </c>
      <c r="Q504" s="8">
        <f t="shared" si="61"/>
        <v>1.1499999999999999</v>
      </c>
      <c r="R504" s="9">
        <f t="shared" si="62"/>
        <v>57.5</v>
      </c>
      <c r="S504" s="6" t="s">
        <v>8310</v>
      </c>
      <c r="T504" s="6" t="s">
        <v>8316</v>
      </c>
      <c r="U504" s="6" t="str">
        <f t="shared" si="56"/>
        <v>film &amp; video</v>
      </c>
      <c r="V504" s="6" t="str">
        <f t="shared" si="63"/>
        <v>animation</v>
      </c>
      <c r="W504" s="6" t="str">
        <f t="shared" si="57"/>
        <v>film &amp; video</v>
      </c>
      <c r="X504" s="6" t="str">
        <f t="shared" si="58"/>
        <v>animation</v>
      </c>
    </row>
    <row r="505" spans="1:24" ht="104.7" customHeight="1" x14ac:dyDescent="0.55000000000000004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20">
        <f t="shared" si="59"/>
        <v>41991.526655092588</v>
      </c>
      <c r="L505" s="20">
        <f t="shared" si="60"/>
        <v>42021.526655092588</v>
      </c>
      <c r="M505" s="6" t="b">
        <v>0</v>
      </c>
      <c r="N505" s="6">
        <v>9</v>
      </c>
      <c r="O505" s="6" t="b">
        <v>0</v>
      </c>
      <c r="P505" s="6" t="s">
        <v>8270</v>
      </c>
      <c r="Q505" s="8">
        <f t="shared" si="61"/>
        <v>1.7538461538461538</v>
      </c>
      <c r="R505" s="9">
        <f t="shared" si="62"/>
        <v>12.666666666666666</v>
      </c>
      <c r="S505" s="6" t="s">
        <v>8310</v>
      </c>
      <c r="T505" s="6" t="s">
        <v>8316</v>
      </c>
      <c r="U505" s="6" t="str">
        <f t="shared" si="56"/>
        <v>film &amp; video</v>
      </c>
      <c r="V505" s="6" t="str">
        <f t="shared" si="63"/>
        <v>animation</v>
      </c>
      <c r="W505" s="6" t="str">
        <f t="shared" si="57"/>
        <v>film &amp; video</v>
      </c>
      <c r="X505" s="6" t="str">
        <f t="shared" si="58"/>
        <v>animation</v>
      </c>
    </row>
    <row r="506" spans="1:24" ht="104.7" customHeight="1" x14ac:dyDescent="0.55000000000000004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20">
        <f t="shared" si="59"/>
        <v>40949.98364583333</v>
      </c>
      <c r="L506" s="20">
        <f t="shared" si="60"/>
        <v>41009.941979166666</v>
      </c>
      <c r="M506" s="6" t="b">
        <v>0</v>
      </c>
      <c r="N506" s="6">
        <v>5</v>
      </c>
      <c r="O506" s="6" t="b">
        <v>0</v>
      </c>
      <c r="P506" s="6" t="s">
        <v>8270</v>
      </c>
      <c r="Q506" s="8">
        <f t="shared" si="61"/>
        <v>1.3673469387755102</v>
      </c>
      <c r="R506" s="9">
        <f t="shared" si="62"/>
        <v>67</v>
      </c>
      <c r="S506" s="6" t="s">
        <v>8310</v>
      </c>
      <c r="T506" s="6" t="s">
        <v>8316</v>
      </c>
      <c r="U506" s="6" t="str">
        <f t="shared" si="56"/>
        <v>film &amp; video</v>
      </c>
      <c r="V506" s="6" t="str">
        <f t="shared" si="63"/>
        <v>animation</v>
      </c>
      <c r="W506" s="6" t="str">
        <f t="shared" si="57"/>
        <v>film &amp; video</v>
      </c>
      <c r="X506" s="6" t="str">
        <f t="shared" si="58"/>
        <v>animation</v>
      </c>
    </row>
    <row r="507" spans="1:24" ht="104.7" customHeight="1" x14ac:dyDescent="0.55000000000000004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20">
        <f t="shared" si="59"/>
        <v>42318.098217592589</v>
      </c>
      <c r="L507" s="20">
        <f t="shared" si="60"/>
        <v>42363.098217592589</v>
      </c>
      <c r="M507" s="6" t="b">
        <v>0</v>
      </c>
      <c r="N507" s="6">
        <v>14</v>
      </c>
      <c r="O507" s="6" t="b">
        <v>0</v>
      </c>
      <c r="P507" s="6" t="s">
        <v>8270</v>
      </c>
      <c r="Q507" s="8">
        <f t="shared" si="61"/>
        <v>0.43333333333333329</v>
      </c>
      <c r="R507" s="9">
        <f t="shared" si="62"/>
        <v>3.7142857142857144</v>
      </c>
      <c r="S507" s="6" t="s">
        <v>8310</v>
      </c>
      <c r="T507" s="6" t="s">
        <v>8316</v>
      </c>
      <c r="U507" s="6" t="str">
        <f t="shared" si="56"/>
        <v>film &amp; video</v>
      </c>
      <c r="V507" s="6" t="str">
        <f t="shared" si="63"/>
        <v>animation</v>
      </c>
      <c r="W507" s="6" t="str">
        <f t="shared" si="57"/>
        <v>film &amp; video</v>
      </c>
      <c r="X507" s="6" t="str">
        <f t="shared" si="58"/>
        <v>animation</v>
      </c>
    </row>
    <row r="508" spans="1:24" ht="104.7" customHeight="1" x14ac:dyDescent="0.55000000000000004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20">
        <f t="shared" si="59"/>
        <v>41466.552314814813</v>
      </c>
      <c r="L508" s="20">
        <f t="shared" si="60"/>
        <v>41496.552314814813</v>
      </c>
      <c r="M508" s="6" t="b">
        <v>0</v>
      </c>
      <c r="N508" s="6">
        <v>1</v>
      </c>
      <c r="O508" s="6" t="b">
        <v>0</v>
      </c>
      <c r="P508" s="6" t="s">
        <v>8270</v>
      </c>
      <c r="Q508" s="8">
        <f t="shared" si="61"/>
        <v>0.125</v>
      </c>
      <c r="R508" s="9">
        <f t="shared" si="62"/>
        <v>250</v>
      </c>
      <c r="S508" s="6" t="s">
        <v>8310</v>
      </c>
      <c r="T508" s="6" t="s">
        <v>8316</v>
      </c>
      <c r="U508" s="6" t="str">
        <f t="shared" si="56"/>
        <v>film &amp; video</v>
      </c>
      <c r="V508" s="6" t="str">
        <f t="shared" si="63"/>
        <v>animation</v>
      </c>
      <c r="W508" s="6" t="str">
        <f t="shared" si="57"/>
        <v>film &amp; video</v>
      </c>
      <c r="X508" s="6" t="str">
        <f t="shared" si="58"/>
        <v>animation</v>
      </c>
    </row>
    <row r="509" spans="1:24" ht="104.7" customHeight="1" x14ac:dyDescent="0.55000000000000004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20">
        <f t="shared" si="59"/>
        <v>41156.958993055552</v>
      </c>
      <c r="L509" s="20">
        <f t="shared" si="60"/>
        <v>41201.958993055552</v>
      </c>
      <c r="M509" s="6" t="b">
        <v>0</v>
      </c>
      <c r="N509" s="6">
        <v>10</v>
      </c>
      <c r="O509" s="6" t="b">
        <v>0</v>
      </c>
      <c r="P509" s="6" t="s">
        <v>8270</v>
      </c>
      <c r="Q509" s="8">
        <f t="shared" si="61"/>
        <v>3.2</v>
      </c>
      <c r="R509" s="9">
        <f t="shared" si="62"/>
        <v>64</v>
      </c>
      <c r="S509" s="6" t="s">
        <v>8310</v>
      </c>
      <c r="T509" s="6" t="s">
        <v>8316</v>
      </c>
      <c r="U509" s="6" t="str">
        <f t="shared" si="56"/>
        <v>film &amp; video</v>
      </c>
      <c r="V509" s="6" t="str">
        <f t="shared" si="63"/>
        <v>animation</v>
      </c>
      <c r="W509" s="6" t="str">
        <f t="shared" si="57"/>
        <v>film &amp; video</v>
      </c>
      <c r="X509" s="6" t="str">
        <f t="shared" si="58"/>
        <v>animation</v>
      </c>
    </row>
    <row r="510" spans="1:24" ht="104.7" customHeight="1" x14ac:dyDescent="0.55000000000000004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20">
        <f t="shared" si="59"/>
        <v>40995.024317129632</v>
      </c>
      <c r="L510" s="20">
        <f t="shared" si="60"/>
        <v>41054.593055555553</v>
      </c>
      <c r="M510" s="6" t="b">
        <v>0</v>
      </c>
      <c r="N510" s="6">
        <v>3</v>
      </c>
      <c r="O510" s="6" t="b">
        <v>0</v>
      </c>
      <c r="P510" s="6" t="s">
        <v>8270</v>
      </c>
      <c r="Q510" s="8">
        <f t="shared" si="61"/>
        <v>0.8</v>
      </c>
      <c r="R510" s="9">
        <f t="shared" si="62"/>
        <v>133.33333333333334</v>
      </c>
      <c r="S510" s="6" t="s">
        <v>8310</v>
      </c>
      <c r="T510" s="6" t="s">
        <v>8316</v>
      </c>
      <c r="U510" s="6" t="str">
        <f t="shared" si="56"/>
        <v>film &amp; video</v>
      </c>
      <c r="V510" s="6" t="str">
        <f t="shared" si="63"/>
        <v>animation</v>
      </c>
      <c r="W510" s="6" t="str">
        <f t="shared" si="57"/>
        <v>film &amp; video</v>
      </c>
      <c r="X510" s="6" t="str">
        <f t="shared" si="58"/>
        <v>animation</v>
      </c>
    </row>
    <row r="511" spans="1:24" ht="104.7" customHeight="1" x14ac:dyDescent="0.55000000000000004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20">
        <f t="shared" si="59"/>
        <v>42153.631597222222</v>
      </c>
      <c r="L511" s="20">
        <f t="shared" si="60"/>
        <v>42183.631597222222</v>
      </c>
      <c r="M511" s="6" t="b">
        <v>0</v>
      </c>
      <c r="N511" s="6">
        <v>1</v>
      </c>
      <c r="O511" s="6" t="b">
        <v>0</v>
      </c>
      <c r="P511" s="6" t="s">
        <v>8270</v>
      </c>
      <c r="Q511" s="8">
        <f t="shared" si="61"/>
        <v>0.2</v>
      </c>
      <c r="R511" s="9">
        <f t="shared" si="62"/>
        <v>10</v>
      </c>
      <c r="S511" s="6" t="s">
        <v>8310</v>
      </c>
      <c r="T511" s="6" t="s">
        <v>8316</v>
      </c>
      <c r="U511" s="6" t="str">
        <f t="shared" si="56"/>
        <v>film &amp; video</v>
      </c>
      <c r="V511" s="6" t="str">
        <f t="shared" si="63"/>
        <v>animation</v>
      </c>
      <c r="W511" s="6" t="str">
        <f t="shared" si="57"/>
        <v>film &amp; video</v>
      </c>
      <c r="X511" s="6" t="str">
        <f t="shared" si="58"/>
        <v>animation</v>
      </c>
    </row>
    <row r="512" spans="1:24" ht="104.7" customHeight="1" x14ac:dyDescent="0.55000000000000004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20">
        <f t="shared" si="59"/>
        <v>42400.176377314812</v>
      </c>
      <c r="L512" s="20">
        <f t="shared" si="60"/>
        <v>42430.176377314812</v>
      </c>
      <c r="M512" s="6" t="b">
        <v>0</v>
      </c>
      <c r="N512" s="6">
        <v>0</v>
      </c>
      <c r="O512" s="6" t="b">
        <v>0</v>
      </c>
      <c r="P512" s="6" t="s">
        <v>8270</v>
      </c>
      <c r="Q512" s="8">
        <f t="shared" si="61"/>
        <v>0</v>
      </c>
      <c r="R512" s="9" t="e">
        <f t="shared" si="62"/>
        <v>#DIV/0!</v>
      </c>
      <c r="S512" s="6" t="s">
        <v>8310</v>
      </c>
      <c r="T512" s="6" t="s">
        <v>8316</v>
      </c>
      <c r="U512" s="6" t="str">
        <f t="shared" si="56"/>
        <v>film &amp; video</v>
      </c>
      <c r="V512" s="6" t="str">
        <f t="shared" si="63"/>
        <v>animation</v>
      </c>
      <c r="W512" s="6" t="str">
        <f t="shared" si="57"/>
        <v>film &amp; video</v>
      </c>
      <c r="X512" s="6" t="str">
        <f t="shared" si="58"/>
        <v>animation</v>
      </c>
    </row>
    <row r="513" spans="1:24" ht="104.7" customHeight="1" x14ac:dyDescent="0.55000000000000004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20">
        <f t="shared" si="59"/>
        <v>41340.303032407406</v>
      </c>
      <c r="L513" s="20">
        <f t="shared" si="60"/>
        <v>41370.261365740742</v>
      </c>
      <c r="M513" s="6" t="b">
        <v>0</v>
      </c>
      <c r="N513" s="6">
        <v>5</v>
      </c>
      <c r="O513" s="6" t="b">
        <v>0</v>
      </c>
      <c r="P513" s="6" t="s">
        <v>8270</v>
      </c>
      <c r="Q513" s="8">
        <f t="shared" si="61"/>
        <v>3</v>
      </c>
      <c r="R513" s="9">
        <f t="shared" si="62"/>
        <v>30</v>
      </c>
      <c r="S513" s="6" t="s">
        <v>8310</v>
      </c>
      <c r="T513" s="6" t="s">
        <v>8316</v>
      </c>
      <c r="U513" s="6" t="str">
        <f t="shared" si="56"/>
        <v>film &amp; video</v>
      </c>
      <c r="V513" s="6" t="str">
        <f t="shared" si="63"/>
        <v>animation</v>
      </c>
      <c r="W513" s="6" t="str">
        <f t="shared" si="57"/>
        <v>film &amp; video</v>
      </c>
      <c r="X513" s="6" t="str">
        <f t="shared" si="58"/>
        <v>animation</v>
      </c>
    </row>
    <row r="514" spans="1:24" ht="104.7" customHeight="1" x14ac:dyDescent="0.55000000000000004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20">
        <f t="shared" si="59"/>
        <v>42649.742210648154</v>
      </c>
      <c r="L514" s="20">
        <f t="shared" si="60"/>
        <v>42694.783877314811</v>
      </c>
      <c r="M514" s="6" t="b">
        <v>0</v>
      </c>
      <c r="N514" s="6">
        <v>2</v>
      </c>
      <c r="O514" s="6" t="b">
        <v>0</v>
      </c>
      <c r="P514" s="6" t="s">
        <v>8270</v>
      </c>
      <c r="Q514" s="8">
        <f t="shared" si="61"/>
        <v>0.13749999999999998</v>
      </c>
      <c r="R514" s="9">
        <f t="shared" si="62"/>
        <v>5.5</v>
      </c>
      <c r="S514" s="6" t="s">
        <v>8310</v>
      </c>
      <c r="T514" s="6" t="s">
        <v>8316</v>
      </c>
      <c r="U514" s="6" t="str">
        <f t="shared" ref="U514:U577" si="64">LEFT(P514,FIND("/",P514)-1)</f>
        <v>film &amp; video</v>
      </c>
      <c r="V514" s="6" t="str">
        <f t="shared" si="63"/>
        <v>animation</v>
      </c>
      <c r="W514" s="6" t="str">
        <f t="shared" ref="W514:W577" si="65">TRIM(MID(SUBSTITUTE(P514,"/",REPT(" ",LEN(P514))),(1-1)*LEN(P514)+1,LEN(P514)))</f>
        <v>film &amp; video</v>
      </c>
      <c r="X514" s="6" t="str">
        <f t="shared" ref="X514:X577" si="66">TRIM(MID(SUBSTITUTE(P514,"/",REPT(" ",LEN(P514))),(2-1)*LEN(P514)+1,LEN(P514)))</f>
        <v>animation</v>
      </c>
    </row>
    <row r="515" spans="1:24" ht="104.7" customHeight="1" x14ac:dyDescent="0.55000000000000004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20">
        <f t="shared" ref="K515:K578" si="67">(((J515/60)/60)/24)+DATE(1970,1,1)</f>
        <v>42552.653993055559</v>
      </c>
      <c r="L515" s="20">
        <f t="shared" ref="L515:L578" si="68">(((I515/60)/60)/24)+DATE(1970,1,1)</f>
        <v>42597.291666666672</v>
      </c>
      <c r="M515" s="6" t="b">
        <v>0</v>
      </c>
      <c r="N515" s="6">
        <v>68</v>
      </c>
      <c r="O515" s="6" t="b">
        <v>0</v>
      </c>
      <c r="P515" s="6" t="s">
        <v>8270</v>
      </c>
      <c r="Q515" s="8">
        <f t="shared" ref="Q515:Q578" si="69">E515/D515*100</f>
        <v>13.923999999999999</v>
      </c>
      <c r="R515" s="9">
        <f t="shared" ref="R515:R578" si="70">E515/N515</f>
        <v>102.38235294117646</v>
      </c>
      <c r="S515" s="6" t="s">
        <v>8310</v>
      </c>
      <c r="T515" s="6" t="s">
        <v>8316</v>
      </c>
      <c r="U515" s="6" t="str">
        <f t="shared" si="64"/>
        <v>film &amp; video</v>
      </c>
      <c r="V515" s="6" t="str">
        <f t="shared" ref="V515:V578" si="71">RIGHT(P515,LEN(P515)-LEN(U515)-1)</f>
        <v>animation</v>
      </c>
      <c r="W515" s="6" t="str">
        <f t="shared" si="65"/>
        <v>film &amp; video</v>
      </c>
      <c r="X515" s="6" t="str">
        <f t="shared" si="66"/>
        <v>animation</v>
      </c>
    </row>
    <row r="516" spans="1:24" ht="104.7" customHeight="1" x14ac:dyDescent="0.55000000000000004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20">
        <f t="shared" si="67"/>
        <v>41830.613969907405</v>
      </c>
      <c r="L516" s="20">
        <f t="shared" si="68"/>
        <v>41860.613969907405</v>
      </c>
      <c r="M516" s="6" t="b">
        <v>0</v>
      </c>
      <c r="N516" s="6">
        <v>3</v>
      </c>
      <c r="O516" s="6" t="b">
        <v>0</v>
      </c>
      <c r="P516" s="6" t="s">
        <v>8270</v>
      </c>
      <c r="Q516" s="8">
        <f t="shared" si="69"/>
        <v>3.3333333333333335</v>
      </c>
      <c r="R516" s="9">
        <f t="shared" si="70"/>
        <v>16.666666666666668</v>
      </c>
      <c r="S516" s="6" t="s">
        <v>8310</v>
      </c>
      <c r="T516" s="6" t="s">
        <v>8316</v>
      </c>
      <c r="U516" s="6" t="str">
        <f t="shared" si="64"/>
        <v>film &amp; video</v>
      </c>
      <c r="V516" s="6" t="str">
        <f t="shared" si="71"/>
        <v>animation</v>
      </c>
      <c r="W516" s="6" t="str">
        <f t="shared" si="65"/>
        <v>film &amp; video</v>
      </c>
      <c r="X516" s="6" t="str">
        <f t="shared" si="66"/>
        <v>animation</v>
      </c>
    </row>
    <row r="517" spans="1:24" ht="104.7" customHeight="1" x14ac:dyDescent="0.55000000000000004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20">
        <f t="shared" si="67"/>
        <v>42327.490752314814</v>
      </c>
      <c r="L517" s="20">
        <f t="shared" si="68"/>
        <v>42367.490752314814</v>
      </c>
      <c r="M517" s="6" t="b">
        <v>0</v>
      </c>
      <c r="N517" s="6">
        <v>34</v>
      </c>
      <c r="O517" s="6" t="b">
        <v>0</v>
      </c>
      <c r="P517" s="6" t="s">
        <v>8270</v>
      </c>
      <c r="Q517" s="8">
        <f t="shared" si="69"/>
        <v>25.41340206185567</v>
      </c>
      <c r="R517" s="9">
        <f t="shared" si="70"/>
        <v>725.02941176470586</v>
      </c>
      <c r="S517" s="6" t="s">
        <v>8310</v>
      </c>
      <c r="T517" s="6" t="s">
        <v>8316</v>
      </c>
      <c r="U517" s="6" t="str">
        <f t="shared" si="64"/>
        <v>film &amp; video</v>
      </c>
      <c r="V517" s="6" t="str">
        <f t="shared" si="71"/>
        <v>animation</v>
      </c>
      <c r="W517" s="6" t="str">
        <f t="shared" si="65"/>
        <v>film &amp; video</v>
      </c>
      <c r="X517" s="6" t="str">
        <f t="shared" si="66"/>
        <v>animation</v>
      </c>
    </row>
    <row r="518" spans="1:24" ht="104.7" customHeight="1" x14ac:dyDescent="0.55000000000000004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20">
        <f t="shared" si="67"/>
        <v>42091.778703703705</v>
      </c>
      <c r="L518" s="20">
        <f t="shared" si="68"/>
        <v>42151.778703703705</v>
      </c>
      <c r="M518" s="6" t="b">
        <v>0</v>
      </c>
      <c r="N518" s="6">
        <v>0</v>
      </c>
      <c r="O518" s="6" t="b">
        <v>0</v>
      </c>
      <c r="P518" s="6" t="s">
        <v>8270</v>
      </c>
      <c r="Q518" s="8">
        <f t="shared" si="69"/>
        <v>0</v>
      </c>
      <c r="R518" s="9" t="e">
        <f t="shared" si="70"/>
        <v>#DIV/0!</v>
      </c>
      <c r="S518" s="6" t="s">
        <v>8310</v>
      </c>
      <c r="T518" s="6" t="s">
        <v>8316</v>
      </c>
      <c r="U518" s="6" t="str">
        <f t="shared" si="64"/>
        <v>film &amp; video</v>
      </c>
      <c r="V518" s="6" t="str">
        <f t="shared" si="71"/>
        <v>animation</v>
      </c>
      <c r="W518" s="6" t="str">
        <f t="shared" si="65"/>
        <v>film &amp; video</v>
      </c>
      <c r="X518" s="6" t="str">
        <f t="shared" si="66"/>
        <v>animation</v>
      </c>
    </row>
    <row r="519" spans="1:24" ht="104.7" customHeight="1" x14ac:dyDescent="0.55000000000000004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20">
        <f t="shared" si="67"/>
        <v>42738.615289351852</v>
      </c>
      <c r="L519" s="20">
        <f t="shared" si="68"/>
        <v>42768.615289351852</v>
      </c>
      <c r="M519" s="6" t="b">
        <v>0</v>
      </c>
      <c r="N519" s="6">
        <v>3</v>
      </c>
      <c r="O519" s="6" t="b">
        <v>0</v>
      </c>
      <c r="P519" s="6" t="s">
        <v>8270</v>
      </c>
      <c r="Q519" s="8">
        <f t="shared" si="69"/>
        <v>1.3666666666666667</v>
      </c>
      <c r="R519" s="9">
        <f t="shared" si="70"/>
        <v>68.333333333333329</v>
      </c>
      <c r="S519" s="6" t="s">
        <v>8310</v>
      </c>
      <c r="T519" s="6" t="s">
        <v>8316</v>
      </c>
      <c r="U519" s="6" t="str">
        <f t="shared" si="64"/>
        <v>film &amp; video</v>
      </c>
      <c r="V519" s="6" t="str">
        <f t="shared" si="71"/>
        <v>animation</v>
      </c>
      <c r="W519" s="6" t="str">
        <f t="shared" si="65"/>
        <v>film &amp; video</v>
      </c>
      <c r="X519" s="6" t="str">
        <f t="shared" si="66"/>
        <v>animation</v>
      </c>
    </row>
    <row r="520" spans="1:24" ht="104.7" customHeight="1" x14ac:dyDescent="0.55000000000000004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20">
        <f t="shared" si="67"/>
        <v>42223.616018518514</v>
      </c>
      <c r="L520" s="20">
        <f t="shared" si="68"/>
        <v>42253.615277777775</v>
      </c>
      <c r="M520" s="6" t="b">
        <v>0</v>
      </c>
      <c r="N520" s="6">
        <v>0</v>
      </c>
      <c r="O520" s="6" t="b">
        <v>0</v>
      </c>
      <c r="P520" s="6" t="s">
        <v>8270</v>
      </c>
      <c r="Q520" s="8">
        <f t="shared" si="69"/>
        <v>0</v>
      </c>
      <c r="R520" s="9" t="e">
        <f t="shared" si="70"/>
        <v>#DIV/0!</v>
      </c>
      <c r="S520" s="6" t="s">
        <v>8310</v>
      </c>
      <c r="T520" s="6" t="s">
        <v>8316</v>
      </c>
      <c r="U520" s="6" t="str">
        <f t="shared" si="64"/>
        <v>film &amp; video</v>
      </c>
      <c r="V520" s="6" t="str">
        <f t="shared" si="71"/>
        <v>animation</v>
      </c>
      <c r="W520" s="6" t="str">
        <f t="shared" si="65"/>
        <v>film &amp; video</v>
      </c>
      <c r="X520" s="6" t="str">
        <f t="shared" si="66"/>
        <v>animation</v>
      </c>
    </row>
    <row r="521" spans="1:24" ht="104.7" customHeight="1" x14ac:dyDescent="0.55000000000000004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20">
        <f t="shared" si="67"/>
        <v>41218.391446759262</v>
      </c>
      <c r="L521" s="20">
        <f t="shared" si="68"/>
        <v>41248.391446759262</v>
      </c>
      <c r="M521" s="6" t="b">
        <v>0</v>
      </c>
      <c r="N521" s="6">
        <v>70</v>
      </c>
      <c r="O521" s="6" t="b">
        <v>0</v>
      </c>
      <c r="P521" s="6" t="s">
        <v>8270</v>
      </c>
      <c r="Q521" s="8">
        <f t="shared" si="69"/>
        <v>22.881426547787683</v>
      </c>
      <c r="R521" s="9">
        <f t="shared" si="70"/>
        <v>39.228571428571428</v>
      </c>
      <c r="S521" s="6" t="s">
        <v>8310</v>
      </c>
      <c r="T521" s="6" t="s">
        <v>8316</v>
      </c>
      <c r="U521" s="6" t="str">
        <f t="shared" si="64"/>
        <v>film &amp; video</v>
      </c>
      <c r="V521" s="6" t="str">
        <f t="shared" si="71"/>
        <v>animation</v>
      </c>
      <c r="W521" s="6" t="str">
        <f t="shared" si="65"/>
        <v>film &amp; video</v>
      </c>
      <c r="X521" s="6" t="str">
        <f t="shared" si="66"/>
        <v>animation</v>
      </c>
    </row>
    <row r="522" spans="1:24" ht="104.7" customHeight="1" x14ac:dyDescent="0.55000000000000004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20">
        <f t="shared" si="67"/>
        <v>42318.702094907407</v>
      </c>
      <c r="L522" s="20">
        <f t="shared" si="68"/>
        <v>42348.702094907407</v>
      </c>
      <c r="M522" s="6" t="b">
        <v>0</v>
      </c>
      <c r="N522" s="6">
        <v>34</v>
      </c>
      <c r="O522" s="6" t="b">
        <v>1</v>
      </c>
      <c r="P522" s="6" t="s">
        <v>8271</v>
      </c>
      <c r="Q522" s="8">
        <f t="shared" si="69"/>
        <v>102.1</v>
      </c>
      <c r="R522" s="9">
        <f t="shared" si="70"/>
        <v>150.14705882352942</v>
      </c>
      <c r="S522" s="6" t="s">
        <v>8317</v>
      </c>
      <c r="T522" s="6" t="s">
        <v>8318</v>
      </c>
      <c r="U522" s="6" t="str">
        <f t="shared" si="64"/>
        <v>theater</v>
      </c>
      <c r="V522" s="6" t="str">
        <f t="shared" si="71"/>
        <v>plays</v>
      </c>
      <c r="W522" s="6" t="str">
        <f t="shared" si="65"/>
        <v>theater</v>
      </c>
      <c r="X522" s="6" t="str">
        <f t="shared" si="66"/>
        <v>plays</v>
      </c>
    </row>
    <row r="523" spans="1:24" ht="104.7" customHeight="1" x14ac:dyDescent="0.55000000000000004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20">
        <f t="shared" si="67"/>
        <v>42646.092812499999</v>
      </c>
      <c r="L523" s="20">
        <f t="shared" si="68"/>
        <v>42675.207638888889</v>
      </c>
      <c r="M523" s="6" t="b">
        <v>0</v>
      </c>
      <c r="N523" s="6">
        <v>56</v>
      </c>
      <c r="O523" s="6" t="b">
        <v>1</v>
      </c>
      <c r="P523" s="6" t="s">
        <v>8271</v>
      </c>
      <c r="Q523" s="8">
        <f t="shared" si="69"/>
        <v>104.64</v>
      </c>
      <c r="R523" s="9">
        <f t="shared" si="70"/>
        <v>93.428571428571431</v>
      </c>
      <c r="S523" s="6" t="s">
        <v>8317</v>
      </c>
      <c r="T523" s="6" t="s">
        <v>8318</v>
      </c>
      <c r="U523" s="6" t="str">
        <f t="shared" si="64"/>
        <v>theater</v>
      </c>
      <c r="V523" s="6" t="str">
        <f t="shared" si="71"/>
        <v>plays</v>
      </c>
      <c r="W523" s="6" t="str">
        <f t="shared" si="65"/>
        <v>theater</v>
      </c>
      <c r="X523" s="6" t="str">
        <f t="shared" si="66"/>
        <v>plays</v>
      </c>
    </row>
    <row r="524" spans="1:24" ht="104.7" customHeight="1" x14ac:dyDescent="0.55000000000000004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20">
        <f t="shared" si="67"/>
        <v>42430.040798611109</v>
      </c>
      <c r="L524" s="20">
        <f t="shared" si="68"/>
        <v>42449.999131944445</v>
      </c>
      <c r="M524" s="6" t="b">
        <v>0</v>
      </c>
      <c r="N524" s="6">
        <v>31</v>
      </c>
      <c r="O524" s="6" t="b">
        <v>1</v>
      </c>
      <c r="P524" s="6" t="s">
        <v>8271</v>
      </c>
      <c r="Q524" s="8">
        <f t="shared" si="69"/>
        <v>114.66666666666667</v>
      </c>
      <c r="R524" s="9">
        <f t="shared" si="70"/>
        <v>110.96774193548387</v>
      </c>
      <c r="S524" s="6" t="s">
        <v>8317</v>
      </c>
      <c r="T524" s="6" t="s">
        <v>8318</v>
      </c>
      <c r="U524" s="6" t="str">
        <f t="shared" si="64"/>
        <v>theater</v>
      </c>
      <c r="V524" s="6" t="str">
        <f t="shared" si="71"/>
        <v>plays</v>
      </c>
      <c r="W524" s="6" t="str">
        <f t="shared" si="65"/>
        <v>theater</v>
      </c>
      <c r="X524" s="6" t="str">
        <f t="shared" si="66"/>
        <v>plays</v>
      </c>
    </row>
    <row r="525" spans="1:24" ht="104.7" customHeight="1" x14ac:dyDescent="0.55000000000000004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20">
        <f t="shared" si="67"/>
        <v>42238.13282407407</v>
      </c>
      <c r="L525" s="20">
        <f t="shared" si="68"/>
        <v>42268.13282407407</v>
      </c>
      <c r="M525" s="6" t="b">
        <v>0</v>
      </c>
      <c r="N525" s="6">
        <v>84</v>
      </c>
      <c r="O525" s="6" t="b">
        <v>1</v>
      </c>
      <c r="P525" s="6" t="s">
        <v>8271</v>
      </c>
      <c r="Q525" s="8">
        <f t="shared" si="69"/>
        <v>120.6</v>
      </c>
      <c r="R525" s="9">
        <f t="shared" si="70"/>
        <v>71.785714285714292</v>
      </c>
      <c r="S525" s="6" t="s">
        <v>8317</v>
      </c>
      <c r="T525" s="6" t="s">
        <v>8318</v>
      </c>
      <c r="U525" s="6" t="str">
        <f t="shared" si="64"/>
        <v>theater</v>
      </c>
      <c r="V525" s="6" t="str">
        <f t="shared" si="71"/>
        <v>plays</v>
      </c>
      <c r="W525" s="6" t="str">
        <f t="shared" si="65"/>
        <v>theater</v>
      </c>
      <c r="X525" s="6" t="str">
        <f t="shared" si="66"/>
        <v>plays</v>
      </c>
    </row>
    <row r="526" spans="1:24" ht="104.7" customHeight="1" x14ac:dyDescent="0.55000000000000004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20">
        <f t="shared" si="67"/>
        <v>42492.717233796298</v>
      </c>
      <c r="L526" s="20">
        <f t="shared" si="68"/>
        <v>42522.717233796298</v>
      </c>
      <c r="M526" s="6" t="b">
        <v>0</v>
      </c>
      <c r="N526" s="6">
        <v>130</v>
      </c>
      <c r="O526" s="6" t="b">
        <v>1</v>
      </c>
      <c r="P526" s="6" t="s">
        <v>8271</v>
      </c>
      <c r="Q526" s="8">
        <f t="shared" si="69"/>
        <v>108.67285714285715</v>
      </c>
      <c r="R526" s="9">
        <f t="shared" si="70"/>
        <v>29.258076923076924</v>
      </c>
      <c r="S526" s="6" t="s">
        <v>8317</v>
      </c>
      <c r="T526" s="6" t="s">
        <v>8318</v>
      </c>
      <c r="U526" s="6" t="str">
        <f t="shared" si="64"/>
        <v>theater</v>
      </c>
      <c r="V526" s="6" t="str">
        <f t="shared" si="71"/>
        <v>plays</v>
      </c>
      <c r="W526" s="6" t="str">
        <f t="shared" si="65"/>
        <v>theater</v>
      </c>
      <c r="X526" s="6" t="str">
        <f t="shared" si="66"/>
        <v>plays</v>
      </c>
    </row>
    <row r="527" spans="1:24" ht="104.7" customHeight="1" x14ac:dyDescent="0.55000000000000004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20">
        <f t="shared" si="67"/>
        <v>41850.400937500002</v>
      </c>
      <c r="L527" s="20">
        <f t="shared" si="68"/>
        <v>41895.400937500002</v>
      </c>
      <c r="M527" s="6" t="b">
        <v>0</v>
      </c>
      <c r="N527" s="6">
        <v>12</v>
      </c>
      <c r="O527" s="6" t="b">
        <v>1</v>
      </c>
      <c r="P527" s="6" t="s">
        <v>8271</v>
      </c>
      <c r="Q527" s="8">
        <f t="shared" si="69"/>
        <v>100</v>
      </c>
      <c r="R527" s="9">
        <f t="shared" si="70"/>
        <v>1000</v>
      </c>
      <c r="S527" s="6" t="s">
        <v>8317</v>
      </c>
      <c r="T527" s="6" t="s">
        <v>8318</v>
      </c>
      <c r="U527" s="6" t="str">
        <f t="shared" si="64"/>
        <v>theater</v>
      </c>
      <c r="V527" s="6" t="str">
        <f t="shared" si="71"/>
        <v>plays</v>
      </c>
      <c r="W527" s="6" t="str">
        <f t="shared" si="65"/>
        <v>theater</v>
      </c>
      <c r="X527" s="6" t="str">
        <f t="shared" si="66"/>
        <v>plays</v>
      </c>
    </row>
    <row r="528" spans="1:24" ht="104.7" customHeight="1" x14ac:dyDescent="0.55000000000000004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20">
        <f t="shared" si="67"/>
        <v>42192.591944444444</v>
      </c>
      <c r="L528" s="20">
        <f t="shared" si="68"/>
        <v>42223.708333333328</v>
      </c>
      <c r="M528" s="6" t="b">
        <v>0</v>
      </c>
      <c r="N528" s="6">
        <v>23</v>
      </c>
      <c r="O528" s="6" t="b">
        <v>1</v>
      </c>
      <c r="P528" s="6" t="s">
        <v>8271</v>
      </c>
      <c r="Q528" s="8">
        <f t="shared" si="69"/>
        <v>113.99999999999999</v>
      </c>
      <c r="R528" s="9">
        <f t="shared" si="70"/>
        <v>74.347826086956516</v>
      </c>
      <c r="S528" s="6" t="s">
        <v>8317</v>
      </c>
      <c r="T528" s="6" t="s">
        <v>8318</v>
      </c>
      <c r="U528" s="6" t="str">
        <f t="shared" si="64"/>
        <v>theater</v>
      </c>
      <c r="V528" s="6" t="str">
        <f t="shared" si="71"/>
        <v>plays</v>
      </c>
      <c r="W528" s="6" t="str">
        <f t="shared" si="65"/>
        <v>theater</v>
      </c>
      <c r="X528" s="6" t="str">
        <f t="shared" si="66"/>
        <v>plays</v>
      </c>
    </row>
    <row r="529" spans="1:24" ht="104.7" customHeight="1" x14ac:dyDescent="0.55000000000000004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20">
        <f t="shared" si="67"/>
        <v>42753.205625000002</v>
      </c>
      <c r="L529" s="20">
        <f t="shared" si="68"/>
        <v>42783.670138888891</v>
      </c>
      <c r="M529" s="6" t="b">
        <v>0</v>
      </c>
      <c r="N529" s="6">
        <v>158</v>
      </c>
      <c r="O529" s="6" t="b">
        <v>1</v>
      </c>
      <c r="P529" s="6" t="s">
        <v>8271</v>
      </c>
      <c r="Q529" s="8">
        <f t="shared" si="69"/>
        <v>100.85</v>
      </c>
      <c r="R529" s="9">
        <f t="shared" si="70"/>
        <v>63.829113924050631</v>
      </c>
      <c r="S529" s="6" t="s">
        <v>8317</v>
      </c>
      <c r="T529" s="6" t="s">
        <v>8318</v>
      </c>
      <c r="U529" s="6" t="str">
        <f t="shared" si="64"/>
        <v>theater</v>
      </c>
      <c r="V529" s="6" t="str">
        <f t="shared" si="71"/>
        <v>plays</v>
      </c>
      <c r="W529" s="6" t="str">
        <f t="shared" si="65"/>
        <v>theater</v>
      </c>
      <c r="X529" s="6" t="str">
        <f t="shared" si="66"/>
        <v>plays</v>
      </c>
    </row>
    <row r="530" spans="1:24" ht="104.7" customHeight="1" x14ac:dyDescent="0.55000000000000004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20">
        <f t="shared" si="67"/>
        <v>42155.920219907406</v>
      </c>
      <c r="L530" s="20">
        <f t="shared" si="68"/>
        <v>42176.888888888891</v>
      </c>
      <c r="M530" s="6" t="b">
        <v>0</v>
      </c>
      <c r="N530" s="6">
        <v>30</v>
      </c>
      <c r="O530" s="6" t="b">
        <v>1</v>
      </c>
      <c r="P530" s="6" t="s">
        <v>8271</v>
      </c>
      <c r="Q530" s="8">
        <f t="shared" si="69"/>
        <v>115.65217391304347</v>
      </c>
      <c r="R530" s="9">
        <f t="shared" si="70"/>
        <v>44.333333333333336</v>
      </c>
      <c r="S530" s="6" t="s">
        <v>8317</v>
      </c>
      <c r="T530" s="6" t="s">
        <v>8318</v>
      </c>
      <c r="U530" s="6" t="str">
        <f t="shared" si="64"/>
        <v>theater</v>
      </c>
      <c r="V530" s="6" t="str">
        <f t="shared" si="71"/>
        <v>plays</v>
      </c>
      <c r="W530" s="6" t="str">
        <f t="shared" si="65"/>
        <v>theater</v>
      </c>
      <c r="X530" s="6" t="str">
        <f t="shared" si="66"/>
        <v>plays</v>
      </c>
    </row>
    <row r="531" spans="1:24" ht="104.7" customHeight="1" x14ac:dyDescent="0.55000000000000004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20">
        <f t="shared" si="67"/>
        <v>42725.031180555554</v>
      </c>
      <c r="L531" s="20">
        <f t="shared" si="68"/>
        <v>42746.208333333328</v>
      </c>
      <c r="M531" s="6" t="b">
        <v>0</v>
      </c>
      <c r="N531" s="6">
        <v>18</v>
      </c>
      <c r="O531" s="6" t="b">
        <v>1</v>
      </c>
      <c r="P531" s="6" t="s">
        <v>8271</v>
      </c>
      <c r="Q531" s="8">
        <f t="shared" si="69"/>
        <v>130.41666666666666</v>
      </c>
      <c r="R531" s="9">
        <f t="shared" si="70"/>
        <v>86.944444444444443</v>
      </c>
      <c r="S531" s="6" t="s">
        <v>8317</v>
      </c>
      <c r="T531" s="6" t="s">
        <v>8318</v>
      </c>
      <c r="U531" s="6" t="str">
        <f t="shared" si="64"/>
        <v>theater</v>
      </c>
      <c r="V531" s="6" t="str">
        <f t="shared" si="71"/>
        <v>plays</v>
      </c>
      <c r="W531" s="6" t="str">
        <f t="shared" si="65"/>
        <v>theater</v>
      </c>
      <c r="X531" s="6" t="str">
        <f t="shared" si="66"/>
        <v>plays</v>
      </c>
    </row>
    <row r="532" spans="1:24" ht="104.7" customHeight="1" x14ac:dyDescent="0.55000000000000004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20">
        <f t="shared" si="67"/>
        <v>42157.591064814813</v>
      </c>
      <c r="L532" s="20">
        <f t="shared" si="68"/>
        <v>42179.083333333328</v>
      </c>
      <c r="M532" s="6" t="b">
        <v>0</v>
      </c>
      <c r="N532" s="6">
        <v>29</v>
      </c>
      <c r="O532" s="6" t="b">
        <v>1</v>
      </c>
      <c r="P532" s="6" t="s">
        <v>8271</v>
      </c>
      <c r="Q532" s="8">
        <f t="shared" si="69"/>
        <v>107.78267254038178</v>
      </c>
      <c r="R532" s="9">
        <f t="shared" si="70"/>
        <v>126.55172413793103</v>
      </c>
      <c r="S532" s="6" t="s">
        <v>8317</v>
      </c>
      <c r="T532" s="6" t="s">
        <v>8318</v>
      </c>
      <c r="U532" s="6" t="str">
        <f t="shared" si="64"/>
        <v>theater</v>
      </c>
      <c r="V532" s="6" t="str">
        <f t="shared" si="71"/>
        <v>plays</v>
      </c>
      <c r="W532" s="6" t="str">
        <f t="shared" si="65"/>
        <v>theater</v>
      </c>
      <c r="X532" s="6" t="str">
        <f t="shared" si="66"/>
        <v>plays</v>
      </c>
    </row>
    <row r="533" spans="1:24" ht="104.7" customHeight="1" x14ac:dyDescent="0.55000000000000004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20">
        <f t="shared" si="67"/>
        <v>42676.065150462964</v>
      </c>
      <c r="L533" s="20">
        <f t="shared" si="68"/>
        <v>42721.290972222225</v>
      </c>
      <c r="M533" s="6" t="b">
        <v>0</v>
      </c>
      <c r="N533" s="6">
        <v>31</v>
      </c>
      <c r="O533" s="6" t="b">
        <v>1</v>
      </c>
      <c r="P533" s="6" t="s">
        <v>8271</v>
      </c>
      <c r="Q533" s="8">
        <f t="shared" si="69"/>
        <v>100</v>
      </c>
      <c r="R533" s="9">
        <f t="shared" si="70"/>
        <v>129.03225806451613</v>
      </c>
      <c r="S533" s="6" t="s">
        <v>8317</v>
      </c>
      <c r="T533" s="6" t="s">
        <v>8318</v>
      </c>
      <c r="U533" s="6" t="str">
        <f t="shared" si="64"/>
        <v>theater</v>
      </c>
      <c r="V533" s="6" t="str">
        <f t="shared" si="71"/>
        <v>plays</v>
      </c>
      <c r="W533" s="6" t="str">
        <f t="shared" si="65"/>
        <v>theater</v>
      </c>
      <c r="X533" s="6" t="str">
        <f t="shared" si="66"/>
        <v>plays</v>
      </c>
    </row>
    <row r="534" spans="1:24" ht="104.7" customHeight="1" x14ac:dyDescent="0.55000000000000004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20">
        <f t="shared" si="67"/>
        <v>42473.007037037038</v>
      </c>
      <c r="L534" s="20">
        <f t="shared" si="68"/>
        <v>42503.007037037038</v>
      </c>
      <c r="M534" s="6" t="b">
        <v>0</v>
      </c>
      <c r="N534" s="6">
        <v>173</v>
      </c>
      <c r="O534" s="6" t="b">
        <v>1</v>
      </c>
      <c r="P534" s="6" t="s">
        <v>8271</v>
      </c>
      <c r="Q534" s="8">
        <f t="shared" si="69"/>
        <v>123.25</v>
      </c>
      <c r="R534" s="9">
        <f t="shared" si="70"/>
        <v>71.242774566473983</v>
      </c>
      <c r="S534" s="6" t="s">
        <v>8317</v>
      </c>
      <c r="T534" s="6" t="s">
        <v>8318</v>
      </c>
      <c r="U534" s="6" t="str">
        <f t="shared" si="64"/>
        <v>theater</v>
      </c>
      <c r="V534" s="6" t="str">
        <f t="shared" si="71"/>
        <v>plays</v>
      </c>
      <c r="W534" s="6" t="str">
        <f t="shared" si="65"/>
        <v>theater</v>
      </c>
      <c r="X534" s="6" t="str">
        <f t="shared" si="66"/>
        <v>plays</v>
      </c>
    </row>
    <row r="535" spans="1:24" ht="104.7" customHeight="1" x14ac:dyDescent="0.55000000000000004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20">
        <f t="shared" si="67"/>
        <v>42482.43478009259</v>
      </c>
      <c r="L535" s="20">
        <f t="shared" si="68"/>
        <v>42506.43478009259</v>
      </c>
      <c r="M535" s="6" t="b">
        <v>0</v>
      </c>
      <c r="N535" s="6">
        <v>17</v>
      </c>
      <c r="O535" s="6" t="b">
        <v>1</v>
      </c>
      <c r="P535" s="6" t="s">
        <v>8271</v>
      </c>
      <c r="Q535" s="8">
        <f t="shared" si="69"/>
        <v>100.2</v>
      </c>
      <c r="R535" s="9">
        <f t="shared" si="70"/>
        <v>117.88235294117646</v>
      </c>
      <c r="S535" s="6" t="s">
        <v>8317</v>
      </c>
      <c r="T535" s="6" t="s">
        <v>8318</v>
      </c>
      <c r="U535" s="6" t="str">
        <f t="shared" si="64"/>
        <v>theater</v>
      </c>
      <c r="V535" s="6" t="str">
        <f t="shared" si="71"/>
        <v>plays</v>
      </c>
      <c r="W535" s="6" t="str">
        <f t="shared" si="65"/>
        <v>theater</v>
      </c>
      <c r="X535" s="6" t="str">
        <f t="shared" si="66"/>
        <v>plays</v>
      </c>
    </row>
    <row r="536" spans="1:24" ht="104.7" customHeight="1" x14ac:dyDescent="0.55000000000000004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20">
        <f t="shared" si="67"/>
        <v>42270.810995370368</v>
      </c>
      <c r="L536" s="20">
        <f t="shared" si="68"/>
        <v>42309.958333333328</v>
      </c>
      <c r="M536" s="6" t="b">
        <v>0</v>
      </c>
      <c r="N536" s="6">
        <v>48</v>
      </c>
      <c r="O536" s="6" t="b">
        <v>1</v>
      </c>
      <c r="P536" s="6" t="s">
        <v>8271</v>
      </c>
      <c r="Q536" s="8">
        <f t="shared" si="69"/>
        <v>104.66666666666666</v>
      </c>
      <c r="R536" s="9">
        <f t="shared" si="70"/>
        <v>327.08333333333331</v>
      </c>
      <c r="S536" s="6" t="s">
        <v>8317</v>
      </c>
      <c r="T536" s="6" t="s">
        <v>8318</v>
      </c>
      <c r="U536" s="6" t="str">
        <f t="shared" si="64"/>
        <v>theater</v>
      </c>
      <c r="V536" s="6" t="str">
        <f t="shared" si="71"/>
        <v>plays</v>
      </c>
      <c r="W536" s="6" t="str">
        <f t="shared" si="65"/>
        <v>theater</v>
      </c>
      <c r="X536" s="6" t="str">
        <f t="shared" si="66"/>
        <v>plays</v>
      </c>
    </row>
    <row r="537" spans="1:24" ht="104.7" customHeight="1" x14ac:dyDescent="0.55000000000000004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20">
        <f t="shared" si="67"/>
        <v>42711.545196759253</v>
      </c>
      <c r="L537" s="20">
        <f t="shared" si="68"/>
        <v>42741.545196759253</v>
      </c>
      <c r="M537" s="6" t="b">
        <v>0</v>
      </c>
      <c r="N537" s="6">
        <v>59</v>
      </c>
      <c r="O537" s="6" t="b">
        <v>1</v>
      </c>
      <c r="P537" s="6" t="s">
        <v>8271</v>
      </c>
      <c r="Q537" s="8">
        <f t="shared" si="69"/>
        <v>102.49999999999999</v>
      </c>
      <c r="R537" s="9">
        <f t="shared" si="70"/>
        <v>34.745762711864408</v>
      </c>
      <c r="S537" s="6" t="s">
        <v>8317</v>
      </c>
      <c r="T537" s="6" t="s">
        <v>8318</v>
      </c>
      <c r="U537" s="6" t="str">
        <f t="shared" si="64"/>
        <v>theater</v>
      </c>
      <c r="V537" s="6" t="str">
        <f t="shared" si="71"/>
        <v>plays</v>
      </c>
      <c r="W537" s="6" t="str">
        <f t="shared" si="65"/>
        <v>theater</v>
      </c>
      <c r="X537" s="6" t="str">
        <f t="shared" si="66"/>
        <v>plays</v>
      </c>
    </row>
    <row r="538" spans="1:24" ht="104.7" customHeight="1" x14ac:dyDescent="0.55000000000000004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20">
        <f t="shared" si="67"/>
        <v>42179.344988425932</v>
      </c>
      <c r="L538" s="20">
        <f t="shared" si="68"/>
        <v>42219.75</v>
      </c>
      <c r="M538" s="6" t="b">
        <v>0</v>
      </c>
      <c r="N538" s="6">
        <v>39</v>
      </c>
      <c r="O538" s="6" t="b">
        <v>1</v>
      </c>
      <c r="P538" s="6" t="s">
        <v>8271</v>
      </c>
      <c r="Q538" s="8">
        <f t="shared" si="69"/>
        <v>118.25757575757576</v>
      </c>
      <c r="R538" s="9">
        <f t="shared" si="70"/>
        <v>100.06410256410257</v>
      </c>
      <c r="S538" s="6" t="s">
        <v>8317</v>
      </c>
      <c r="T538" s="6" t="s">
        <v>8318</v>
      </c>
      <c r="U538" s="6" t="str">
        <f t="shared" si="64"/>
        <v>theater</v>
      </c>
      <c r="V538" s="6" t="str">
        <f t="shared" si="71"/>
        <v>plays</v>
      </c>
      <c r="W538" s="6" t="str">
        <f t="shared" si="65"/>
        <v>theater</v>
      </c>
      <c r="X538" s="6" t="str">
        <f t="shared" si="66"/>
        <v>plays</v>
      </c>
    </row>
    <row r="539" spans="1:24" ht="104.7" customHeight="1" x14ac:dyDescent="0.55000000000000004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20">
        <f t="shared" si="67"/>
        <v>42282.768414351856</v>
      </c>
      <c r="L539" s="20">
        <f t="shared" si="68"/>
        <v>42312.810081018513</v>
      </c>
      <c r="M539" s="6" t="b">
        <v>0</v>
      </c>
      <c r="N539" s="6">
        <v>59</v>
      </c>
      <c r="O539" s="6" t="b">
        <v>1</v>
      </c>
      <c r="P539" s="6" t="s">
        <v>8271</v>
      </c>
      <c r="Q539" s="8">
        <f t="shared" si="69"/>
        <v>120.5</v>
      </c>
      <c r="R539" s="9">
        <f t="shared" si="70"/>
        <v>40.847457627118644</v>
      </c>
      <c r="S539" s="6" t="s">
        <v>8317</v>
      </c>
      <c r="T539" s="6" t="s">
        <v>8318</v>
      </c>
      <c r="U539" s="6" t="str">
        <f t="shared" si="64"/>
        <v>theater</v>
      </c>
      <c r="V539" s="6" t="str">
        <f t="shared" si="71"/>
        <v>plays</v>
      </c>
      <c r="W539" s="6" t="str">
        <f t="shared" si="65"/>
        <v>theater</v>
      </c>
      <c r="X539" s="6" t="str">
        <f t="shared" si="66"/>
        <v>plays</v>
      </c>
    </row>
    <row r="540" spans="1:24" ht="104.7" customHeight="1" x14ac:dyDescent="0.55000000000000004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20">
        <f t="shared" si="67"/>
        <v>42473.794710648144</v>
      </c>
      <c r="L540" s="20">
        <f t="shared" si="68"/>
        <v>42503.794710648144</v>
      </c>
      <c r="M540" s="6" t="b">
        <v>0</v>
      </c>
      <c r="N540" s="6">
        <v>60</v>
      </c>
      <c r="O540" s="6" t="b">
        <v>1</v>
      </c>
      <c r="P540" s="6" t="s">
        <v>8271</v>
      </c>
      <c r="Q540" s="8">
        <f t="shared" si="69"/>
        <v>302.42</v>
      </c>
      <c r="R540" s="9">
        <f t="shared" si="70"/>
        <v>252.01666666666668</v>
      </c>
      <c r="S540" s="6" t="s">
        <v>8317</v>
      </c>
      <c r="T540" s="6" t="s">
        <v>8318</v>
      </c>
      <c r="U540" s="6" t="str">
        <f t="shared" si="64"/>
        <v>theater</v>
      </c>
      <c r="V540" s="6" t="str">
        <f t="shared" si="71"/>
        <v>plays</v>
      </c>
      <c r="W540" s="6" t="str">
        <f t="shared" si="65"/>
        <v>theater</v>
      </c>
      <c r="X540" s="6" t="str">
        <f t="shared" si="66"/>
        <v>plays</v>
      </c>
    </row>
    <row r="541" spans="1:24" ht="104.7" customHeight="1" x14ac:dyDescent="0.55000000000000004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20">
        <f t="shared" si="67"/>
        <v>42535.049849537041</v>
      </c>
      <c r="L541" s="20">
        <f t="shared" si="68"/>
        <v>42556.049849537041</v>
      </c>
      <c r="M541" s="6" t="b">
        <v>0</v>
      </c>
      <c r="N541" s="6">
        <v>20</v>
      </c>
      <c r="O541" s="6" t="b">
        <v>1</v>
      </c>
      <c r="P541" s="6" t="s">
        <v>8271</v>
      </c>
      <c r="Q541" s="8">
        <f t="shared" si="69"/>
        <v>100.64400000000001</v>
      </c>
      <c r="R541" s="9">
        <f t="shared" si="70"/>
        <v>25.161000000000001</v>
      </c>
      <c r="S541" s="6" t="s">
        <v>8317</v>
      </c>
      <c r="T541" s="6" t="s">
        <v>8318</v>
      </c>
      <c r="U541" s="6" t="str">
        <f t="shared" si="64"/>
        <v>theater</v>
      </c>
      <c r="V541" s="6" t="str">
        <f t="shared" si="71"/>
        <v>plays</v>
      </c>
      <c r="W541" s="6" t="str">
        <f t="shared" si="65"/>
        <v>theater</v>
      </c>
      <c r="X541" s="6" t="str">
        <f t="shared" si="66"/>
        <v>plays</v>
      </c>
    </row>
    <row r="542" spans="1:24" ht="104.7" customHeight="1" x14ac:dyDescent="0.55000000000000004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20">
        <f t="shared" si="67"/>
        <v>42009.817199074074</v>
      </c>
      <c r="L542" s="20">
        <f t="shared" si="68"/>
        <v>42039.817199074074</v>
      </c>
      <c r="M542" s="6" t="b">
        <v>0</v>
      </c>
      <c r="N542" s="6">
        <v>1</v>
      </c>
      <c r="O542" s="6" t="b">
        <v>0</v>
      </c>
      <c r="P542" s="6" t="s">
        <v>8272</v>
      </c>
      <c r="Q542" s="8">
        <f t="shared" si="69"/>
        <v>6.6666666666666671E-3</v>
      </c>
      <c r="R542" s="9">
        <f t="shared" si="70"/>
        <v>1</v>
      </c>
      <c r="S542" s="6" t="s">
        <v>8319</v>
      </c>
      <c r="T542" s="6" t="s">
        <v>8320</v>
      </c>
      <c r="U542" s="6" t="str">
        <f t="shared" si="64"/>
        <v>technology</v>
      </c>
      <c r="V542" s="6" t="str">
        <f t="shared" si="71"/>
        <v>web</v>
      </c>
      <c r="W542" s="6" t="str">
        <f t="shared" si="65"/>
        <v>technology</v>
      </c>
      <c r="X542" s="6" t="str">
        <f t="shared" si="66"/>
        <v>web</v>
      </c>
    </row>
    <row r="543" spans="1:24" ht="104.7" customHeight="1" x14ac:dyDescent="0.55000000000000004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20">
        <f t="shared" si="67"/>
        <v>42276.046689814815</v>
      </c>
      <c r="L543" s="20">
        <f t="shared" si="68"/>
        <v>42306.046689814815</v>
      </c>
      <c r="M543" s="6" t="b">
        <v>0</v>
      </c>
      <c r="N543" s="6">
        <v>1</v>
      </c>
      <c r="O543" s="6" t="b">
        <v>0</v>
      </c>
      <c r="P543" s="6" t="s">
        <v>8272</v>
      </c>
      <c r="Q543" s="8">
        <f t="shared" si="69"/>
        <v>0.55555555555555558</v>
      </c>
      <c r="R543" s="9">
        <f t="shared" si="70"/>
        <v>25</v>
      </c>
      <c r="S543" s="6" t="s">
        <v>8319</v>
      </c>
      <c r="T543" s="6" t="s">
        <v>8320</v>
      </c>
      <c r="U543" s="6" t="str">
        <f t="shared" si="64"/>
        <v>technology</v>
      </c>
      <c r="V543" s="6" t="str">
        <f t="shared" si="71"/>
        <v>web</v>
      </c>
      <c r="W543" s="6" t="str">
        <f t="shared" si="65"/>
        <v>technology</v>
      </c>
      <c r="X543" s="6" t="str">
        <f t="shared" si="66"/>
        <v>web</v>
      </c>
    </row>
    <row r="544" spans="1:24" ht="104.7" customHeight="1" x14ac:dyDescent="0.55000000000000004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20">
        <f t="shared" si="67"/>
        <v>42433.737453703703</v>
      </c>
      <c r="L544" s="20">
        <f t="shared" si="68"/>
        <v>42493.695787037039</v>
      </c>
      <c r="M544" s="6" t="b">
        <v>0</v>
      </c>
      <c r="N544" s="6">
        <v>1</v>
      </c>
      <c r="O544" s="6" t="b">
        <v>0</v>
      </c>
      <c r="P544" s="6" t="s">
        <v>8272</v>
      </c>
      <c r="Q544" s="8">
        <f t="shared" si="69"/>
        <v>3.9999999999999996E-4</v>
      </c>
      <c r="R544" s="9">
        <f t="shared" si="70"/>
        <v>1</v>
      </c>
      <c r="S544" s="6" t="s">
        <v>8319</v>
      </c>
      <c r="T544" s="6" t="s">
        <v>8320</v>
      </c>
      <c r="U544" s="6" t="str">
        <f t="shared" si="64"/>
        <v>technology</v>
      </c>
      <c r="V544" s="6" t="str">
        <f t="shared" si="71"/>
        <v>web</v>
      </c>
      <c r="W544" s="6" t="str">
        <f t="shared" si="65"/>
        <v>technology</v>
      </c>
      <c r="X544" s="6" t="str">
        <f t="shared" si="66"/>
        <v>web</v>
      </c>
    </row>
    <row r="545" spans="1:24" ht="104.7" customHeight="1" x14ac:dyDescent="0.55000000000000004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20">
        <f t="shared" si="67"/>
        <v>41914.092152777775</v>
      </c>
      <c r="L545" s="20">
        <f t="shared" si="68"/>
        <v>41944.092152777775</v>
      </c>
      <c r="M545" s="6" t="b">
        <v>0</v>
      </c>
      <c r="N545" s="6">
        <v>2</v>
      </c>
      <c r="O545" s="6" t="b">
        <v>0</v>
      </c>
      <c r="P545" s="6" t="s">
        <v>8272</v>
      </c>
      <c r="Q545" s="8">
        <f t="shared" si="69"/>
        <v>0.31818181818181818</v>
      </c>
      <c r="R545" s="9">
        <f t="shared" si="70"/>
        <v>35</v>
      </c>
      <c r="S545" s="6" t="s">
        <v>8319</v>
      </c>
      <c r="T545" s="6" t="s">
        <v>8320</v>
      </c>
      <c r="U545" s="6" t="str">
        <f t="shared" si="64"/>
        <v>technology</v>
      </c>
      <c r="V545" s="6" t="str">
        <f t="shared" si="71"/>
        <v>web</v>
      </c>
      <c r="W545" s="6" t="str">
        <f t="shared" si="65"/>
        <v>technology</v>
      </c>
      <c r="X545" s="6" t="str">
        <f t="shared" si="66"/>
        <v>web</v>
      </c>
    </row>
    <row r="546" spans="1:24" ht="104.7" customHeight="1" x14ac:dyDescent="0.55000000000000004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20">
        <f t="shared" si="67"/>
        <v>42525.656944444447</v>
      </c>
      <c r="L546" s="20">
        <f t="shared" si="68"/>
        <v>42555.656944444447</v>
      </c>
      <c r="M546" s="6" t="b">
        <v>0</v>
      </c>
      <c r="N546" s="6">
        <v>2</v>
      </c>
      <c r="O546" s="6" t="b">
        <v>0</v>
      </c>
      <c r="P546" s="6" t="s">
        <v>8272</v>
      </c>
      <c r="Q546" s="8">
        <f t="shared" si="69"/>
        <v>1.2</v>
      </c>
      <c r="R546" s="9">
        <f t="shared" si="70"/>
        <v>3</v>
      </c>
      <c r="S546" s="6" t="s">
        <v>8319</v>
      </c>
      <c r="T546" s="6" t="s">
        <v>8320</v>
      </c>
      <c r="U546" s="6" t="str">
        <f t="shared" si="64"/>
        <v>technology</v>
      </c>
      <c r="V546" s="6" t="str">
        <f t="shared" si="71"/>
        <v>web</v>
      </c>
      <c r="W546" s="6" t="str">
        <f t="shared" si="65"/>
        <v>technology</v>
      </c>
      <c r="X546" s="6" t="str">
        <f t="shared" si="66"/>
        <v>web</v>
      </c>
    </row>
    <row r="547" spans="1:24" ht="104.7" customHeight="1" x14ac:dyDescent="0.55000000000000004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20">
        <f t="shared" si="67"/>
        <v>42283.592465277776</v>
      </c>
      <c r="L547" s="20">
        <f t="shared" si="68"/>
        <v>42323.634131944447</v>
      </c>
      <c r="M547" s="6" t="b">
        <v>0</v>
      </c>
      <c r="N547" s="6">
        <v>34</v>
      </c>
      <c r="O547" s="6" t="b">
        <v>0</v>
      </c>
      <c r="P547" s="6" t="s">
        <v>8272</v>
      </c>
      <c r="Q547" s="8">
        <f t="shared" si="69"/>
        <v>27.383999999999997</v>
      </c>
      <c r="R547" s="9">
        <f t="shared" si="70"/>
        <v>402.70588235294116</v>
      </c>
      <c r="S547" s="6" t="s">
        <v>8319</v>
      </c>
      <c r="T547" s="6" t="s">
        <v>8320</v>
      </c>
      <c r="U547" s="6" t="str">
        <f t="shared" si="64"/>
        <v>technology</v>
      </c>
      <c r="V547" s="6" t="str">
        <f t="shared" si="71"/>
        <v>web</v>
      </c>
      <c r="W547" s="6" t="str">
        <f t="shared" si="65"/>
        <v>technology</v>
      </c>
      <c r="X547" s="6" t="str">
        <f t="shared" si="66"/>
        <v>web</v>
      </c>
    </row>
    <row r="548" spans="1:24" ht="104.7" customHeight="1" x14ac:dyDescent="0.55000000000000004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20">
        <f t="shared" si="67"/>
        <v>42249.667997685188</v>
      </c>
      <c r="L548" s="20">
        <f t="shared" si="68"/>
        <v>42294.667997685188</v>
      </c>
      <c r="M548" s="6" t="b">
        <v>0</v>
      </c>
      <c r="N548" s="6">
        <v>2</v>
      </c>
      <c r="O548" s="6" t="b">
        <v>0</v>
      </c>
      <c r="P548" s="6" t="s">
        <v>8272</v>
      </c>
      <c r="Q548" s="8">
        <f t="shared" si="69"/>
        <v>8.666666666666667E-2</v>
      </c>
      <c r="R548" s="9">
        <f t="shared" si="70"/>
        <v>26</v>
      </c>
      <c r="S548" s="6" t="s">
        <v>8319</v>
      </c>
      <c r="T548" s="6" t="s">
        <v>8320</v>
      </c>
      <c r="U548" s="6" t="str">
        <f t="shared" si="64"/>
        <v>technology</v>
      </c>
      <c r="V548" s="6" t="str">
        <f t="shared" si="71"/>
        <v>web</v>
      </c>
      <c r="W548" s="6" t="str">
        <f t="shared" si="65"/>
        <v>technology</v>
      </c>
      <c r="X548" s="6" t="str">
        <f t="shared" si="66"/>
        <v>web</v>
      </c>
    </row>
    <row r="549" spans="1:24" ht="104.7" customHeight="1" x14ac:dyDescent="0.55000000000000004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20">
        <f t="shared" si="67"/>
        <v>42380.696342592593</v>
      </c>
      <c r="L549" s="20">
        <f t="shared" si="68"/>
        <v>42410.696342592593</v>
      </c>
      <c r="M549" s="6" t="b">
        <v>0</v>
      </c>
      <c r="N549" s="6">
        <v>0</v>
      </c>
      <c r="O549" s="6" t="b">
        <v>0</v>
      </c>
      <c r="P549" s="6" t="s">
        <v>8272</v>
      </c>
      <c r="Q549" s="8">
        <f t="shared" si="69"/>
        <v>0</v>
      </c>
      <c r="R549" s="9" t="e">
        <f t="shared" si="70"/>
        <v>#DIV/0!</v>
      </c>
      <c r="S549" s="6" t="s">
        <v>8319</v>
      </c>
      <c r="T549" s="6" t="s">
        <v>8320</v>
      </c>
      <c r="U549" s="6" t="str">
        <f t="shared" si="64"/>
        <v>technology</v>
      </c>
      <c r="V549" s="6" t="str">
        <f t="shared" si="71"/>
        <v>web</v>
      </c>
      <c r="W549" s="6" t="str">
        <f t="shared" si="65"/>
        <v>technology</v>
      </c>
      <c r="X549" s="6" t="str">
        <f t="shared" si="66"/>
        <v>web</v>
      </c>
    </row>
    <row r="550" spans="1:24" ht="104.7" customHeight="1" x14ac:dyDescent="0.55000000000000004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20">
        <f t="shared" si="67"/>
        <v>42276.903333333335</v>
      </c>
      <c r="L550" s="20">
        <f t="shared" si="68"/>
        <v>42306.903333333335</v>
      </c>
      <c r="M550" s="6" t="b">
        <v>0</v>
      </c>
      <c r="N550" s="6">
        <v>1</v>
      </c>
      <c r="O550" s="6" t="b">
        <v>0</v>
      </c>
      <c r="P550" s="6" t="s">
        <v>8272</v>
      </c>
      <c r="Q550" s="8">
        <f t="shared" si="69"/>
        <v>0.09</v>
      </c>
      <c r="R550" s="9">
        <f t="shared" si="70"/>
        <v>9</v>
      </c>
      <c r="S550" s="6" t="s">
        <v>8319</v>
      </c>
      <c r="T550" s="6" t="s">
        <v>8320</v>
      </c>
      <c r="U550" s="6" t="str">
        <f t="shared" si="64"/>
        <v>technology</v>
      </c>
      <c r="V550" s="6" t="str">
        <f t="shared" si="71"/>
        <v>web</v>
      </c>
      <c r="W550" s="6" t="str">
        <f t="shared" si="65"/>
        <v>technology</v>
      </c>
      <c r="X550" s="6" t="str">
        <f t="shared" si="66"/>
        <v>web</v>
      </c>
    </row>
    <row r="551" spans="1:24" ht="104.7" customHeight="1" x14ac:dyDescent="0.55000000000000004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20">
        <f t="shared" si="67"/>
        <v>42163.636828703704</v>
      </c>
      <c r="L551" s="20">
        <f t="shared" si="68"/>
        <v>42193.636828703704</v>
      </c>
      <c r="M551" s="6" t="b">
        <v>0</v>
      </c>
      <c r="N551" s="6">
        <v>8</v>
      </c>
      <c r="O551" s="6" t="b">
        <v>0</v>
      </c>
      <c r="P551" s="6" t="s">
        <v>8272</v>
      </c>
      <c r="Q551" s="8">
        <f t="shared" si="69"/>
        <v>2.7199999999999998</v>
      </c>
      <c r="R551" s="9">
        <f t="shared" si="70"/>
        <v>8.5</v>
      </c>
      <c r="S551" s="6" t="s">
        <v>8319</v>
      </c>
      <c r="T551" s="6" t="s">
        <v>8320</v>
      </c>
      <c r="U551" s="6" t="str">
        <f t="shared" si="64"/>
        <v>technology</v>
      </c>
      <c r="V551" s="6" t="str">
        <f t="shared" si="71"/>
        <v>web</v>
      </c>
      <c r="W551" s="6" t="str">
        <f t="shared" si="65"/>
        <v>technology</v>
      </c>
      <c r="X551" s="6" t="str">
        <f t="shared" si="66"/>
        <v>web</v>
      </c>
    </row>
    <row r="552" spans="1:24" ht="104.7" customHeight="1" x14ac:dyDescent="0.55000000000000004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20">
        <f t="shared" si="67"/>
        <v>42753.678761574076</v>
      </c>
      <c r="L552" s="20">
        <f t="shared" si="68"/>
        <v>42766.208333333328</v>
      </c>
      <c r="M552" s="6" t="b">
        <v>0</v>
      </c>
      <c r="N552" s="6">
        <v>4</v>
      </c>
      <c r="O552" s="6" t="b">
        <v>0</v>
      </c>
      <c r="P552" s="6" t="s">
        <v>8272</v>
      </c>
      <c r="Q552" s="8">
        <f t="shared" si="69"/>
        <v>0.70000000000000007</v>
      </c>
      <c r="R552" s="9">
        <f t="shared" si="70"/>
        <v>8.75</v>
      </c>
      <c r="S552" s="6" t="s">
        <v>8319</v>
      </c>
      <c r="T552" s="6" t="s">
        <v>8320</v>
      </c>
      <c r="U552" s="6" t="str">
        <f t="shared" si="64"/>
        <v>technology</v>
      </c>
      <c r="V552" s="6" t="str">
        <f t="shared" si="71"/>
        <v>web</v>
      </c>
      <c r="W552" s="6" t="str">
        <f t="shared" si="65"/>
        <v>technology</v>
      </c>
      <c r="X552" s="6" t="str">
        <f t="shared" si="66"/>
        <v>web</v>
      </c>
    </row>
    <row r="553" spans="1:24" ht="104.7" customHeight="1" x14ac:dyDescent="0.55000000000000004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20">
        <f t="shared" si="67"/>
        <v>42173.275740740741</v>
      </c>
      <c r="L553" s="20">
        <f t="shared" si="68"/>
        <v>42217.745138888888</v>
      </c>
      <c r="M553" s="6" t="b">
        <v>0</v>
      </c>
      <c r="N553" s="6">
        <v>28</v>
      </c>
      <c r="O553" s="6" t="b">
        <v>0</v>
      </c>
      <c r="P553" s="6" t="s">
        <v>8272</v>
      </c>
      <c r="Q553" s="8">
        <f t="shared" si="69"/>
        <v>5.0413333333333332</v>
      </c>
      <c r="R553" s="9">
        <f t="shared" si="70"/>
        <v>135.03571428571428</v>
      </c>
      <c r="S553" s="6" t="s">
        <v>8319</v>
      </c>
      <c r="T553" s="6" t="s">
        <v>8320</v>
      </c>
      <c r="U553" s="6" t="str">
        <f t="shared" si="64"/>
        <v>technology</v>
      </c>
      <c r="V553" s="6" t="str">
        <f t="shared" si="71"/>
        <v>web</v>
      </c>
      <c r="W553" s="6" t="str">
        <f t="shared" si="65"/>
        <v>technology</v>
      </c>
      <c r="X553" s="6" t="str">
        <f t="shared" si="66"/>
        <v>web</v>
      </c>
    </row>
    <row r="554" spans="1:24" ht="104.7" customHeight="1" x14ac:dyDescent="0.55000000000000004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20">
        <f t="shared" si="67"/>
        <v>42318.616851851853</v>
      </c>
      <c r="L554" s="20">
        <f t="shared" si="68"/>
        <v>42378.616851851853</v>
      </c>
      <c r="M554" s="6" t="b">
        <v>0</v>
      </c>
      <c r="N554" s="6">
        <v>0</v>
      </c>
      <c r="O554" s="6" t="b">
        <v>0</v>
      </c>
      <c r="P554" s="6" t="s">
        <v>8272</v>
      </c>
      <c r="Q554" s="8">
        <f t="shared" si="69"/>
        <v>0</v>
      </c>
      <c r="R554" s="9" t="e">
        <f t="shared" si="70"/>
        <v>#DIV/0!</v>
      </c>
      <c r="S554" s="6" t="s">
        <v>8319</v>
      </c>
      <c r="T554" s="6" t="s">
        <v>8320</v>
      </c>
      <c r="U554" s="6" t="str">
        <f t="shared" si="64"/>
        <v>technology</v>
      </c>
      <c r="V554" s="6" t="str">
        <f t="shared" si="71"/>
        <v>web</v>
      </c>
      <c r="W554" s="6" t="str">
        <f t="shared" si="65"/>
        <v>technology</v>
      </c>
      <c r="X554" s="6" t="str">
        <f t="shared" si="66"/>
        <v>web</v>
      </c>
    </row>
    <row r="555" spans="1:24" ht="104.7" customHeight="1" x14ac:dyDescent="0.55000000000000004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20">
        <f t="shared" si="67"/>
        <v>41927.71980324074</v>
      </c>
      <c r="L555" s="20">
        <f t="shared" si="68"/>
        <v>41957.761469907404</v>
      </c>
      <c r="M555" s="6" t="b">
        <v>0</v>
      </c>
      <c r="N555" s="6">
        <v>6</v>
      </c>
      <c r="O555" s="6" t="b">
        <v>0</v>
      </c>
      <c r="P555" s="6" t="s">
        <v>8272</v>
      </c>
      <c r="Q555" s="8">
        <f t="shared" si="69"/>
        <v>0.49199999999999999</v>
      </c>
      <c r="R555" s="9">
        <f t="shared" si="70"/>
        <v>20.5</v>
      </c>
      <c r="S555" s="6" t="s">
        <v>8319</v>
      </c>
      <c r="T555" s="6" t="s">
        <v>8320</v>
      </c>
      <c r="U555" s="6" t="str">
        <f t="shared" si="64"/>
        <v>technology</v>
      </c>
      <c r="V555" s="6" t="str">
        <f t="shared" si="71"/>
        <v>web</v>
      </c>
      <c r="W555" s="6" t="str">
        <f t="shared" si="65"/>
        <v>technology</v>
      </c>
      <c r="X555" s="6" t="str">
        <f t="shared" si="66"/>
        <v>web</v>
      </c>
    </row>
    <row r="556" spans="1:24" ht="104.7" customHeight="1" x14ac:dyDescent="0.55000000000000004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20">
        <f t="shared" si="67"/>
        <v>41901.684861111113</v>
      </c>
      <c r="L556" s="20">
        <f t="shared" si="68"/>
        <v>41931.684861111113</v>
      </c>
      <c r="M556" s="6" t="b">
        <v>0</v>
      </c>
      <c r="N556" s="6">
        <v>22</v>
      </c>
      <c r="O556" s="6" t="b">
        <v>0</v>
      </c>
      <c r="P556" s="6" t="s">
        <v>8272</v>
      </c>
      <c r="Q556" s="8">
        <f t="shared" si="69"/>
        <v>36.589147286821706</v>
      </c>
      <c r="R556" s="9">
        <f t="shared" si="70"/>
        <v>64.36363636363636</v>
      </c>
      <c r="S556" s="6" t="s">
        <v>8319</v>
      </c>
      <c r="T556" s="6" t="s">
        <v>8320</v>
      </c>
      <c r="U556" s="6" t="str">
        <f t="shared" si="64"/>
        <v>technology</v>
      </c>
      <c r="V556" s="6" t="str">
        <f t="shared" si="71"/>
        <v>web</v>
      </c>
      <c r="W556" s="6" t="str">
        <f t="shared" si="65"/>
        <v>technology</v>
      </c>
      <c r="X556" s="6" t="str">
        <f t="shared" si="66"/>
        <v>web</v>
      </c>
    </row>
    <row r="557" spans="1:24" ht="104.7" customHeight="1" x14ac:dyDescent="0.55000000000000004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20">
        <f t="shared" si="67"/>
        <v>42503.353506944448</v>
      </c>
      <c r="L557" s="20">
        <f t="shared" si="68"/>
        <v>42533.353506944448</v>
      </c>
      <c r="M557" s="6" t="b">
        <v>0</v>
      </c>
      <c r="N557" s="6">
        <v>0</v>
      </c>
      <c r="O557" s="6" t="b">
        <v>0</v>
      </c>
      <c r="P557" s="6" t="s">
        <v>8272</v>
      </c>
      <c r="Q557" s="8">
        <f t="shared" si="69"/>
        <v>0</v>
      </c>
      <c r="R557" s="9" t="e">
        <f t="shared" si="70"/>
        <v>#DIV/0!</v>
      </c>
      <c r="S557" s="6" t="s">
        <v>8319</v>
      </c>
      <c r="T557" s="6" t="s">
        <v>8320</v>
      </c>
      <c r="U557" s="6" t="str">
        <f t="shared" si="64"/>
        <v>technology</v>
      </c>
      <c r="V557" s="6" t="str">
        <f t="shared" si="71"/>
        <v>web</v>
      </c>
      <c r="W557" s="6" t="str">
        <f t="shared" si="65"/>
        <v>technology</v>
      </c>
      <c r="X557" s="6" t="str">
        <f t="shared" si="66"/>
        <v>web</v>
      </c>
    </row>
    <row r="558" spans="1:24" ht="104.7" customHeight="1" x14ac:dyDescent="0.55000000000000004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20">
        <f t="shared" si="67"/>
        <v>42345.860150462962</v>
      </c>
      <c r="L558" s="20">
        <f t="shared" si="68"/>
        <v>42375.860150462962</v>
      </c>
      <c r="M558" s="6" t="b">
        <v>0</v>
      </c>
      <c r="N558" s="6">
        <v>1</v>
      </c>
      <c r="O558" s="6" t="b">
        <v>0</v>
      </c>
      <c r="P558" s="6" t="s">
        <v>8272</v>
      </c>
      <c r="Q558" s="8">
        <f t="shared" si="69"/>
        <v>2.5</v>
      </c>
      <c r="R558" s="9">
        <f t="shared" si="70"/>
        <v>200</v>
      </c>
      <c r="S558" s="6" t="s">
        <v>8319</v>
      </c>
      <c r="T558" s="6" t="s">
        <v>8320</v>
      </c>
      <c r="U558" s="6" t="str">
        <f t="shared" si="64"/>
        <v>technology</v>
      </c>
      <c r="V558" s="6" t="str">
        <f t="shared" si="71"/>
        <v>web</v>
      </c>
      <c r="W558" s="6" t="str">
        <f t="shared" si="65"/>
        <v>technology</v>
      </c>
      <c r="X558" s="6" t="str">
        <f t="shared" si="66"/>
        <v>web</v>
      </c>
    </row>
    <row r="559" spans="1:24" ht="104.7" customHeight="1" x14ac:dyDescent="0.55000000000000004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20">
        <f t="shared" si="67"/>
        <v>42676.942164351851</v>
      </c>
      <c r="L559" s="20">
        <f t="shared" si="68"/>
        <v>42706.983831018515</v>
      </c>
      <c r="M559" s="6" t="b">
        <v>0</v>
      </c>
      <c r="N559" s="6">
        <v>20</v>
      </c>
      <c r="O559" s="6" t="b">
        <v>0</v>
      </c>
      <c r="P559" s="6" t="s">
        <v>8272</v>
      </c>
      <c r="Q559" s="8">
        <f t="shared" si="69"/>
        <v>0.91066666666666674</v>
      </c>
      <c r="R559" s="9">
        <f t="shared" si="70"/>
        <v>68.3</v>
      </c>
      <c r="S559" s="6" t="s">
        <v>8319</v>
      </c>
      <c r="T559" s="6" t="s">
        <v>8320</v>
      </c>
      <c r="U559" s="6" t="str">
        <f t="shared" si="64"/>
        <v>technology</v>
      </c>
      <c r="V559" s="6" t="str">
        <f t="shared" si="71"/>
        <v>web</v>
      </c>
      <c r="W559" s="6" t="str">
        <f t="shared" si="65"/>
        <v>technology</v>
      </c>
      <c r="X559" s="6" t="str">
        <f t="shared" si="66"/>
        <v>web</v>
      </c>
    </row>
    <row r="560" spans="1:24" ht="104.7" customHeight="1" x14ac:dyDescent="0.55000000000000004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20">
        <f t="shared" si="67"/>
        <v>42057.883159722223</v>
      </c>
      <c r="L560" s="20">
        <f t="shared" si="68"/>
        <v>42087.841493055559</v>
      </c>
      <c r="M560" s="6" t="b">
        <v>0</v>
      </c>
      <c r="N560" s="6">
        <v>0</v>
      </c>
      <c r="O560" s="6" t="b">
        <v>0</v>
      </c>
      <c r="P560" s="6" t="s">
        <v>8272</v>
      </c>
      <c r="Q560" s="8">
        <f t="shared" si="69"/>
        <v>0</v>
      </c>
      <c r="R560" s="9" t="e">
        <f t="shared" si="70"/>
        <v>#DIV/0!</v>
      </c>
      <c r="S560" s="6" t="s">
        <v>8319</v>
      </c>
      <c r="T560" s="6" t="s">
        <v>8320</v>
      </c>
      <c r="U560" s="6" t="str">
        <f t="shared" si="64"/>
        <v>technology</v>
      </c>
      <c r="V560" s="6" t="str">
        <f t="shared" si="71"/>
        <v>web</v>
      </c>
      <c r="W560" s="6" t="str">
        <f t="shared" si="65"/>
        <v>technology</v>
      </c>
      <c r="X560" s="6" t="str">
        <f t="shared" si="66"/>
        <v>web</v>
      </c>
    </row>
    <row r="561" spans="1:24" ht="104.7" customHeight="1" x14ac:dyDescent="0.55000000000000004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20">
        <f t="shared" si="67"/>
        <v>42321.283101851848</v>
      </c>
      <c r="L561" s="20">
        <f t="shared" si="68"/>
        <v>42351.283101851848</v>
      </c>
      <c r="M561" s="6" t="b">
        <v>0</v>
      </c>
      <c r="N561" s="6">
        <v>1</v>
      </c>
      <c r="O561" s="6" t="b">
        <v>0</v>
      </c>
      <c r="P561" s="6" t="s">
        <v>8272</v>
      </c>
      <c r="Q561" s="8">
        <f t="shared" si="69"/>
        <v>2.0833333333333336E-2</v>
      </c>
      <c r="R561" s="9">
        <f t="shared" si="70"/>
        <v>50</v>
      </c>
      <c r="S561" s="6" t="s">
        <v>8319</v>
      </c>
      <c r="T561" s="6" t="s">
        <v>8320</v>
      </c>
      <c r="U561" s="6" t="str">
        <f t="shared" si="64"/>
        <v>technology</v>
      </c>
      <c r="V561" s="6" t="str">
        <f t="shared" si="71"/>
        <v>web</v>
      </c>
      <c r="W561" s="6" t="str">
        <f t="shared" si="65"/>
        <v>technology</v>
      </c>
      <c r="X561" s="6" t="str">
        <f t="shared" si="66"/>
        <v>web</v>
      </c>
    </row>
    <row r="562" spans="1:24" ht="104.7" customHeight="1" x14ac:dyDescent="0.55000000000000004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20">
        <f t="shared" si="67"/>
        <v>41960.771354166667</v>
      </c>
      <c r="L562" s="20">
        <f t="shared" si="68"/>
        <v>41990.771354166667</v>
      </c>
      <c r="M562" s="6" t="b">
        <v>0</v>
      </c>
      <c r="N562" s="6">
        <v>3</v>
      </c>
      <c r="O562" s="6" t="b">
        <v>0</v>
      </c>
      <c r="P562" s="6" t="s">
        <v>8272</v>
      </c>
      <c r="Q562" s="8">
        <f t="shared" si="69"/>
        <v>1.2E-2</v>
      </c>
      <c r="R562" s="9">
        <f t="shared" si="70"/>
        <v>4</v>
      </c>
      <c r="S562" s="6" t="s">
        <v>8319</v>
      </c>
      <c r="T562" s="6" t="s">
        <v>8320</v>
      </c>
      <c r="U562" s="6" t="str">
        <f t="shared" si="64"/>
        <v>technology</v>
      </c>
      <c r="V562" s="6" t="str">
        <f t="shared" si="71"/>
        <v>web</v>
      </c>
      <c r="W562" s="6" t="str">
        <f t="shared" si="65"/>
        <v>technology</v>
      </c>
      <c r="X562" s="6" t="str">
        <f t="shared" si="66"/>
        <v>web</v>
      </c>
    </row>
    <row r="563" spans="1:24" ht="104.7" customHeight="1" x14ac:dyDescent="0.55000000000000004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20">
        <f t="shared" si="67"/>
        <v>42268.658715277779</v>
      </c>
      <c r="L563" s="20">
        <f t="shared" si="68"/>
        <v>42303.658715277779</v>
      </c>
      <c r="M563" s="6" t="b">
        <v>0</v>
      </c>
      <c r="N563" s="6">
        <v>2</v>
      </c>
      <c r="O563" s="6" t="b">
        <v>0</v>
      </c>
      <c r="P563" s="6" t="s">
        <v>8272</v>
      </c>
      <c r="Q563" s="8">
        <f t="shared" si="69"/>
        <v>0.36666666666666664</v>
      </c>
      <c r="R563" s="9">
        <f t="shared" si="70"/>
        <v>27.5</v>
      </c>
      <c r="S563" s="6" t="s">
        <v>8319</v>
      </c>
      <c r="T563" s="6" t="s">
        <v>8320</v>
      </c>
      <c r="U563" s="6" t="str">
        <f t="shared" si="64"/>
        <v>technology</v>
      </c>
      <c r="V563" s="6" t="str">
        <f t="shared" si="71"/>
        <v>web</v>
      </c>
      <c r="W563" s="6" t="str">
        <f t="shared" si="65"/>
        <v>technology</v>
      </c>
      <c r="X563" s="6" t="str">
        <f t="shared" si="66"/>
        <v>web</v>
      </c>
    </row>
    <row r="564" spans="1:24" ht="104.7" customHeight="1" x14ac:dyDescent="0.55000000000000004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20">
        <f t="shared" si="67"/>
        <v>42692.389062500006</v>
      </c>
      <c r="L564" s="20">
        <f t="shared" si="68"/>
        <v>42722.389062500006</v>
      </c>
      <c r="M564" s="6" t="b">
        <v>0</v>
      </c>
      <c r="N564" s="6">
        <v>0</v>
      </c>
      <c r="O564" s="6" t="b">
        <v>0</v>
      </c>
      <c r="P564" s="6" t="s">
        <v>8272</v>
      </c>
      <c r="Q564" s="8">
        <f t="shared" si="69"/>
        <v>0</v>
      </c>
      <c r="R564" s="9" t="e">
        <f t="shared" si="70"/>
        <v>#DIV/0!</v>
      </c>
      <c r="S564" s="6" t="s">
        <v>8319</v>
      </c>
      <c r="T564" s="6" t="s">
        <v>8320</v>
      </c>
      <c r="U564" s="6" t="str">
        <f t="shared" si="64"/>
        <v>technology</v>
      </c>
      <c r="V564" s="6" t="str">
        <f t="shared" si="71"/>
        <v>web</v>
      </c>
      <c r="W564" s="6" t="str">
        <f t="shared" si="65"/>
        <v>technology</v>
      </c>
      <c r="X564" s="6" t="str">
        <f t="shared" si="66"/>
        <v>web</v>
      </c>
    </row>
    <row r="565" spans="1:24" ht="104.7" customHeight="1" x14ac:dyDescent="0.55000000000000004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20">
        <f t="shared" si="67"/>
        <v>42022.069988425923</v>
      </c>
      <c r="L565" s="20">
        <f t="shared" si="68"/>
        <v>42052.069988425923</v>
      </c>
      <c r="M565" s="6" t="b">
        <v>0</v>
      </c>
      <c r="N565" s="6">
        <v>2</v>
      </c>
      <c r="O565" s="6" t="b">
        <v>0</v>
      </c>
      <c r="P565" s="6" t="s">
        <v>8272</v>
      </c>
      <c r="Q565" s="8">
        <f t="shared" si="69"/>
        <v>9.0666666666666659E-2</v>
      </c>
      <c r="R565" s="9">
        <f t="shared" si="70"/>
        <v>34</v>
      </c>
      <c r="S565" s="6" t="s">
        <v>8319</v>
      </c>
      <c r="T565" s="6" t="s">
        <v>8320</v>
      </c>
      <c r="U565" s="6" t="str">
        <f t="shared" si="64"/>
        <v>technology</v>
      </c>
      <c r="V565" s="6" t="str">
        <f t="shared" si="71"/>
        <v>web</v>
      </c>
      <c r="W565" s="6" t="str">
        <f t="shared" si="65"/>
        <v>technology</v>
      </c>
      <c r="X565" s="6" t="str">
        <f t="shared" si="66"/>
        <v>web</v>
      </c>
    </row>
    <row r="566" spans="1:24" ht="104.7" customHeight="1" x14ac:dyDescent="0.55000000000000004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20">
        <f t="shared" si="67"/>
        <v>42411.942997685182</v>
      </c>
      <c r="L566" s="20">
        <f t="shared" si="68"/>
        <v>42441.942997685182</v>
      </c>
      <c r="M566" s="6" t="b">
        <v>0</v>
      </c>
      <c r="N566" s="6">
        <v>1</v>
      </c>
      <c r="O566" s="6" t="b">
        <v>0</v>
      </c>
      <c r="P566" s="6" t="s">
        <v>8272</v>
      </c>
      <c r="Q566" s="8">
        <f t="shared" si="69"/>
        <v>5.5555555555555558E-3</v>
      </c>
      <c r="R566" s="9">
        <f t="shared" si="70"/>
        <v>1</v>
      </c>
      <c r="S566" s="6" t="s">
        <v>8319</v>
      </c>
      <c r="T566" s="6" t="s">
        <v>8320</v>
      </c>
      <c r="U566" s="6" t="str">
        <f t="shared" si="64"/>
        <v>technology</v>
      </c>
      <c r="V566" s="6" t="str">
        <f t="shared" si="71"/>
        <v>web</v>
      </c>
      <c r="W566" s="6" t="str">
        <f t="shared" si="65"/>
        <v>technology</v>
      </c>
      <c r="X566" s="6" t="str">
        <f t="shared" si="66"/>
        <v>web</v>
      </c>
    </row>
    <row r="567" spans="1:24" ht="104.7" customHeight="1" x14ac:dyDescent="0.55000000000000004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20">
        <f t="shared" si="67"/>
        <v>42165.785289351858</v>
      </c>
      <c r="L567" s="20">
        <f t="shared" si="68"/>
        <v>42195.785289351858</v>
      </c>
      <c r="M567" s="6" t="b">
        <v>0</v>
      </c>
      <c r="N567" s="6">
        <v>0</v>
      </c>
      <c r="O567" s="6" t="b">
        <v>0</v>
      </c>
      <c r="P567" s="6" t="s">
        <v>8272</v>
      </c>
      <c r="Q567" s="8">
        <f t="shared" si="69"/>
        <v>0</v>
      </c>
      <c r="R567" s="9" t="e">
        <f t="shared" si="70"/>
        <v>#DIV/0!</v>
      </c>
      <c r="S567" s="6" t="s">
        <v>8319</v>
      </c>
      <c r="T567" s="6" t="s">
        <v>8320</v>
      </c>
      <c r="U567" s="6" t="str">
        <f t="shared" si="64"/>
        <v>technology</v>
      </c>
      <c r="V567" s="6" t="str">
        <f t="shared" si="71"/>
        <v>web</v>
      </c>
      <c r="W567" s="6" t="str">
        <f t="shared" si="65"/>
        <v>technology</v>
      </c>
      <c r="X567" s="6" t="str">
        <f t="shared" si="66"/>
        <v>web</v>
      </c>
    </row>
    <row r="568" spans="1:24" ht="104.7" customHeight="1" x14ac:dyDescent="0.55000000000000004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20">
        <f t="shared" si="67"/>
        <v>42535.68440972222</v>
      </c>
      <c r="L568" s="20">
        <f t="shared" si="68"/>
        <v>42565.68440972222</v>
      </c>
      <c r="M568" s="6" t="b">
        <v>0</v>
      </c>
      <c r="N568" s="6">
        <v>1</v>
      </c>
      <c r="O568" s="6" t="b">
        <v>0</v>
      </c>
      <c r="P568" s="6" t="s">
        <v>8272</v>
      </c>
      <c r="Q568" s="8">
        <f t="shared" si="69"/>
        <v>0.02</v>
      </c>
      <c r="R568" s="9">
        <f t="shared" si="70"/>
        <v>1</v>
      </c>
      <c r="S568" s="6" t="s">
        <v>8319</v>
      </c>
      <c r="T568" s="6" t="s">
        <v>8320</v>
      </c>
      <c r="U568" s="6" t="str">
        <f t="shared" si="64"/>
        <v>technology</v>
      </c>
      <c r="V568" s="6" t="str">
        <f t="shared" si="71"/>
        <v>web</v>
      </c>
      <c r="W568" s="6" t="str">
        <f t="shared" si="65"/>
        <v>technology</v>
      </c>
      <c r="X568" s="6" t="str">
        <f t="shared" si="66"/>
        <v>web</v>
      </c>
    </row>
    <row r="569" spans="1:24" ht="104.7" customHeight="1" x14ac:dyDescent="0.55000000000000004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20">
        <f t="shared" si="67"/>
        <v>41975.842523148152</v>
      </c>
      <c r="L569" s="20">
        <f t="shared" si="68"/>
        <v>42005.842523148152</v>
      </c>
      <c r="M569" s="6" t="b">
        <v>0</v>
      </c>
      <c r="N569" s="6">
        <v>0</v>
      </c>
      <c r="O569" s="6" t="b">
        <v>0</v>
      </c>
      <c r="P569" s="6" t="s">
        <v>8272</v>
      </c>
      <c r="Q569" s="8">
        <f t="shared" si="69"/>
        <v>0</v>
      </c>
      <c r="R569" s="9" t="e">
        <f t="shared" si="70"/>
        <v>#DIV/0!</v>
      </c>
      <c r="S569" s="6" t="s">
        <v>8319</v>
      </c>
      <c r="T569" s="6" t="s">
        <v>8320</v>
      </c>
      <c r="U569" s="6" t="str">
        <f t="shared" si="64"/>
        <v>technology</v>
      </c>
      <c r="V569" s="6" t="str">
        <f t="shared" si="71"/>
        <v>web</v>
      </c>
      <c r="W569" s="6" t="str">
        <f t="shared" si="65"/>
        <v>technology</v>
      </c>
      <c r="X569" s="6" t="str">
        <f t="shared" si="66"/>
        <v>web</v>
      </c>
    </row>
    <row r="570" spans="1:24" ht="104.7" customHeight="1" x14ac:dyDescent="0.55000000000000004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20">
        <f t="shared" si="67"/>
        <v>42348.9215625</v>
      </c>
      <c r="L570" s="20">
        <f t="shared" si="68"/>
        <v>42385.458333333328</v>
      </c>
      <c r="M570" s="6" t="b">
        <v>0</v>
      </c>
      <c r="N570" s="6">
        <v>5</v>
      </c>
      <c r="O570" s="6" t="b">
        <v>0</v>
      </c>
      <c r="P570" s="6" t="s">
        <v>8272</v>
      </c>
      <c r="Q570" s="8">
        <f t="shared" si="69"/>
        <v>1</v>
      </c>
      <c r="R570" s="9">
        <f t="shared" si="70"/>
        <v>49</v>
      </c>
      <c r="S570" s="6" t="s">
        <v>8319</v>
      </c>
      <c r="T570" s="6" t="s">
        <v>8320</v>
      </c>
      <c r="U570" s="6" t="str">
        <f t="shared" si="64"/>
        <v>technology</v>
      </c>
      <c r="V570" s="6" t="str">
        <f t="shared" si="71"/>
        <v>web</v>
      </c>
      <c r="W570" s="6" t="str">
        <f t="shared" si="65"/>
        <v>technology</v>
      </c>
      <c r="X570" s="6" t="str">
        <f t="shared" si="66"/>
        <v>web</v>
      </c>
    </row>
    <row r="571" spans="1:24" ht="104.7" customHeight="1" x14ac:dyDescent="0.55000000000000004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20">
        <f t="shared" si="67"/>
        <v>42340.847361111111</v>
      </c>
      <c r="L571" s="20">
        <f t="shared" si="68"/>
        <v>42370.847361111111</v>
      </c>
      <c r="M571" s="6" t="b">
        <v>0</v>
      </c>
      <c r="N571" s="6">
        <v>1</v>
      </c>
      <c r="O571" s="6" t="b">
        <v>0</v>
      </c>
      <c r="P571" s="6" t="s">
        <v>8272</v>
      </c>
      <c r="Q571" s="8">
        <f t="shared" si="69"/>
        <v>0.8</v>
      </c>
      <c r="R571" s="9">
        <f t="shared" si="70"/>
        <v>20</v>
      </c>
      <c r="S571" s="6" t="s">
        <v>8319</v>
      </c>
      <c r="T571" s="6" t="s">
        <v>8320</v>
      </c>
      <c r="U571" s="6" t="str">
        <f t="shared" si="64"/>
        <v>technology</v>
      </c>
      <c r="V571" s="6" t="str">
        <f t="shared" si="71"/>
        <v>web</v>
      </c>
      <c r="W571" s="6" t="str">
        <f t="shared" si="65"/>
        <v>technology</v>
      </c>
      <c r="X571" s="6" t="str">
        <f t="shared" si="66"/>
        <v>web</v>
      </c>
    </row>
    <row r="572" spans="1:24" ht="104.7" customHeight="1" x14ac:dyDescent="0.55000000000000004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20">
        <f t="shared" si="67"/>
        <v>42388.798252314817</v>
      </c>
      <c r="L572" s="20">
        <f t="shared" si="68"/>
        <v>42418.798252314817</v>
      </c>
      <c r="M572" s="6" t="b">
        <v>0</v>
      </c>
      <c r="N572" s="6">
        <v>1</v>
      </c>
      <c r="O572" s="6" t="b">
        <v>0</v>
      </c>
      <c r="P572" s="6" t="s">
        <v>8272</v>
      </c>
      <c r="Q572" s="8">
        <f t="shared" si="69"/>
        <v>0.16705882352941176</v>
      </c>
      <c r="R572" s="9">
        <f t="shared" si="70"/>
        <v>142</v>
      </c>
      <c r="S572" s="6" t="s">
        <v>8319</v>
      </c>
      <c r="T572" s="6" t="s">
        <v>8320</v>
      </c>
      <c r="U572" s="6" t="str">
        <f t="shared" si="64"/>
        <v>technology</v>
      </c>
      <c r="V572" s="6" t="str">
        <f t="shared" si="71"/>
        <v>web</v>
      </c>
      <c r="W572" s="6" t="str">
        <f t="shared" si="65"/>
        <v>technology</v>
      </c>
      <c r="X572" s="6" t="str">
        <f t="shared" si="66"/>
        <v>web</v>
      </c>
    </row>
    <row r="573" spans="1:24" ht="104.7" customHeight="1" x14ac:dyDescent="0.55000000000000004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20">
        <f t="shared" si="67"/>
        <v>42192.816238425927</v>
      </c>
      <c r="L573" s="20">
        <f t="shared" si="68"/>
        <v>42212.165972222225</v>
      </c>
      <c r="M573" s="6" t="b">
        <v>0</v>
      </c>
      <c r="N573" s="6">
        <v>2</v>
      </c>
      <c r="O573" s="6" t="b">
        <v>0</v>
      </c>
      <c r="P573" s="6" t="s">
        <v>8272</v>
      </c>
      <c r="Q573" s="8">
        <f t="shared" si="69"/>
        <v>0.42399999999999999</v>
      </c>
      <c r="R573" s="9">
        <f t="shared" si="70"/>
        <v>53</v>
      </c>
      <c r="S573" s="6" t="s">
        <v>8319</v>
      </c>
      <c r="T573" s="6" t="s">
        <v>8320</v>
      </c>
      <c r="U573" s="6" t="str">
        <f t="shared" si="64"/>
        <v>technology</v>
      </c>
      <c r="V573" s="6" t="str">
        <f t="shared" si="71"/>
        <v>web</v>
      </c>
      <c r="W573" s="6" t="str">
        <f t="shared" si="65"/>
        <v>technology</v>
      </c>
      <c r="X573" s="6" t="str">
        <f t="shared" si="66"/>
        <v>web</v>
      </c>
    </row>
    <row r="574" spans="1:24" ht="104.7" customHeight="1" x14ac:dyDescent="0.55000000000000004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20">
        <f t="shared" si="67"/>
        <v>42282.71629629629</v>
      </c>
      <c r="L574" s="20">
        <f t="shared" si="68"/>
        <v>42312.757962962962</v>
      </c>
      <c r="M574" s="6" t="b">
        <v>0</v>
      </c>
      <c r="N574" s="6">
        <v>0</v>
      </c>
      <c r="O574" s="6" t="b">
        <v>0</v>
      </c>
      <c r="P574" s="6" t="s">
        <v>8272</v>
      </c>
      <c r="Q574" s="8">
        <f t="shared" si="69"/>
        <v>0</v>
      </c>
      <c r="R574" s="9" t="e">
        <f t="shared" si="70"/>
        <v>#DIV/0!</v>
      </c>
      <c r="S574" s="6" t="s">
        <v>8319</v>
      </c>
      <c r="T574" s="6" t="s">
        <v>8320</v>
      </c>
      <c r="U574" s="6" t="str">
        <f t="shared" si="64"/>
        <v>technology</v>
      </c>
      <c r="V574" s="6" t="str">
        <f t="shared" si="71"/>
        <v>web</v>
      </c>
      <c r="W574" s="6" t="str">
        <f t="shared" si="65"/>
        <v>technology</v>
      </c>
      <c r="X574" s="6" t="str">
        <f t="shared" si="66"/>
        <v>web</v>
      </c>
    </row>
    <row r="575" spans="1:24" ht="104.7" customHeight="1" x14ac:dyDescent="0.55000000000000004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20">
        <f t="shared" si="67"/>
        <v>41963.050127314811</v>
      </c>
      <c r="L575" s="20">
        <f t="shared" si="68"/>
        <v>42022.05</v>
      </c>
      <c r="M575" s="6" t="b">
        <v>0</v>
      </c>
      <c r="N575" s="6">
        <v>9</v>
      </c>
      <c r="O575" s="6" t="b">
        <v>0</v>
      </c>
      <c r="P575" s="6" t="s">
        <v>8272</v>
      </c>
      <c r="Q575" s="8">
        <f t="shared" si="69"/>
        <v>0.38925389253892539</v>
      </c>
      <c r="R575" s="9">
        <f t="shared" si="70"/>
        <v>38.444444444444443</v>
      </c>
      <c r="S575" s="6" t="s">
        <v>8319</v>
      </c>
      <c r="T575" s="6" t="s">
        <v>8320</v>
      </c>
      <c r="U575" s="6" t="str">
        <f t="shared" si="64"/>
        <v>technology</v>
      </c>
      <c r="V575" s="6" t="str">
        <f t="shared" si="71"/>
        <v>web</v>
      </c>
      <c r="W575" s="6" t="str">
        <f t="shared" si="65"/>
        <v>technology</v>
      </c>
      <c r="X575" s="6" t="str">
        <f t="shared" si="66"/>
        <v>web</v>
      </c>
    </row>
    <row r="576" spans="1:24" ht="104.7" customHeight="1" x14ac:dyDescent="0.55000000000000004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20">
        <f t="shared" si="67"/>
        <v>42632.443368055552</v>
      </c>
      <c r="L576" s="20">
        <f t="shared" si="68"/>
        <v>42662.443368055552</v>
      </c>
      <c r="M576" s="6" t="b">
        <v>0</v>
      </c>
      <c r="N576" s="6">
        <v>4</v>
      </c>
      <c r="O576" s="6" t="b">
        <v>0</v>
      </c>
      <c r="P576" s="6" t="s">
        <v>8272</v>
      </c>
      <c r="Q576" s="8">
        <f t="shared" si="69"/>
        <v>0.7155635062611807</v>
      </c>
      <c r="R576" s="9">
        <f t="shared" si="70"/>
        <v>20</v>
      </c>
      <c r="S576" s="6" t="s">
        <v>8319</v>
      </c>
      <c r="T576" s="6" t="s">
        <v>8320</v>
      </c>
      <c r="U576" s="6" t="str">
        <f t="shared" si="64"/>
        <v>technology</v>
      </c>
      <c r="V576" s="6" t="str">
        <f t="shared" si="71"/>
        <v>web</v>
      </c>
      <c r="W576" s="6" t="str">
        <f t="shared" si="65"/>
        <v>technology</v>
      </c>
      <c r="X576" s="6" t="str">
        <f t="shared" si="66"/>
        <v>web</v>
      </c>
    </row>
    <row r="577" spans="1:24" ht="104.7" customHeight="1" x14ac:dyDescent="0.55000000000000004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20">
        <f t="shared" si="67"/>
        <v>42138.692627314813</v>
      </c>
      <c r="L577" s="20">
        <f t="shared" si="68"/>
        <v>42168.692627314813</v>
      </c>
      <c r="M577" s="6" t="b">
        <v>0</v>
      </c>
      <c r="N577" s="6">
        <v>4</v>
      </c>
      <c r="O577" s="6" t="b">
        <v>0</v>
      </c>
      <c r="P577" s="6" t="s">
        <v>8272</v>
      </c>
      <c r="Q577" s="8">
        <f t="shared" si="69"/>
        <v>0.43166666666666664</v>
      </c>
      <c r="R577" s="9">
        <f t="shared" si="70"/>
        <v>64.75</v>
      </c>
      <c r="S577" s="6" t="s">
        <v>8319</v>
      </c>
      <c r="T577" s="6" t="s">
        <v>8320</v>
      </c>
      <c r="U577" s="6" t="str">
        <f t="shared" si="64"/>
        <v>technology</v>
      </c>
      <c r="V577" s="6" t="str">
        <f t="shared" si="71"/>
        <v>web</v>
      </c>
      <c r="W577" s="6" t="str">
        <f t="shared" si="65"/>
        <v>technology</v>
      </c>
      <c r="X577" s="6" t="str">
        <f t="shared" si="66"/>
        <v>web</v>
      </c>
    </row>
    <row r="578" spans="1:24" ht="104.7" customHeight="1" x14ac:dyDescent="0.55000000000000004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20">
        <f t="shared" si="67"/>
        <v>42031.471666666665</v>
      </c>
      <c r="L578" s="20">
        <f t="shared" si="68"/>
        <v>42091.43</v>
      </c>
      <c r="M578" s="6" t="b">
        <v>0</v>
      </c>
      <c r="N578" s="6">
        <v>1</v>
      </c>
      <c r="O578" s="6" t="b">
        <v>0</v>
      </c>
      <c r="P578" s="6" t="s">
        <v>8272</v>
      </c>
      <c r="Q578" s="8">
        <f t="shared" si="69"/>
        <v>1.25E-3</v>
      </c>
      <c r="R578" s="9">
        <f t="shared" si="70"/>
        <v>1</v>
      </c>
      <c r="S578" s="6" t="s">
        <v>8319</v>
      </c>
      <c r="T578" s="6" t="s">
        <v>8320</v>
      </c>
      <c r="U578" s="6" t="str">
        <f t="shared" ref="U578:U641" si="72">LEFT(P578,FIND("/",P578)-1)</f>
        <v>technology</v>
      </c>
      <c r="V578" s="6" t="str">
        <f t="shared" si="71"/>
        <v>web</v>
      </c>
      <c r="W578" s="6" t="str">
        <f t="shared" ref="W578:W641" si="73">TRIM(MID(SUBSTITUTE(P578,"/",REPT(" ",LEN(P578))),(1-1)*LEN(P578)+1,LEN(P578)))</f>
        <v>technology</v>
      </c>
      <c r="X578" s="6" t="str">
        <f t="shared" ref="X578:X641" si="74">TRIM(MID(SUBSTITUTE(P578,"/",REPT(" ",LEN(P578))),(2-1)*LEN(P578)+1,LEN(P578)))</f>
        <v>web</v>
      </c>
    </row>
    <row r="579" spans="1:24" ht="104.7" customHeight="1" x14ac:dyDescent="0.55000000000000004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20">
        <f t="shared" ref="K579:K642" si="75">(((J579/60)/60)/24)+DATE(1970,1,1)</f>
        <v>42450.589143518519</v>
      </c>
      <c r="L579" s="20">
        <f t="shared" ref="L579:L642" si="76">(((I579/60)/60)/24)+DATE(1970,1,1)</f>
        <v>42510.589143518519</v>
      </c>
      <c r="M579" s="6" t="b">
        <v>0</v>
      </c>
      <c r="N579" s="6">
        <v>1</v>
      </c>
      <c r="O579" s="6" t="b">
        <v>0</v>
      </c>
      <c r="P579" s="6" t="s">
        <v>8272</v>
      </c>
      <c r="Q579" s="8">
        <f t="shared" ref="Q579:Q642" si="77">E579/D579*100</f>
        <v>0.2</v>
      </c>
      <c r="R579" s="9">
        <f t="shared" ref="R579:R642" si="78">E579/N579</f>
        <v>10</v>
      </c>
      <c r="S579" s="6" t="s">
        <v>8319</v>
      </c>
      <c r="T579" s="6" t="s">
        <v>8320</v>
      </c>
      <c r="U579" s="6" t="str">
        <f t="shared" si="72"/>
        <v>technology</v>
      </c>
      <c r="V579" s="6" t="str">
        <f t="shared" ref="V579:V642" si="79">RIGHT(P579,LEN(P579)-LEN(U579)-1)</f>
        <v>web</v>
      </c>
      <c r="W579" s="6" t="str">
        <f t="shared" si="73"/>
        <v>technology</v>
      </c>
      <c r="X579" s="6" t="str">
        <f t="shared" si="74"/>
        <v>web</v>
      </c>
    </row>
    <row r="580" spans="1:24" ht="104.7" customHeight="1" x14ac:dyDescent="0.55000000000000004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20">
        <f t="shared" si="75"/>
        <v>42230.578622685185</v>
      </c>
      <c r="L580" s="20">
        <f t="shared" si="76"/>
        <v>42254.578622685185</v>
      </c>
      <c r="M580" s="6" t="b">
        <v>0</v>
      </c>
      <c r="N580" s="6">
        <v>7</v>
      </c>
      <c r="O580" s="6" t="b">
        <v>0</v>
      </c>
      <c r="P580" s="6" t="s">
        <v>8272</v>
      </c>
      <c r="Q580" s="8">
        <f t="shared" si="77"/>
        <v>1.12E-2</v>
      </c>
      <c r="R580" s="9">
        <f t="shared" si="78"/>
        <v>2</v>
      </c>
      <c r="S580" s="6" t="s">
        <v>8319</v>
      </c>
      <c r="T580" s="6" t="s">
        <v>8320</v>
      </c>
      <c r="U580" s="6" t="str">
        <f t="shared" si="72"/>
        <v>technology</v>
      </c>
      <c r="V580" s="6" t="str">
        <f t="shared" si="79"/>
        <v>web</v>
      </c>
      <c r="W580" s="6" t="str">
        <f t="shared" si="73"/>
        <v>technology</v>
      </c>
      <c r="X580" s="6" t="str">
        <f t="shared" si="74"/>
        <v>web</v>
      </c>
    </row>
    <row r="581" spans="1:24" ht="104.7" customHeight="1" x14ac:dyDescent="0.55000000000000004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20">
        <f t="shared" si="75"/>
        <v>41968.852118055554</v>
      </c>
      <c r="L581" s="20">
        <f t="shared" si="76"/>
        <v>41998.852118055554</v>
      </c>
      <c r="M581" s="6" t="b">
        <v>0</v>
      </c>
      <c r="N581" s="6">
        <v>5</v>
      </c>
      <c r="O581" s="6" t="b">
        <v>0</v>
      </c>
      <c r="P581" s="6" t="s">
        <v>8272</v>
      </c>
      <c r="Q581" s="8">
        <f t="shared" si="77"/>
        <v>1.4583333333333333</v>
      </c>
      <c r="R581" s="9">
        <f t="shared" si="78"/>
        <v>35</v>
      </c>
      <c r="S581" s="6" t="s">
        <v>8319</v>
      </c>
      <c r="T581" s="6" t="s">
        <v>8320</v>
      </c>
      <c r="U581" s="6" t="str">
        <f t="shared" si="72"/>
        <v>technology</v>
      </c>
      <c r="V581" s="6" t="str">
        <f t="shared" si="79"/>
        <v>web</v>
      </c>
      <c r="W581" s="6" t="str">
        <f t="shared" si="73"/>
        <v>technology</v>
      </c>
      <c r="X581" s="6" t="str">
        <f t="shared" si="74"/>
        <v>web</v>
      </c>
    </row>
    <row r="582" spans="1:24" ht="104.7" customHeight="1" x14ac:dyDescent="0.55000000000000004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20">
        <f t="shared" si="75"/>
        <v>42605.908182870371</v>
      </c>
      <c r="L582" s="20">
        <f t="shared" si="76"/>
        <v>42635.908182870371</v>
      </c>
      <c r="M582" s="6" t="b">
        <v>0</v>
      </c>
      <c r="N582" s="6">
        <v>1</v>
      </c>
      <c r="O582" s="6" t="b">
        <v>0</v>
      </c>
      <c r="P582" s="6" t="s">
        <v>8272</v>
      </c>
      <c r="Q582" s="8">
        <f t="shared" si="77"/>
        <v>3.3333333333333333E-2</v>
      </c>
      <c r="R582" s="9">
        <f t="shared" si="78"/>
        <v>1</v>
      </c>
      <c r="S582" s="6" t="s">
        <v>8319</v>
      </c>
      <c r="T582" s="6" t="s">
        <v>8320</v>
      </c>
      <c r="U582" s="6" t="str">
        <f t="shared" si="72"/>
        <v>technology</v>
      </c>
      <c r="V582" s="6" t="str">
        <f t="shared" si="79"/>
        <v>web</v>
      </c>
      <c r="W582" s="6" t="str">
        <f t="shared" si="73"/>
        <v>technology</v>
      </c>
      <c r="X582" s="6" t="str">
        <f t="shared" si="74"/>
        <v>web</v>
      </c>
    </row>
    <row r="583" spans="1:24" ht="104.7" customHeight="1" x14ac:dyDescent="0.55000000000000004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20">
        <f t="shared" si="75"/>
        <v>42188.012777777782</v>
      </c>
      <c r="L583" s="20">
        <f t="shared" si="76"/>
        <v>42218.012777777782</v>
      </c>
      <c r="M583" s="6" t="b">
        <v>0</v>
      </c>
      <c r="N583" s="6">
        <v>0</v>
      </c>
      <c r="O583" s="6" t="b">
        <v>0</v>
      </c>
      <c r="P583" s="6" t="s">
        <v>8272</v>
      </c>
      <c r="Q583" s="8">
        <f t="shared" si="77"/>
        <v>0</v>
      </c>
      <c r="R583" s="9" t="e">
        <f t="shared" si="78"/>
        <v>#DIV/0!</v>
      </c>
      <c r="S583" s="6" t="s">
        <v>8319</v>
      </c>
      <c r="T583" s="6" t="s">
        <v>8320</v>
      </c>
      <c r="U583" s="6" t="str">
        <f t="shared" si="72"/>
        <v>technology</v>
      </c>
      <c r="V583" s="6" t="str">
        <f t="shared" si="79"/>
        <v>web</v>
      </c>
      <c r="W583" s="6" t="str">
        <f t="shared" si="73"/>
        <v>technology</v>
      </c>
      <c r="X583" s="6" t="str">
        <f t="shared" si="74"/>
        <v>web</v>
      </c>
    </row>
    <row r="584" spans="1:24" ht="104.7" customHeight="1" x14ac:dyDescent="0.55000000000000004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20">
        <f t="shared" si="75"/>
        <v>42055.739803240736</v>
      </c>
      <c r="L584" s="20">
        <f t="shared" si="76"/>
        <v>42078.75</v>
      </c>
      <c r="M584" s="6" t="b">
        <v>0</v>
      </c>
      <c r="N584" s="6">
        <v>0</v>
      </c>
      <c r="O584" s="6" t="b">
        <v>0</v>
      </c>
      <c r="P584" s="6" t="s">
        <v>8272</v>
      </c>
      <c r="Q584" s="8">
        <f t="shared" si="77"/>
        <v>0</v>
      </c>
      <c r="R584" s="9" t="e">
        <f t="shared" si="78"/>
        <v>#DIV/0!</v>
      </c>
      <c r="S584" s="6" t="s">
        <v>8319</v>
      </c>
      <c r="T584" s="6" t="s">
        <v>8320</v>
      </c>
      <c r="U584" s="6" t="str">
        <f t="shared" si="72"/>
        <v>technology</v>
      </c>
      <c r="V584" s="6" t="str">
        <f t="shared" si="79"/>
        <v>web</v>
      </c>
      <c r="W584" s="6" t="str">
        <f t="shared" si="73"/>
        <v>technology</v>
      </c>
      <c r="X584" s="6" t="str">
        <f t="shared" si="74"/>
        <v>web</v>
      </c>
    </row>
    <row r="585" spans="1:24" ht="104.7" customHeight="1" x14ac:dyDescent="0.55000000000000004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20">
        <f t="shared" si="75"/>
        <v>42052.93850694444</v>
      </c>
      <c r="L585" s="20">
        <f t="shared" si="76"/>
        <v>42082.896840277783</v>
      </c>
      <c r="M585" s="6" t="b">
        <v>0</v>
      </c>
      <c r="N585" s="6">
        <v>1</v>
      </c>
      <c r="O585" s="6" t="b">
        <v>0</v>
      </c>
      <c r="P585" s="6" t="s">
        <v>8272</v>
      </c>
      <c r="Q585" s="8">
        <f t="shared" si="77"/>
        <v>1.1111111111111112E-2</v>
      </c>
      <c r="R585" s="9">
        <f t="shared" si="78"/>
        <v>1</v>
      </c>
      <c r="S585" s="6" t="s">
        <v>8319</v>
      </c>
      <c r="T585" s="6" t="s">
        <v>8320</v>
      </c>
      <c r="U585" s="6" t="str">
        <f t="shared" si="72"/>
        <v>technology</v>
      </c>
      <c r="V585" s="6" t="str">
        <f t="shared" si="79"/>
        <v>web</v>
      </c>
      <c r="W585" s="6" t="str">
        <f t="shared" si="73"/>
        <v>technology</v>
      </c>
      <c r="X585" s="6" t="str">
        <f t="shared" si="74"/>
        <v>web</v>
      </c>
    </row>
    <row r="586" spans="1:24" ht="104.7" customHeight="1" x14ac:dyDescent="0.55000000000000004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20">
        <f t="shared" si="75"/>
        <v>42049.716620370367</v>
      </c>
      <c r="L586" s="20">
        <f t="shared" si="76"/>
        <v>42079.674953703703</v>
      </c>
      <c r="M586" s="6" t="b">
        <v>0</v>
      </c>
      <c r="N586" s="6">
        <v>2</v>
      </c>
      <c r="O586" s="6" t="b">
        <v>0</v>
      </c>
      <c r="P586" s="6" t="s">
        <v>8272</v>
      </c>
      <c r="Q586" s="8">
        <f t="shared" si="77"/>
        <v>1</v>
      </c>
      <c r="R586" s="9">
        <f t="shared" si="78"/>
        <v>5</v>
      </c>
      <c r="S586" s="6" t="s">
        <v>8319</v>
      </c>
      <c r="T586" s="6" t="s">
        <v>8320</v>
      </c>
      <c r="U586" s="6" t="str">
        <f t="shared" si="72"/>
        <v>technology</v>
      </c>
      <c r="V586" s="6" t="str">
        <f t="shared" si="79"/>
        <v>web</v>
      </c>
      <c r="W586" s="6" t="str">
        <f t="shared" si="73"/>
        <v>technology</v>
      </c>
      <c r="X586" s="6" t="str">
        <f t="shared" si="74"/>
        <v>web</v>
      </c>
    </row>
    <row r="587" spans="1:24" ht="104.7" customHeight="1" x14ac:dyDescent="0.55000000000000004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20">
        <f t="shared" si="75"/>
        <v>42283.3909375</v>
      </c>
      <c r="L587" s="20">
        <f t="shared" si="76"/>
        <v>42339</v>
      </c>
      <c r="M587" s="6" t="b">
        <v>0</v>
      </c>
      <c r="N587" s="6">
        <v>0</v>
      </c>
      <c r="O587" s="6" t="b">
        <v>0</v>
      </c>
      <c r="P587" s="6" t="s">
        <v>8272</v>
      </c>
      <c r="Q587" s="8">
        <f t="shared" si="77"/>
        <v>0</v>
      </c>
      <c r="R587" s="9" t="e">
        <f t="shared" si="78"/>
        <v>#DIV/0!</v>
      </c>
      <c r="S587" s="6" t="s">
        <v>8319</v>
      </c>
      <c r="T587" s="6" t="s">
        <v>8320</v>
      </c>
      <c r="U587" s="6" t="str">
        <f t="shared" si="72"/>
        <v>technology</v>
      </c>
      <c r="V587" s="6" t="str">
        <f t="shared" si="79"/>
        <v>web</v>
      </c>
      <c r="W587" s="6" t="str">
        <f t="shared" si="73"/>
        <v>technology</v>
      </c>
      <c r="X587" s="6" t="str">
        <f t="shared" si="74"/>
        <v>web</v>
      </c>
    </row>
    <row r="588" spans="1:24" ht="104.7" customHeight="1" x14ac:dyDescent="0.55000000000000004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20">
        <f t="shared" si="75"/>
        <v>42020.854247685187</v>
      </c>
      <c r="L588" s="20">
        <f t="shared" si="76"/>
        <v>42050.854247685187</v>
      </c>
      <c r="M588" s="6" t="b">
        <v>0</v>
      </c>
      <c r="N588" s="6">
        <v>4</v>
      </c>
      <c r="O588" s="6" t="b">
        <v>0</v>
      </c>
      <c r="P588" s="6" t="s">
        <v>8272</v>
      </c>
      <c r="Q588" s="8">
        <f t="shared" si="77"/>
        <v>0.55999999999999994</v>
      </c>
      <c r="R588" s="9">
        <f t="shared" si="78"/>
        <v>14</v>
      </c>
      <c r="S588" s="6" t="s">
        <v>8319</v>
      </c>
      <c r="T588" s="6" t="s">
        <v>8320</v>
      </c>
      <c r="U588" s="6" t="str">
        <f t="shared" si="72"/>
        <v>technology</v>
      </c>
      <c r="V588" s="6" t="str">
        <f t="shared" si="79"/>
        <v>web</v>
      </c>
      <c r="W588" s="6" t="str">
        <f t="shared" si="73"/>
        <v>technology</v>
      </c>
      <c r="X588" s="6" t="str">
        <f t="shared" si="74"/>
        <v>web</v>
      </c>
    </row>
    <row r="589" spans="1:24" ht="104.7" customHeight="1" x14ac:dyDescent="0.55000000000000004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20">
        <f t="shared" si="75"/>
        <v>42080.757326388892</v>
      </c>
      <c r="L589" s="20">
        <f t="shared" si="76"/>
        <v>42110.757326388892</v>
      </c>
      <c r="M589" s="6" t="b">
        <v>0</v>
      </c>
      <c r="N589" s="6">
        <v>7</v>
      </c>
      <c r="O589" s="6" t="b">
        <v>0</v>
      </c>
      <c r="P589" s="6" t="s">
        <v>8272</v>
      </c>
      <c r="Q589" s="8">
        <f t="shared" si="77"/>
        <v>9.0833333333333339</v>
      </c>
      <c r="R589" s="9">
        <f t="shared" si="78"/>
        <v>389.28571428571428</v>
      </c>
      <c r="S589" s="6" t="s">
        <v>8319</v>
      </c>
      <c r="T589" s="6" t="s">
        <v>8320</v>
      </c>
      <c r="U589" s="6" t="str">
        <f t="shared" si="72"/>
        <v>technology</v>
      </c>
      <c r="V589" s="6" t="str">
        <f t="shared" si="79"/>
        <v>web</v>
      </c>
      <c r="W589" s="6" t="str">
        <f t="shared" si="73"/>
        <v>technology</v>
      </c>
      <c r="X589" s="6" t="str">
        <f t="shared" si="74"/>
        <v>web</v>
      </c>
    </row>
    <row r="590" spans="1:24" ht="104.7" customHeight="1" x14ac:dyDescent="0.55000000000000004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20">
        <f t="shared" si="75"/>
        <v>42631.769513888896</v>
      </c>
      <c r="L590" s="20">
        <f t="shared" si="76"/>
        <v>42691.811180555553</v>
      </c>
      <c r="M590" s="6" t="b">
        <v>0</v>
      </c>
      <c r="N590" s="6">
        <v>2</v>
      </c>
      <c r="O590" s="6" t="b">
        <v>0</v>
      </c>
      <c r="P590" s="6" t="s">
        <v>8272</v>
      </c>
      <c r="Q590" s="8">
        <f t="shared" si="77"/>
        <v>3.3444444444444441</v>
      </c>
      <c r="R590" s="9">
        <f t="shared" si="78"/>
        <v>150.5</v>
      </c>
      <c r="S590" s="6" t="s">
        <v>8319</v>
      </c>
      <c r="T590" s="6" t="s">
        <v>8320</v>
      </c>
      <c r="U590" s="6" t="str">
        <f t="shared" si="72"/>
        <v>technology</v>
      </c>
      <c r="V590" s="6" t="str">
        <f t="shared" si="79"/>
        <v>web</v>
      </c>
      <c r="W590" s="6" t="str">
        <f t="shared" si="73"/>
        <v>technology</v>
      </c>
      <c r="X590" s="6" t="str">
        <f t="shared" si="74"/>
        <v>web</v>
      </c>
    </row>
    <row r="591" spans="1:24" ht="104.7" customHeight="1" x14ac:dyDescent="0.55000000000000004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20">
        <f t="shared" si="75"/>
        <v>42178.614571759259</v>
      </c>
      <c r="L591" s="20">
        <f t="shared" si="76"/>
        <v>42193.614571759259</v>
      </c>
      <c r="M591" s="6" t="b">
        <v>0</v>
      </c>
      <c r="N591" s="6">
        <v>1</v>
      </c>
      <c r="O591" s="6" t="b">
        <v>0</v>
      </c>
      <c r="P591" s="6" t="s">
        <v>8272</v>
      </c>
      <c r="Q591" s="8">
        <f t="shared" si="77"/>
        <v>1.3333333333333334E-2</v>
      </c>
      <c r="R591" s="9">
        <f t="shared" si="78"/>
        <v>1</v>
      </c>
      <c r="S591" s="6" t="s">
        <v>8319</v>
      </c>
      <c r="T591" s="6" t="s">
        <v>8320</v>
      </c>
      <c r="U591" s="6" t="str">
        <f t="shared" si="72"/>
        <v>technology</v>
      </c>
      <c r="V591" s="6" t="str">
        <f t="shared" si="79"/>
        <v>web</v>
      </c>
      <c r="W591" s="6" t="str">
        <f t="shared" si="73"/>
        <v>technology</v>
      </c>
      <c r="X591" s="6" t="str">
        <f t="shared" si="74"/>
        <v>web</v>
      </c>
    </row>
    <row r="592" spans="1:24" ht="104.7" customHeight="1" x14ac:dyDescent="0.55000000000000004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20">
        <f t="shared" si="75"/>
        <v>42377.554756944446</v>
      </c>
      <c r="L592" s="20">
        <f t="shared" si="76"/>
        <v>42408.542361111111</v>
      </c>
      <c r="M592" s="6" t="b">
        <v>0</v>
      </c>
      <c r="N592" s="6">
        <v>9</v>
      </c>
      <c r="O592" s="6" t="b">
        <v>0</v>
      </c>
      <c r="P592" s="6" t="s">
        <v>8272</v>
      </c>
      <c r="Q592" s="8">
        <f t="shared" si="77"/>
        <v>4.46</v>
      </c>
      <c r="R592" s="9">
        <f t="shared" si="78"/>
        <v>24.777777777777779</v>
      </c>
      <c r="S592" s="6" t="s">
        <v>8319</v>
      </c>
      <c r="T592" s="6" t="s">
        <v>8320</v>
      </c>
      <c r="U592" s="6" t="str">
        <f t="shared" si="72"/>
        <v>technology</v>
      </c>
      <c r="V592" s="6" t="str">
        <f t="shared" si="79"/>
        <v>web</v>
      </c>
      <c r="W592" s="6" t="str">
        <f t="shared" si="73"/>
        <v>technology</v>
      </c>
      <c r="X592" s="6" t="str">
        <f t="shared" si="74"/>
        <v>web</v>
      </c>
    </row>
    <row r="593" spans="1:24" ht="104.7" customHeight="1" x14ac:dyDescent="0.55000000000000004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20">
        <f t="shared" si="75"/>
        <v>42177.543171296296</v>
      </c>
      <c r="L593" s="20">
        <f t="shared" si="76"/>
        <v>42207.543171296296</v>
      </c>
      <c r="M593" s="6" t="b">
        <v>0</v>
      </c>
      <c r="N593" s="6">
        <v>2</v>
      </c>
      <c r="O593" s="6" t="b">
        <v>0</v>
      </c>
      <c r="P593" s="6" t="s">
        <v>8272</v>
      </c>
      <c r="Q593" s="8">
        <f t="shared" si="77"/>
        <v>6.0999999999999999E-2</v>
      </c>
      <c r="R593" s="9">
        <f t="shared" si="78"/>
        <v>30.5</v>
      </c>
      <c r="S593" s="6" t="s">
        <v>8319</v>
      </c>
      <c r="T593" s="6" t="s">
        <v>8320</v>
      </c>
      <c r="U593" s="6" t="str">
        <f t="shared" si="72"/>
        <v>technology</v>
      </c>
      <c r="V593" s="6" t="str">
        <f t="shared" si="79"/>
        <v>web</v>
      </c>
      <c r="W593" s="6" t="str">
        <f t="shared" si="73"/>
        <v>technology</v>
      </c>
      <c r="X593" s="6" t="str">
        <f t="shared" si="74"/>
        <v>web</v>
      </c>
    </row>
    <row r="594" spans="1:24" ht="104.7" customHeight="1" x14ac:dyDescent="0.55000000000000004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20">
        <f t="shared" si="75"/>
        <v>41946.232175925928</v>
      </c>
      <c r="L594" s="20">
        <f t="shared" si="76"/>
        <v>41976.232175925921</v>
      </c>
      <c r="M594" s="6" t="b">
        <v>0</v>
      </c>
      <c r="N594" s="6">
        <v>1</v>
      </c>
      <c r="O594" s="6" t="b">
        <v>0</v>
      </c>
      <c r="P594" s="6" t="s">
        <v>8272</v>
      </c>
      <c r="Q594" s="8">
        <f t="shared" si="77"/>
        <v>3.3333333333333335</v>
      </c>
      <c r="R594" s="9">
        <f t="shared" si="78"/>
        <v>250</v>
      </c>
      <c r="S594" s="6" t="s">
        <v>8319</v>
      </c>
      <c r="T594" s="6" t="s">
        <v>8320</v>
      </c>
      <c r="U594" s="6" t="str">
        <f t="shared" si="72"/>
        <v>technology</v>
      </c>
      <c r="V594" s="6" t="str">
        <f t="shared" si="79"/>
        <v>web</v>
      </c>
      <c r="W594" s="6" t="str">
        <f t="shared" si="73"/>
        <v>technology</v>
      </c>
      <c r="X594" s="6" t="str">
        <f t="shared" si="74"/>
        <v>web</v>
      </c>
    </row>
    <row r="595" spans="1:24" ht="104.7" customHeight="1" x14ac:dyDescent="0.55000000000000004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20">
        <f t="shared" si="75"/>
        <v>42070.677604166667</v>
      </c>
      <c r="L595" s="20">
        <f t="shared" si="76"/>
        <v>42100.635937500003</v>
      </c>
      <c r="M595" s="6" t="b">
        <v>0</v>
      </c>
      <c r="N595" s="6">
        <v>7</v>
      </c>
      <c r="O595" s="6" t="b">
        <v>0</v>
      </c>
      <c r="P595" s="6" t="s">
        <v>8272</v>
      </c>
      <c r="Q595" s="8">
        <f t="shared" si="77"/>
        <v>23</v>
      </c>
      <c r="R595" s="9">
        <f t="shared" si="78"/>
        <v>16.428571428571427</v>
      </c>
      <c r="S595" s="6" t="s">
        <v>8319</v>
      </c>
      <c r="T595" s="6" t="s">
        <v>8320</v>
      </c>
      <c r="U595" s="6" t="str">
        <f t="shared" si="72"/>
        <v>technology</v>
      </c>
      <c r="V595" s="6" t="str">
        <f t="shared" si="79"/>
        <v>web</v>
      </c>
      <c r="W595" s="6" t="str">
        <f t="shared" si="73"/>
        <v>technology</v>
      </c>
      <c r="X595" s="6" t="str">
        <f t="shared" si="74"/>
        <v>web</v>
      </c>
    </row>
    <row r="596" spans="1:24" ht="104.7" customHeight="1" x14ac:dyDescent="0.55000000000000004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20">
        <f t="shared" si="75"/>
        <v>42446.780162037037</v>
      </c>
      <c r="L596" s="20">
        <f t="shared" si="76"/>
        <v>42476.780162037037</v>
      </c>
      <c r="M596" s="6" t="b">
        <v>0</v>
      </c>
      <c r="N596" s="6">
        <v>2</v>
      </c>
      <c r="O596" s="6" t="b">
        <v>0</v>
      </c>
      <c r="P596" s="6" t="s">
        <v>8272</v>
      </c>
      <c r="Q596" s="8">
        <f t="shared" si="77"/>
        <v>0.104</v>
      </c>
      <c r="R596" s="9">
        <f t="shared" si="78"/>
        <v>13</v>
      </c>
      <c r="S596" s="6" t="s">
        <v>8319</v>
      </c>
      <c r="T596" s="6" t="s">
        <v>8320</v>
      </c>
      <c r="U596" s="6" t="str">
        <f t="shared" si="72"/>
        <v>technology</v>
      </c>
      <c r="V596" s="6" t="str">
        <f t="shared" si="79"/>
        <v>web</v>
      </c>
      <c r="W596" s="6" t="str">
        <f t="shared" si="73"/>
        <v>technology</v>
      </c>
      <c r="X596" s="6" t="str">
        <f t="shared" si="74"/>
        <v>web</v>
      </c>
    </row>
    <row r="597" spans="1:24" ht="104.7" customHeight="1" x14ac:dyDescent="0.55000000000000004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20">
        <f t="shared" si="75"/>
        <v>42083.069884259254</v>
      </c>
      <c r="L597" s="20">
        <f t="shared" si="76"/>
        <v>42128.069884259254</v>
      </c>
      <c r="M597" s="6" t="b">
        <v>0</v>
      </c>
      <c r="N597" s="6">
        <v>8</v>
      </c>
      <c r="O597" s="6" t="b">
        <v>0</v>
      </c>
      <c r="P597" s="6" t="s">
        <v>8272</v>
      </c>
      <c r="Q597" s="8">
        <f t="shared" si="77"/>
        <v>0.42599999999999999</v>
      </c>
      <c r="R597" s="9">
        <f t="shared" si="78"/>
        <v>53.25</v>
      </c>
      <c r="S597" s="6" t="s">
        <v>8319</v>
      </c>
      <c r="T597" s="6" t="s">
        <v>8320</v>
      </c>
      <c r="U597" s="6" t="str">
        <f t="shared" si="72"/>
        <v>technology</v>
      </c>
      <c r="V597" s="6" t="str">
        <f t="shared" si="79"/>
        <v>web</v>
      </c>
      <c r="W597" s="6" t="str">
        <f t="shared" si="73"/>
        <v>technology</v>
      </c>
      <c r="X597" s="6" t="str">
        <f t="shared" si="74"/>
        <v>web</v>
      </c>
    </row>
    <row r="598" spans="1:24" ht="104.7" customHeight="1" x14ac:dyDescent="0.55000000000000004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20">
        <f t="shared" si="75"/>
        <v>42646.896898148145</v>
      </c>
      <c r="L598" s="20">
        <f t="shared" si="76"/>
        <v>42676.896898148145</v>
      </c>
      <c r="M598" s="6" t="b">
        <v>0</v>
      </c>
      <c r="N598" s="6">
        <v>2</v>
      </c>
      <c r="O598" s="6" t="b">
        <v>0</v>
      </c>
      <c r="P598" s="6" t="s">
        <v>8272</v>
      </c>
      <c r="Q598" s="8">
        <f t="shared" si="77"/>
        <v>0.03</v>
      </c>
      <c r="R598" s="9">
        <f t="shared" si="78"/>
        <v>3</v>
      </c>
      <c r="S598" s="6" t="s">
        <v>8319</v>
      </c>
      <c r="T598" s="6" t="s">
        <v>8320</v>
      </c>
      <c r="U598" s="6" t="str">
        <f t="shared" si="72"/>
        <v>technology</v>
      </c>
      <c r="V598" s="6" t="str">
        <f t="shared" si="79"/>
        <v>web</v>
      </c>
      <c r="W598" s="6" t="str">
        <f t="shared" si="73"/>
        <v>technology</v>
      </c>
      <c r="X598" s="6" t="str">
        <f t="shared" si="74"/>
        <v>web</v>
      </c>
    </row>
    <row r="599" spans="1:24" ht="104.7" customHeight="1" x14ac:dyDescent="0.55000000000000004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20">
        <f t="shared" si="75"/>
        <v>42545.705266203702</v>
      </c>
      <c r="L599" s="20">
        <f t="shared" si="76"/>
        <v>42582.666666666672</v>
      </c>
      <c r="M599" s="6" t="b">
        <v>0</v>
      </c>
      <c r="N599" s="6">
        <v>2</v>
      </c>
      <c r="O599" s="6" t="b">
        <v>0</v>
      </c>
      <c r="P599" s="6" t="s">
        <v>8272</v>
      </c>
      <c r="Q599" s="8">
        <f t="shared" si="77"/>
        <v>0.26666666666666666</v>
      </c>
      <c r="R599" s="9">
        <f t="shared" si="78"/>
        <v>10</v>
      </c>
      <c r="S599" s="6" t="s">
        <v>8319</v>
      </c>
      <c r="T599" s="6" t="s">
        <v>8320</v>
      </c>
      <c r="U599" s="6" t="str">
        <f t="shared" si="72"/>
        <v>technology</v>
      </c>
      <c r="V599" s="6" t="str">
        <f t="shared" si="79"/>
        <v>web</v>
      </c>
      <c r="W599" s="6" t="str">
        <f t="shared" si="73"/>
        <v>technology</v>
      </c>
      <c r="X599" s="6" t="str">
        <f t="shared" si="74"/>
        <v>web</v>
      </c>
    </row>
    <row r="600" spans="1:24" ht="104.7" customHeight="1" x14ac:dyDescent="0.55000000000000004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20">
        <f t="shared" si="75"/>
        <v>41948.00209490741</v>
      </c>
      <c r="L600" s="20">
        <f t="shared" si="76"/>
        <v>41978.00209490741</v>
      </c>
      <c r="M600" s="6" t="b">
        <v>0</v>
      </c>
      <c r="N600" s="6">
        <v>7</v>
      </c>
      <c r="O600" s="6" t="b">
        <v>0</v>
      </c>
      <c r="P600" s="6" t="s">
        <v>8272</v>
      </c>
      <c r="Q600" s="8">
        <f t="shared" si="77"/>
        <v>34</v>
      </c>
      <c r="R600" s="9">
        <f t="shared" si="78"/>
        <v>121.42857142857143</v>
      </c>
      <c r="S600" s="6" t="s">
        <v>8319</v>
      </c>
      <c r="T600" s="6" t="s">
        <v>8320</v>
      </c>
      <c r="U600" s="6" t="str">
        <f t="shared" si="72"/>
        <v>technology</v>
      </c>
      <c r="V600" s="6" t="str">
        <f t="shared" si="79"/>
        <v>web</v>
      </c>
      <c r="W600" s="6" t="str">
        <f t="shared" si="73"/>
        <v>technology</v>
      </c>
      <c r="X600" s="6" t="str">
        <f t="shared" si="74"/>
        <v>web</v>
      </c>
    </row>
    <row r="601" spans="1:24" ht="104.7" customHeight="1" x14ac:dyDescent="0.55000000000000004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20">
        <f t="shared" si="75"/>
        <v>42047.812523148154</v>
      </c>
      <c r="L601" s="20">
        <f t="shared" si="76"/>
        <v>42071.636111111111</v>
      </c>
      <c r="M601" s="6" t="b">
        <v>0</v>
      </c>
      <c r="N601" s="6">
        <v>2</v>
      </c>
      <c r="O601" s="6" t="b">
        <v>0</v>
      </c>
      <c r="P601" s="6" t="s">
        <v>8272</v>
      </c>
      <c r="Q601" s="8">
        <f t="shared" si="77"/>
        <v>6.2E-2</v>
      </c>
      <c r="R601" s="9">
        <f t="shared" si="78"/>
        <v>15.5</v>
      </c>
      <c r="S601" s="6" t="s">
        <v>8319</v>
      </c>
      <c r="T601" s="6" t="s">
        <v>8320</v>
      </c>
      <c r="U601" s="6" t="str">
        <f t="shared" si="72"/>
        <v>technology</v>
      </c>
      <c r="V601" s="6" t="str">
        <f t="shared" si="79"/>
        <v>web</v>
      </c>
      <c r="W601" s="6" t="str">
        <f t="shared" si="73"/>
        <v>technology</v>
      </c>
      <c r="X601" s="6" t="str">
        <f t="shared" si="74"/>
        <v>web</v>
      </c>
    </row>
    <row r="602" spans="1:24" ht="104.7" customHeight="1" x14ac:dyDescent="0.55000000000000004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20">
        <f t="shared" si="75"/>
        <v>42073.798171296294</v>
      </c>
      <c r="L602" s="20">
        <f t="shared" si="76"/>
        <v>42133.798171296294</v>
      </c>
      <c r="M602" s="6" t="b">
        <v>0</v>
      </c>
      <c r="N602" s="6">
        <v>1</v>
      </c>
      <c r="O602" s="6" t="b">
        <v>0</v>
      </c>
      <c r="P602" s="6" t="s">
        <v>8272</v>
      </c>
      <c r="Q602" s="8">
        <f t="shared" si="77"/>
        <v>2</v>
      </c>
      <c r="R602" s="9">
        <f t="shared" si="78"/>
        <v>100</v>
      </c>
      <c r="S602" s="6" t="s">
        <v>8319</v>
      </c>
      <c r="T602" s="6" t="s">
        <v>8320</v>
      </c>
      <c r="U602" s="6" t="str">
        <f t="shared" si="72"/>
        <v>technology</v>
      </c>
      <c r="V602" s="6" t="str">
        <f t="shared" si="79"/>
        <v>web</v>
      </c>
      <c r="W602" s="6" t="str">
        <f t="shared" si="73"/>
        <v>technology</v>
      </c>
      <c r="X602" s="6" t="str">
        <f t="shared" si="74"/>
        <v>web</v>
      </c>
    </row>
    <row r="603" spans="1:24" ht="104.7" customHeight="1" x14ac:dyDescent="0.55000000000000004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20">
        <f t="shared" si="75"/>
        <v>41969.858090277776</v>
      </c>
      <c r="L603" s="20">
        <f t="shared" si="76"/>
        <v>41999.858090277776</v>
      </c>
      <c r="M603" s="6" t="b">
        <v>0</v>
      </c>
      <c r="N603" s="6">
        <v>6</v>
      </c>
      <c r="O603" s="6" t="b">
        <v>0</v>
      </c>
      <c r="P603" s="6" t="s">
        <v>8272</v>
      </c>
      <c r="Q603" s="8">
        <f t="shared" si="77"/>
        <v>1.4000000000000001</v>
      </c>
      <c r="R603" s="9">
        <f t="shared" si="78"/>
        <v>23.333333333333332</v>
      </c>
      <c r="S603" s="6" t="s">
        <v>8319</v>
      </c>
      <c r="T603" s="6" t="s">
        <v>8320</v>
      </c>
      <c r="U603" s="6" t="str">
        <f t="shared" si="72"/>
        <v>technology</v>
      </c>
      <c r="V603" s="6" t="str">
        <f t="shared" si="79"/>
        <v>web</v>
      </c>
      <c r="W603" s="6" t="str">
        <f t="shared" si="73"/>
        <v>technology</v>
      </c>
      <c r="X603" s="6" t="str">
        <f t="shared" si="74"/>
        <v>web</v>
      </c>
    </row>
    <row r="604" spans="1:24" ht="104.7" customHeight="1" x14ac:dyDescent="0.55000000000000004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20">
        <f t="shared" si="75"/>
        <v>42143.79415509259</v>
      </c>
      <c r="L604" s="20">
        <f t="shared" si="76"/>
        <v>42173.79415509259</v>
      </c>
      <c r="M604" s="6" t="b">
        <v>0</v>
      </c>
      <c r="N604" s="6">
        <v>0</v>
      </c>
      <c r="O604" s="6" t="b">
        <v>0</v>
      </c>
      <c r="P604" s="6" t="s">
        <v>8272</v>
      </c>
      <c r="Q604" s="8">
        <f t="shared" si="77"/>
        <v>0</v>
      </c>
      <c r="R604" s="9" t="e">
        <f t="shared" si="78"/>
        <v>#DIV/0!</v>
      </c>
      <c r="S604" s="6" t="s">
        <v>8319</v>
      </c>
      <c r="T604" s="6" t="s">
        <v>8320</v>
      </c>
      <c r="U604" s="6" t="str">
        <f t="shared" si="72"/>
        <v>technology</v>
      </c>
      <c r="V604" s="6" t="str">
        <f t="shared" si="79"/>
        <v>web</v>
      </c>
      <c r="W604" s="6" t="str">
        <f t="shared" si="73"/>
        <v>technology</v>
      </c>
      <c r="X604" s="6" t="str">
        <f t="shared" si="74"/>
        <v>web</v>
      </c>
    </row>
    <row r="605" spans="1:24" ht="104.7" customHeight="1" x14ac:dyDescent="0.55000000000000004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20">
        <f t="shared" si="75"/>
        <v>41835.639155092591</v>
      </c>
      <c r="L605" s="20">
        <f t="shared" si="76"/>
        <v>41865.639155092591</v>
      </c>
      <c r="M605" s="6" t="b">
        <v>0</v>
      </c>
      <c r="N605" s="6">
        <v>13</v>
      </c>
      <c r="O605" s="6" t="b">
        <v>0</v>
      </c>
      <c r="P605" s="6" t="s">
        <v>8272</v>
      </c>
      <c r="Q605" s="8">
        <f t="shared" si="77"/>
        <v>3.9334666666666664</v>
      </c>
      <c r="R605" s="9">
        <f t="shared" si="78"/>
        <v>45.386153846153846</v>
      </c>
      <c r="S605" s="6" t="s">
        <v>8319</v>
      </c>
      <c r="T605" s="6" t="s">
        <v>8320</v>
      </c>
      <c r="U605" s="6" t="str">
        <f t="shared" si="72"/>
        <v>technology</v>
      </c>
      <c r="V605" s="6" t="str">
        <f t="shared" si="79"/>
        <v>web</v>
      </c>
      <c r="W605" s="6" t="str">
        <f t="shared" si="73"/>
        <v>technology</v>
      </c>
      <c r="X605" s="6" t="str">
        <f t="shared" si="74"/>
        <v>web</v>
      </c>
    </row>
    <row r="606" spans="1:24" ht="104.7" customHeight="1" x14ac:dyDescent="0.55000000000000004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20">
        <f t="shared" si="75"/>
        <v>41849.035370370373</v>
      </c>
      <c r="L606" s="20">
        <f t="shared" si="76"/>
        <v>41879.035370370373</v>
      </c>
      <c r="M606" s="6" t="b">
        <v>0</v>
      </c>
      <c r="N606" s="6">
        <v>0</v>
      </c>
      <c r="O606" s="6" t="b">
        <v>0</v>
      </c>
      <c r="P606" s="6" t="s">
        <v>8272</v>
      </c>
      <c r="Q606" s="8">
        <f t="shared" si="77"/>
        <v>0</v>
      </c>
      <c r="R606" s="9" t="e">
        <f t="shared" si="78"/>
        <v>#DIV/0!</v>
      </c>
      <c r="S606" s="6" t="s">
        <v>8319</v>
      </c>
      <c r="T606" s="6" t="s">
        <v>8320</v>
      </c>
      <c r="U606" s="6" t="str">
        <f t="shared" si="72"/>
        <v>technology</v>
      </c>
      <c r="V606" s="6" t="str">
        <f t="shared" si="79"/>
        <v>web</v>
      </c>
      <c r="W606" s="6" t="str">
        <f t="shared" si="73"/>
        <v>technology</v>
      </c>
      <c r="X606" s="6" t="str">
        <f t="shared" si="74"/>
        <v>web</v>
      </c>
    </row>
    <row r="607" spans="1:24" ht="104.7" customHeight="1" x14ac:dyDescent="0.55000000000000004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20">
        <f t="shared" si="75"/>
        <v>42194.357731481476</v>
      </c>
      <c r="L607" s="20">
        <f t="shared" si="76"/>
        <v>42239.357731481476</v>
      </c>
      <c r="M607" s="6" t="b">
        <v>0</v>
      </c>
      <c r="N607" s="6">
        <v>8</v>
      </c>
      <c r="O607" s="6" t="b">
        <v>0</v>
      </c>
      <c r="P607" s="6" t="s">
        <v>8272</v>
      </c>
      <c r="Q607" s="8">
        <f t="shared" si="77"/>
        <v>2.62</v>
      </c>
      <c r="R607" s="9">
        <f t="shared" si="78"/>
        <v>16.375</v>
      </c>
      <c r="S607" s="6" t="s">
        <v>8319</v>
      </c>
      <c r="T607" s="6" t="s">
        <v>8320</v>
      </c>
      <c r="U607" s="6" t="str">
        <f t="shared" si="72"/>
        <v>technology</v>
      </c>
      <c r="V607" s="6" t="str">
        <f t="shared" si="79"/>
        <v>web</v>
      </c>
      <c r="W607" s="6" t="str">
        <f t="shared" si="73"/>
        <v>technology</v>
      </c>
      <c r="X607" s="6" t="str">
        <f t="shared" si="74"/>
        <v>web</v>
      </c>
    </row>
    <row r="608" spans="1:24" ht="104.7" customHeight="1" x14ac:dyDescent="0.55000000000000004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20">
        <f t="shared" si="75"/>
        <v>42102.650567129633</v>
      </c>
      <c r="L608" s="20">
        <f t="shared" si="76"/>
        <v>42148.625</v>
      </c>
      <c r="M608" s="6" t="b">
        <v>0</v>
      </c>
      <c r="N608" s="6">
        <v>1</v>
      </c>
      <c r="O608" s="6" t="b">
        <v>0</v>
      </c>
      <c r="P608" s="6" t="s">
        <v>8272</v>
      </c>
      <c r="Q608" s="8">
        <f t="shared" si="77"/>
        <v>0.2</v>
      </c>
      <c r="R608" s="9">
        <f t="shared" si="78"/>
        <v>10</v>
      </c>
      <c r="S608" s="6" t="s">
        <v>8319</v>
      </c>
      <c r="T608" s="6" t="s">
        <v>8320</v>
      </c>
      <c r="U608" s="6" t="str">
        <f t="shared" si="72"/>
        <v>technology</v>
      </c>
      <c r="V608" s="6" t="str">
        <f t="shared" si="79"/>
        <v>web</v>
      </c>
      <c r="W608" s="6" t="str">
        <f t="shared" si="73"/>
        <v>technology</v>
      </c>
      <c r="X608" s="6" t="str">
        <f t="shared" si="74"/>
        <v>web</v>
      </c>
    </row>
    <row r="609" spans="1:24" ht="104.7" customHeight="1" x14ac:dyDescent="0.55000000000000004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20">
        <f t="shared" si="75"/>
        <v>42300.825648148151</v>
      </c>
      <c r="L609" s="20">
        <f t="shared" si="76"/>
        <v>42330.867314814815</v>
      </c>
      <c r="M609" s="6" t="b">
        <v>0</v>
      </c>
      <c r="N609" s="6">
        <v>0</v>
      </c>
      <c r="O609" s="6" t="b">
        <v>0</v>
      </c>
      <c r="P609" s="6" t="s">
        <v>8272</v>
      </c>
      <c r="Q609" s="8">
        <f t="shared" si="77"/>
        <v>0</v>
      </c>
      <c r="R609" s="9" t="e">
        <f t="shared" si="78"/>
        <v>#DIV/0!</v>
      </c>
      <c r="S609" s="6" t="s">
        <v>8319</v>
      </c>
      <c r="T609" s="6" t="s">
        <v>8320</v>
      </c>
      <c r="U609" s="6" t="str">
        <f t="shared" si="72"/>
        <v>technology</v>
      </c>
      <c r="V609" s="6" t="str">
        <f t="shared" si="79"/>
        <v>web</v>
      </c>
      <c r="W609" s="6" t="str">
        <f t="shared" si="73"/>
        <v>technology</v>
      </c>
      <c r="X609" s="6" t="str">
        <f t="shared" si="74"/>
        <v>web</v>
      </c>
    </row>
    <row r="610" spans="1:24" ht="104.7" customHeight="1" x14ac:dyDescent="0.55000000000000004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20">
        <f t="shared" si="75"/>
        <v>42140.921064814815</v>
      </c>
      <c r="L610" s="20">
        <f t="shared" si="76"/>
        <v>42170.921064814815</v>
      </c>
      <c r="M610" s="6" t="b">
        <v>0</v>
      </c>
      <c r="N610" s="6">
        <v>5</v>
      </c>
      <c r="O610" s="6" t="b">
        <v>0</v>
      </c>
      <c r="P610" s="6" t="s">
        <v>8272</v>
      </c>
      <c r="Q610" s="8">
        <f t="shared" si="77"/>
        <v>0.97400000000000009</v>
      </c>
      <c r="R610" s="9">
        <f t="shared" si="78"/>
        <v>292.2</v>
      </c>
      <c r="S610" s="6" t="s">
        <v>8319</v>
      </c>
      <c r="T610" s="6" t="s">
        <v>8320</v>
      </c>
      <c r="U610" s="6" t="str">
        <f t="shared" si="72"/>
        <v>technology</v>
      </c>
      <c r="V610" s="6" t="str">
        <f t="shared" si="79"/>
        <v>web</v>
      </c>
      <c r="W610" s="6" t="str">
        <f t="shared" si="73"/>
        <v>technology</v>
      </c>
      <c r="X610" s="6" t="str">
        <f t="shared" si="74"/>
        <v>web</v>
      </c>
    </row>
    <row r="611" spans="1:24" ht="104.7" customHeight="1" x14ac:dyDescent="0.55000000000000004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20">
        <f t="shared" si="75"/>
        <v>42307.034074074079</v>
      </c>
      <c r="L611" s="20">
        <f t="shared" si="76"/>
        <v>42337.075740740736</v>
      </c>
      <c r="M611" s="6" t="b">
        <v>0</v>
      </c>
      <c r="N611" s="6">
        <v>1</v>
      </c>
      <c r="O611" s="6" t="b">
        <v>0</v>
      </c>
      <c r="P611" s="6" t="s">
        <v>8272</v>
      </c>
      <c r="Q611" s="8">
        <f t="shared" si="77"/>
        <v>0.64102564102564097</v>
      </c>
      <c r="R611" s="9">
        <f t="shared" si="78"/>
        <v>5</v>
      </c>
      <c r="S611" s="6" t="s">
        <v>8319</v>
      </c>
      <c r="T611" s="6" t="s">
        <v>8320</v>
      </c>
      <c r="U611" s="6" t="str">
        <f t="shared" si="72"/>
        <v>technology</v>
      </c>
      <c r="V611" s="6" t="str">
        <f t="shared" si="79"/>
        <v>web</v>
      </c>
      <c r="W611" s="6" t="str">
        <f t="shared" si="73"/>
        <v>technology</v>
      </c>
      <c r="X611" s="6" t="str">
        <f t="shared" si="74"/>
        <v>web</v>
      </c>
    </row>
    <row r="612" spans="1:24" ht="104.7" customHeight="1" x14ac:dyDescent="0.55000000000000004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20">
        <f t="shared" si="75"/>
        <v>42086.83085648148</v>
      </c>
      <c r="L612" s="20">
        <f t="shared" si="76"/>
        <v>42116.83085648148</v>
      </c>
      <c r="M612" s="6" t="b">
        <v>0</v>
      </c>
      <c r="N612" s="6">
        <v>0</v>
      </c>
      <c r="O612" s="6" t="b">
        <v>0</v>
      </c>
      <c r="P612" s="6" t="s">
        <v>8272</v>
      </c>
      <c r="Q612" s="8">
        <f t="shared" si="77"/>
        <v>0</v>
      </c>
      <c r="R612" s="9" t="e">
        <f t="shared" si="78"/>
        <v>#DIV/0!</v>
      </c>
      <c r="S612" s="6" t="s">
        <v>8319</v>
      </c>
      <c r="T612" s="6" t="s">
        <v>8320</v>
      </c>
      <c r="U612" s="6" t="str">
        <f t="shared" si="72"/>
        <v>technology</v>
      </c>
      <c r="V612" s="6" t="str">
        <f t="shared" si="79"/>
        <v>web</v>
      </c>
      <c r="W612" s="6" t="str">
        <f t="shared" si="73"/>
        <v>technology</v>
      </c>
      <c r="X612" s="6" t="str">
        <f t="shared" si="74"/>
        <v>web</v>
      </c>
    </row>
    <row r="613" spans="1:24" ht="104.7" customHeight="1" x14ac:dyDescent="0.55000000000000004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20">
        <f t="shared" si="75"/>
        <v>42328.560613425929</v>
      </c>
      <c r="L613" s="20">
        <f t="shared" si="76"/>
        <v>42388.560613425929</v>
      </c>
      <c r="M613" s="6" t="b">
        <v>0</v>
      </c>
      <c r="N613" s="6">
        <v>0</v>
      </c>
      <c r="O613" s="6" t="b">
        <v>0</v>
      </c>
      <c r="P613" s="6" t="s">
        <v>8272</v>
      </c>
      <c r="Q613" s="8">
        <f t="shared" si="77"/>
        <v>0</v>
      </c>
      <c r="R613" s="9" t="e">
        <f t="shared" si="78"/>
        <v>#DIV/0!</v>
      </c>
      <c r="S613" s="6" t="s">
        <v>8319</v>
      </c>
      <c r="T613" s="6" t="s">
        <v>8320</v>
      </c>
      <c r="U613" s="6" t="str">
        <f t="shared" si="72"/>
        <v>technology</v>
      </c>
      <c r="V613" s="6" t="str">
        <f t="shared" si="79"/>
        <v>web</v>
      </c>
      <c r="W613" s="6" t="str">
        <f t="shared" si="73"/>
        <v>technology</v>
      </c>
      <c r="X613" s="6" t="str">
        <f t="shared" si="74"/>
        <v>web</v>
      </c>
    </row>
    <row r="614" spans="1:24" ht="104.7" customHeight="1" x14ac:dyDescent="0.55000000000000004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20">
        <f t="shared" si="75"/>
        <v>42585.031782407401</v>
      </c>
      <c r="L614" s="20">
        <f t="shared" si="76"/>
        <v>42615.031782407401</v>
      </c>
      <c r="M614" s="6" t="b">
        <v>0</v>
      </c>
      <c r="N614" s="6">
        <v>0</v>
      </c>
      <c r="O614" s="6" t="b">
        <v>0</v>
      </c>
      <c r="P614" s="6" t="s">
        <v>8272</v>
      </c>
      <c r="Q614" s="8">
        <f t="shared" si="77"/>
        <v>0</v>
      </c>
      <c r="R614" s="9" t="e">
        <f t="shared" si="78"/>
        <v>#DIV/0!</v>
      </c>
      <c r="S614" s="6" t="s">
        <v>8319</v>
      </c>
      <c r="T614" s="6" t="s">
        <v>8320</v>
      </c>
      <c r="U614" s="6" t="str">
        <f t="shared" si="72"/>
        <v>technology</v>
      </c>
      <c r="V614" s="6" t="str">
        <f t="shared" si="79"/>
        <v>web</v>
      </c>
      <c r="W614" s="6" t="str">
        <f t="shared" si="73"/>
        <v>technology</v>
      </c>
      <c r="X614" s="6" t="str">
        <f t="shared" si="74"/>
        <v>web</v>
      </c>
    </row>
    <row r="615" spans="1:24" ht="104.7" customHeight="1" x14ac:dyDescent="0.55000000000000004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20">
        <f t="shared" si="75"/>
        <v>42247.496759259258</v>
      </c>
      <c r="L615" s="20">
        <f t="shared" si="76"/>
        <v>42278.207638888889</v>
      </c>
      <c r="M615" s="6" t="b">
        <v>0</v>
      </c>
      <c r="N615" s="6">
        <v>121</v>
      </c>
      <c r="O615" s="6" t="b">
        <v>0</v>
      </c>
      <c r="P615" s="6" t="s">
        <v>8272</v>
      </c>
      <c r="Q615" s="8">
        <f t="shared" si="77"/>
        <v>21.363333333333333</v>
      </c>
      <c r="R615" s="9">
        <f t="shared" si="78"/>
        <v>105.93388429752066</v>
      </c>
      <c r="S615" s="6" t="s">
        <v>8319</v>
      </c>
      <c r="T615" s="6" t="s">
        <v>8320</v>
      </c>
      <c r="U615" s="6" t="str">
        <f t="shared" si="72"/>
        <v>technology</v>
      </c>
      <c r="V615" s="6" t="str">
        <f t="shared" si="79"/>
        <v>web</v>
      </c>
      <c r="W615" s="6" t="str">
        <f t="shared" si="73"/>
        <v>technology</v>
      </c>
      <c r="X615" s="6" t="str">
        <f t="shared" si="74"/>
        <v>web</v>
      </c>
    </row>
    <row r="616" spans="1:24" ht="104.7" customHeight="1" x14ac:dyDescent="0.55000000000000004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20">
        <f t="shared" si="75"/>
        <v>42515.061805555553</v>
      </c>
      <c r="L616" s="20">
        <f t="shared" si="76"/>
        <v>42545.061805555553</v>
      </c>
      <c r="M616" s="6" t="b">
        <v>0</v>
      </c>
      <c r="N616" s="6">
        <v>0</v>
      </c>
      <c r="O616" s="6" t="b">
        <v>0</v>
      </c>
      <c r="P616" s="6" t="s">
        <v>8272</v>
      </c>
      <c r="Q616" s="8">
        <f t="shared" si="77"/>
        <v>0</v>
      </c>
      <c r="R616" s="9" t="e">
        <f t="shared" si="78"/>
        <v>#DIV/0!</v>
      </c>
      <c r="S616" s="6" t="s">
        <v>8319</v>
      </c>
      <c r="T616" s="6" t="s">
        <v>8320</v>
      </c>
      <c r="U616" s="6" t="str">
        <f t="shared" si="72"/>
        <v>technology</v>
      </c>
      <c r="V616" s="6" t="str">
        <f t="shared" si="79"/>
        <v>web</v>
      </c>
      <c r="W616" s="6" t="str">
        <f t="shared" si="73"/>
        <v>technology</v>
      </c>
      <c r="X616" s="6" t="str">
        <f t="shared" si="74"/>
        <v>web</v>
      </c>
    </row>
    <row r="617" spans="1:24" ht="104.7" customHeight="1" x14ac:dyDescent="0.55000000000000004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20">
        <f t="shared" si="75"/>
        <v>42242.122210648144</v>
      </c>
      <c r="L617" s="20">
        <f t="shared" si="76"/>
        <v>42272.122210648144</v>
      </c>
      <c r="M617" s="6" t="b">
        <v>0</v>
      </c>
      <c r="N617" s="6">
        <v>0</v>
      </c>
      <c r="O617" s="6" t="b">
        <v>0</v>
      </c>
      <c r="P617" s="6" t="s">
        <v>8272</v>
      </c>
      <c r="Q617" s="8">
        <f t="shared" si="77"/>
        <v>0</v>
      </c>
      <c r="R617" s="9" t="e">
        <f t="shared" si="78"/>
        <v>#DIV/0!</v>
      </c>
      <c r="S617" s="6" t="s">
        <v>8319</v>
      </c>
      <c r="T617" s="6" t="s">
        <v>8320</v>
      </c>
      <c r="U617" s="6" t="str">
        <f t="shared" si="72"/>
        <v>technology</v>
      </c>
      <c r="V617" s="6" t="str">
        <f t="shared" si="79"/>
        <v>web</v>
      </c>
      <c r="W617" s="6" t="str">
        <f t="shared" si="73"/>
        <v>technology</v>
      </c>
      <c r="X617" s="6" t="str">
        <f t="shared" si="74"/>
        <v>web</v>
      </c>
    </row>
    <row r="618" spans="1:24" ht="104.7" customHeight="1" x14ac:dyDescent="0.55000000000000004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20">
        <f t="shared" si="75"/>
        <v>42761.376238425932</v>
      </c>
      <c r="L618" s="20">
        <f t="shared" si="76"/>
        <v>42791.376238425932</v>
      </c>
      <c r="M618" s="6" t="b">
        <v>0</v>
      </c>
      <c r="N618" s="6">
        <v>0</v>
      </c>
      <c r="O618" s="6" t="b">
        <v>0</v>
      </c>
      <c r="P618" s="6" t="s">
        <v>8272</v>
      </c>
      <c r="Q618" s="8">
        <f t="shared" si="77"/>
        <v>0</v>
      </c>
      <c r="R618" s="9" t="e">
        <f t="shared" si="78"/>
        <v>#DIV/0!</v>
      </c>
      <c r="S618" s="6" t="s">
        <v>8319</v>
      </c>
      <c r="T618" s="6" t="s">
        <v>8320</v>
      </c>
      <c r="U618" s="6" t="str">
        <f t="shared" si="72"/>
        <v>technology</v>
      </c>
      <c r="V618" s="6" t="str">
        <f t="shared" si="79"/>
        <v>web</v>
      </c>
      <c r="W618" s="6" t="str">
        <f t="shared" si="73"/>
        <v>technology</v>
      </c>
      <c r="X618" s="6" t="str">
        <f t="shared" si="74"/>
        <v>web</v>
      </c>
    </row>
    <row r="619" spans="1:24" ht="104.7" customHeight="1" x14ac:dyDescent="0.55000000000000004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20">
        <f t="shared" si="75"/>
        <v>42087.343090277776</v>
      </c>
      <c r="L619" s="20">
        <f t="shared" si="76"/>
        <v>42132.343090277776</v>
      </c>
      <c r="M619" s="6" t="b">
        <v>0</v>
      </c>
      <c r="N619" s="6">
        <v>3</v>
      </c>
      <c r="O619" s="6" t="b">
        <v>0</v>
      </c>
      <c r="P619" s="6" t="s">
        <v>8272</v>
      </c>
      <c r="Q619" s="8">
        <f t="shared" si="77"/>
        <v>3</v>
      </c>
      <c r="R619" s="9">
        <f t="shared" si="78"/>
        <v>20</v>
      </c>
      <c r="S619" s="6" t="s">
        <v>8319</v>
      </c>
      <c r="T619" s="6" t="s">
        <v>8320</v>
      </c>
      <c r="U619" s="6" t="str">
        <f t="shared" si="72"/>
        <v>technology</v>
      </c>
      <c r="V619" s="6" t="str">
        <f t="shared" si="79"/>
        <v>web</v>
      </c>
      <c r="W619" s="6" t="str">
        <f t="shared" si="73"/>
        <v>technology</v>
      </c>
      <c r="X619" s="6" t="str">
        <f t="shared" si="74"/>
        <v>web</v>
      </c>
    </row>
    <row r="620" spans="1:24" ht="104.7" customHeight="1" x14ac:dyDescent="0.55000000000000004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20">
        <f t="shared" si="75"/>
        <v>42317.810219907406</v>
      </c>
      <c r="L620" s="20">
        <f t="shared" si="76"/>
        <v>42347.810219907406</v>
      </c>
      <c r="M620" s="6" t="b">
        <v>0</v>
      </c>
      <c r="N620" s="6">
        <v>0</v>
      </c>
      <c r="O620" s="6" t="b">
        <v>0</v>
      </c>
      <c r="P620" s="6" t="s">
        <v>8272</v>
      </c>
      <c r="Q620" s="8">
        <f t="shared" si="77"/>
        <v>0</v>
      </c>
      <c r="R620" s="9" t="e">
        <f t="shared" si="78"/>
        <v>#DIV/0!</v>
      </c>
      <c r="S620" s="6" t="s">
        <v>8319</v>
      </c>
      <c r="T620" s="6" t="s">
        <v>8320</v>
      </c>
      <c r="U620" s="6" t="str">
        <f t="shared" si="72"/>
        <v>technology</v>
      </c>
      <c r="V620" s="6" t="str">
        <f t="shared" si="79"/>
        <v>web</v>
      </c>
      <c r="W620" s="6" t="str">
        <f t="shared" si="73"/>
        <v>technology</v>
      </c>
      <c r="X620" s="6" t="str">
        <f t="shared" si="74"/>
        <v>web</v>
      </c>
    </row>
    <row r="621" spans="1:24" ht="104.7" customHeight="1" x14ac:dyDescent="0.55000000000000004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20">
        <f t="shared" si="75"/>
        <v>41908.650347222225</v>
      </c>
      <c r="L621" s="20">
        <f t="shared" si="76"/>
        <v>41968.692013888889</v>
      </c>
      <c r="M621" s="6" t="b">
        <v>0</v>
      </c>
      <c r="N621" s="6">
        <v>1</v>
      </c>
      <c r="O621" s="6" t="b">
        <v>0</v>
      </c>
      <c r="P621" s="6" t="s">
        <v>8272</v>
      </c>
      <c r="Q621" s="8">
        <f t="shared" si="77"/>
        <v>3.9999999999999996E-5</v>
      </c>
      <c r="R621" s="9">
        <f t="shared" si="78"/>
        <v>1</v>
      </c>
      <c r="S621" s="6" t="s">
        <v>8319</v>
      </c>
      <c r="T621" s="6" t="s">
        <v>8320</v>
      </c>
      <c r="U621" s="6" t="str">
        <f t="shared" si="72"/>
        <v>technology</v>
      </c>
      <c r="V621" s="6" t="str">
        <f t="shared" si="79"/>
        <v>web</v>
      </c>
      <c r="W621" s="6" t="str">
        <f t="shared" si="73"/>
        <v>technology</v>
      </c>
      <c r="X621" s="6" t="str">
        <f t="shared" si="74"/>
        <v>web</v>
      </c>
    </row>
    <row r="622" spans="1:24" ht="104.7" customHeight="1" x14ac:dyDescent="0.55000000000000004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20">
        <f t="shared" si="75"/>
        <v>41831.716874999998</v>
      </c>
      <c r="L622" s="20">
        <f t="shared" si="76"/>
        <v>41876.716874999998</v>
      </c>
      <c r="M622" s="6" t="b">
        <v>0</v>
      </c>
      <c r="N622" s="6">
        <v>1</v>
      </c>
      <c r="O622" s="6" t="b">
        <v>0</v>
      </c>
      <c r="P622" s="6" t="s">
        <v>8272</v>
      </c>
      <c r="Q622" s="8">
        <f t="shared" si="77"/>
        <v>1</v>
      </c>
      <c r="R622" s="9">
        <f t="shared" si="78"/>
        <v>300</v>
      </c>
      <c r="S622" s="6" t="s">
        <v>8319</v>
      </c>
      <c r="T622" s="6" t="s">
        <v>8320</v>
      </c>
      <c r="U622" s="6" t="str">
        <f t="shared" si="72"/>
        <v>technology</v>
      </c>
      <c r="V622" s="6" t="str">
        <f t="shared" si="79"/>
        <v>web</v>
      </c>
      <c r="W622" s="6" t="str">
        <f t="shared" si="73"/>
        <v>technology</v>
      </c>
      <c r="X622" s="6" t="str">
        <f t="shared" si="74"/>
        <v>web</v>
      </c>
    </row>
    <row r="623" spans="1:24" ht="104.7" customHeight="1" x14ac:dyDescent="0.55000000000000004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20">
        <f t="shared" si="75"/>
        <v>42528.987696759257</v>
      </c>
      <c r="L623" s="20">
        <f t="shared" si="76"/>
        <v>42558.987696759257</v>
      </c>
      <c r="M623" s="6" t="b">
        <v>0</v>
      </c>
      <c r="N623" s="6">
        <v>3</v>
      </c>
      <c r="O623" s="6" t="b">
        <v>0</v>
      </c>
      <c r="P623" s="6" t="s">
        <v>8272</v>
      </c>
      <c r="Q623" s="8">
        <f t="shared" si="77"/>
        <v>1.044</v>
      </c>
      <c r="R623" s="9">
        <f t="shared" si="78"/>
        <v>87</v>
      </c>
      <c r="S623" s="6" t="s">
        <v>8319</v>
      </c>
      <c r="T623" s="6" t="s">
        <v>8320</v>
      </c>
      <c r="U623" s="6" t="str">
        <f t="shared" si="72"/>
        <v>technology</v>
      </c>
      <c r="V623" s="6" t="str">
        <f t="shared" si="79"/>
        <v>web</v>
      </c>
      <c r="W623" s="6" t="str">
        <f t="shared" si="73"/>
        <v>technology</v>
      </c>
      <c r="X623" s="6" t="str">
        <f t="shared" si="74"/>
        <v>web</v>
      </c>
    </row>
    <row r="624" spans="1:24" ht="104.7" customHeight="1" x14ac:dyDescent="0.55000000000000004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20">
        <f t="shared" si="75"/>
        <v>42532.774745370371</v>
      </c>
      <c r="L624" s="20">
        <f t="shared" si="76"/>
        <v>42552.774745370371</v>
      </c>
      <c r="M624" s="6" t="b">
        <v>0</v>
      </c>
      <c r="N624" s="6">
        <v>9</v>
      </c>
      <c r="O624" s="6" t="b">
        <v>0</v>
      </c>
      <c r="P624" s="6" t="s">
        <v>8272</v>
      </c>
      <c r="Q624" s="8">
        <f t="shared" si="77"/>
        <v>5.6833333333333336</v>
      </c>
      <c r="R624" s="9">
        <f t="shared" si="78"/>
        <v>37.888888888888886</v>
      </c>
      <c r="S624" s="6" t="s">
        <v>8319</v>
      </c>
      <c r="T624" s="6" t="s">
        <v>8320</v>
      </c>
      <c r="U624" s="6" t="str">
        <f t="shared" si="72"/>
        <v>technology</v>
      </c>
      <c r="V624" s="6" t="str">
        <f t="shared" si="79"/>
        <v>web</v>
      </c>
      <c r="W624" s="6" t="str">
        <f t="shared" si="73"/>
        <v>technology</v>
      </c>
      <c r="X624" s="6" t="str">
        <f t="shared" si="74"/>
        <v>web</v>
      </c>
    </row>
    <row r="625" spans="1:24" ht="104.7" customHeight="1" x14ac:dyDescent="0.55000000000000004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20">
        <f t="shared" si="75"/>
        <v>42122.009224537032</v>
      </c>
      <c r="L625" s="20">
        <f t="shared" si="76"/>
        <v>42152.009224537032</v>
      </c>
      <c r="M625" s="6" t="b">
        <v>0</v>
      </c>
      <c r="N625" s="6">
        <v>0</v>
      </c>
      <c r="O625" s="6" t="b">
        <v>0</v>
      </c>
      <c r="P625" s="6" t="s">
        <v>8272</v>
      </c>
      <c r="Q625" s="8">
        <f t="shared" si="77"/>
        <v>0</v>
      </c>
      <c r="R625" s="9" t="e">
        <f t="shared" si="78"/>
        <v>#DIV/0!</v>
      </c>
      <c r="S625" s="6" t="s">
        <v>8319</v>
      </c>
      <c r="T625" s="6" t="s">
        <v>8320</v>
      </c>
      <c r="U625" s="6" t="str">
        <f t="shared" si="72"/>
        <v>technology</v>
      </c>
      <c r="V625" s="6" t="str">
        <f t="shared" si="79"/>
        <v>web</v>
      </c>
      <c r="W625" s="6" t="str">
        <f t="shared" si="73"/>
        <v>technology</v>
      </c>
      <c r="X625" s="6" t="str">
        <f t="shared" si="74"/>
        <v>web</v>
      </c>
    </row>
    <row r="626" spans="1:24" ht="104.7" customHeight="1" x14ac:dyDescent="0.55000000000000004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20">
        <f t="shared" si="75"/>
        <v>42108.988900462966</v>
      </c>
      <c r="L626" s="20">
        <f t="shared" si="76"/>
        <v>42138.988900462966</v>
      </c>
      <c r="M626" s="6" t="b">
        <v>0</v>
      </c>
      <c r="N626" s="6">
        <v>0</v>
      </c>
      <c r="O626" s="6" t="b">
        <v>0</v>
      </c>
      <c r="P626" s="6" t="s">
        <v>8272</v>
      </c>
      <c r="Q626" s="8">
        <f t="shared" si="77"/>
        <v>0</v>
      </c>
      <c r="R626" s="9" t="e">
        <f t="shared" si="78"/>
        <v>#DIV/0!</v>
      </c>
      <c r="S626" s="6" t="s">
        <v>8319</v>
      </c>
      <c r="T626" s="6" t="s">
        <v>8320</v>
      </c>
      <c r="U626" s="6" t="str">
        <f t="shared" si="72"/>
        <v>technology</v>
      </c>
      <c r="V626" s="6" t="str">
        <f t="shared" si="79"/>
        <v>web</v>
      </c>
      <c r="W626" s="6" t="str">
        <f t="shared" si="73"/>
        <v>technology</v>
      </c>
      <c r="X626" s="6" t="str">
        <f t="shared" si="74"/>
        <v>web</v>
      </c>
    </row>
    <row r="627" spans="1:24" ht="104.7" customHeight="1" x14ac:dyDescent="0.55000000000000004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20">
        <f t="shared" si="75"/>
        <v>42790.895567129628</v>
      </c>
      <c r="L627" s="20">
        <f t="shared" si="76"/>
        <v>42820.853900462964</v>
      </c>
      <c r="M627" s="6" t="b">
        <v>0</v>
      </c>
      <c r="N627" s="6">
        <v>0</v>
      </c>
      <c r="O627" s="6" t="b">
        <v>0</v>
      </c>
      <c r="P627" s="6" t="s">
        <v>8272</v>
      </c>
      <c r="Q627" s="8">
        <f t="shared" si="77"/>
        <v>0</v>
      </c>
      <c r="R627" s="9" t="e">
        <f t="shared" si="78"/>
        <v>#DIV/0!</v>
      </c>
      <c r="S627" s="6" t="s">
        <v>8319</v>
      </c>
      <c r="T627" s="6" t="s">
        <v>8320</v>
      </c>
      <c r="U627" s="6" t="str">
        <f t="shared" si="72"/>
        <v>technology</v>
      </c>
      <c r="V627" s="6" t="str">
        <f t="shared" si="79"/>
        <v>web</v>
      </c>
      <c r="W627" s="6" t="str">
        <f t="shared" si="73"/>
        <v>technology</v>
      </c>
      <c r="X627" s="6" t="str">
        <f t="shared" si="74"/>
        <v>web</v>
      </c>
    </row>
    <row r="628" spans="1:24" ht="104.7" customHeight="1" x14ac:dyDescent="0.55000000000000004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20">
        <f t="shared" si="75"/>
        <v>42198.559479166666</v>
      </c>
      <c r="L628" s="20">
        <f t="shared" si="76"/>
        <v>42231.556944444441</v>
      </c>
      <c r="M628" s="6" t="b">
        <v>0</v>
      </c>
      <c r="N628" s="6">
        <v>39</v>
      </c>
      <c r="O628" s="6" t="b">
        <v>0</v>
      </c>
      <c r="P628" s="6" t="s">
        <v>8272</v>
      </c>
      <c r="Q628" s="8">
        <f t="shared" si="77"/>
        <v>17.380000000000003</v>
      </c>
      <c r="R628" s="9">
        <f t="shared" si="78"/>
        <v>111.41025641025641</v>
      </c>
      <c r="S628" s="6" t="s">
        <v>8319</v>
      </c>
      <c r="T628" s="6" t="s">
        <v>8320</v>
      </c>
      <c r="U628" s="6" t="str">
        <f t="shared" si="72"/>
        <v>technology</v>
      </c>
      <c r="V628" s="6" t="str">
        <f t="shared" si="79"/>
        <v>web</v>
      </c>
      <c r="W628" s="6" t="str">
        <f t="shared" si="73"/>
        <v>technology</v>
      </c>
      <c r="X628" s="6" t="str">
        <f t="shared" si="74"/>
        <v>web</v>
      </c>
    </row>
    <row r="629" spans="1:24" ht="104.7" customHeight="1" x14ac:dyDescent="0.55000000000000004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20">
        <f t="shared" si="75"/>
        <v>42384.306840277779</v>
      </c>
      <c r="L629" s="20">
        <f t="shared" si="76"/>
        <v>42443.958333333328</v>
      </c>
      <c r="M629" s="6" t="b">
        <v>0</v>
      </c>
      <c r="N629" s="6">
        <v>1</v>
      </c>
      <c r="O629" s="6" t="b">
        <v>0</v>
      </c>
      <c r="P629" s="6" t="s">
        <v>8272</v>
      </c>
      <c r="Q629" s="8">
        <f t="shared" si="77"/>
        <v>0.02</v>
      </c>
      <c r="R629" s="9">
        <f t="shared" si="78"/>
        <v>90</v>
      </c>
      <c r="S629" s="6" t="s">
        <v>8319</v>
      </c>
      <c r="T629" s="6" t="s">
        <v>8320</v>
      </c>
      <c r="U629" s="6" t="str">
        <f t="shared" si="72"/>
        <v>technology</v>
      </c>
      <c r="V629" s="6" t="str">
        <f t="shared" si="79"/>
        <v>web</v>
      </c>
      <c r="W629" s="6" t="str">
        <f t="shared" si="73"/>
        <v>technology</v>
      </c>
      <c r="X629" s="6" t="str">
        <f t="shared" si="74"/>
        <v>web</v>
      </c>
    </row>
    <row r="630" spans="1:24" ht="104.7" customHeight="1" x14ac:dyDescent="0.55000000000000004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20">
        <f t="shared" si="75"/>
        <v>41803.692789351851</v>
      </c>
      <c r="L630" s="20">
        <f t="shared" si="76"/>
        <v>41833.692789351851</v>
      </c>
      <c r="M630" s="6" t="b">
        <v>0</v>
      </c>
      <c r="N630" s="6">
        <v>0</v>
      </c>
      <c r="O630" s="6" t="b">
        <v>0</v>
      </c>
      <c r="P630" s="6" t="s">
        <v>8272</v>
      </c>
      <c r="Q630" s="8">
        <f t="shared" si="77"/>
        <v>0</v>
      </c>
      <c r="R630" s="9" t="e">
        <f t="shared" si="78"/>
        <v>#DIV/0!</v>
      </c>
      <c r="S630" s="6" t="s">
        <v>8319</v>
      </c>
      <c r="T630" s="6" t="s">
        <v>8320</v>
      </c>
      <c r="U630" s="6" t="str">
        <f t="shared" si="72"/>
        <v>technology</v>
      </c>
      <c r="V630" s="6" t="str">
        <f t="shared" si="79"/>
        <v>web</v>
      </c>
      <c r="W630" s="6" t="str">
        <f t="shared" si="73"/>
        <v>technology</v>
      </c>
      <c r="X630" s="6" t="str">
        <f t="shared" si="74"/>
        <v>web</v>
      </c>
    </row>
    <row r="631" spans="1:24" ht="104.7" customHeight="1" x14ac:dyDescent="0.55000000000000004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20">
        <f t="shared" si="75"/>
        <v>42474.637824074074</v>
      </c>
      <c r="L631" s="20">
        <f t="shared" si="76"/>
        <v>42504.637824074074</v>
      </c>
      <c r="M631" s="6" t="b">
        <v>0</v>
      </c>
      <c r="N631" s="6">
        <v>3</v>
      </c>
      <c r="O631" s="6" t="b">
        <v>0</v>
      </c>
      <c r="P631" s="6" t="s">
        <v>8272</v>
      </c>
      <c r="Q631" s="8">
        <f t="shared" si="77"/>
        <v>0.17500000000000002</v>
      </c>
      <c r="R631" s="9">
        <f t="shared" si="78"/>
        <v>116.66666666666667</v>
      </c>
      <c r="S631" s="6" t="s">
        <v>8319</v>
      </c>
      <c r="T631" s="6" t="s">
        <v>8320</v>
      </c>
      <c r="U631" s="6" t="str">
        <f t="shared" si="72"/>
        <v>technology</v>
      </c>
      <c r="V631" s="6" t="str">
        <f t="shared" si="79"/>
        <v>web</v>
      </c>
      <c r="W631" s="6" t="str">
        <f t="shared" si="73"/>
        <v>technology</v>
      </c>
      <c r="X631" s="6" t="str">
        <f t="shared" si="74"/>
        <v>web</v>
      </c>
    </row>
    <row r="632" spans="1:24" ht="104.7" customHeight="1" x14ac:dyDescent="0.55000000000000004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20">
        <f t="shared" si="75"/>
        <v>42223.619456018518</v>
      </c>
      <c r="L632" s="20">
        <f t="shared" si="76"/>
        <v>42253.215277777781</v>
      </c>
      <c r="M632" s="6" t="b">
        <v>0</v>
      </c>
      <c r="N632" s="6">
        <v>1</v>
      </c>
      <c r="O632" s="6" t="b">
        <v>0</v>
      </c>
      <c r="P632" s="6" t="s">
        <v>8272</v>
      </c>
      <c r="Q632" s="8">
        <f t="shared" si="77"/>
        <v>8.3340278356529712E-2</v>
      </c>
      <c r="R632" s="9">
        <f t="shared" si="78"/>
        <v>10</v>
      </c>
      <c r="S632" s="6" t="s">
        <v>8319</v>
      </c>
      <c r="T632" s="6" t="s">
        <v>8320</v>
      </c>
      <c r="U632" s="6" t="str">
        <f t="shared" si="72"/>
        <v>technology</v>
      </c>
      <c r="V632" s="6" t="str">
        <f t="shared" si="79"/>
        <v>web</v>
      </c>
      <c r="W632" s="6" t="str">
        <f t="shared" si="73"/>
        <v>technology</v>
      </c>
      <c r="X632" s="6" t="str">
        <f t="shared" si="74"/>
        <v>web</v>
      </c>
    </row>
    <row r="633" spans="1:24" ht="104.7" customHeight="1" x14ac:dyDescent="0.55000000000000004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20">
        <f t="shared" si="75"/>
        <v>42489.772326388891</v>
      </c>
      <c r="L633" s="20">
        <f t="shared" si="76"/>
        <v>42518.772326388891</v>
      </c>
      <c r="M633" s="6" t="b">
        <v>0</v>
      </c>
      <c r="N633" s="6">
        <v>9</v>
      </c>
      <c r="O633" s="6" t="b">
        <v>0</v>
      </c>
      <c r="P633" s="6" t="s">
        <v>8272</v>
      </c>
      <c r="Q633" s="8">
        <f t="shared" si="77"/>
        <v>1.38</v>
      </c>
      <c r="R633" s="9">
        <f t="shared" si="78"/>
        <v>76.666666666666671</v>
      </c>
      <c r="S633" s="6" t="s">
        <v>8319</v>
      </c>
      <c r="T633" s="6" t="s">
        <v>8320</v>
      </c>
      <c r="U633" s="6" t="str">
        <f t="shared" si="72"/>
        <v>technology</v>
      </c>
      <c r="V633" s="6" t="str">
        <f t="shared" si="79"/>
        <v>web</v>
      </c>
      <c r="W633" s="6" t="str">
        <f t="shared" si="73"/>
        <v>technology</v>
      </c>
      <c r="X633" s="6" t="str">
        <f t="shared" si="74"/>
        <v>web</v>
      </c>
    </row>
    <row r="634" spans="1:24" ht="104.7" customHeight="1" x14ac:dyDescent="0.55000000000000004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20">
        <f t="shared" si="75"/>
        <v>42303.659317129626</v>
      </c>
      <c r="L634" s="20">
        <f t="shared" si="76"/>
        <v>42333.700983796298</v>
      </c>
      <c r="M634" s="6" t="b">
        <v>0</v>
      </c>
      <c r="N634" s="6">
        <v>0</v>
      </c>
      <c r="O634" s="6" t="b">
        <v>0</v>
      </c>
      <c r="P634" s="6" t="s">
        <v>8272</v>
      </c>
      <c r="Q634" s="8">
        <f t="shared" si="77"/>
        <v>0</v>
      </c>
      <c r="R634" s="9" t="e">
        <f t="shared" si="78"/>
        <v>#DIV/0!</v>
      </c>
      <c r="S634" s="6" t="s">
        <v>8319</v>
      </c>
      <c r="T634" s="6" t="s">
        <v>8320</v>
      </c>
      <c r="U634" s="6" t="str">
        <f t="shared" si="72"/>
        <v>technology</v>
      </c>
      <c r="V634" s="6" t="str">
        <f t="shared" si="79"/>
        <v>web</v>
      </c>
      <c r="W634" s="6" t="str">
        <f t="shared" si="73"/>
        <v>technology</v>
      </c>
      <c r="X634" s="6" t="str">
        <f t="shared" si="74"/>
        <v>web</v>
      </c>
    </row>
    <row r="635" spans="1:24" ht="104.7" customHeight="1" x14ac:dyDescent="0.55000000000000004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20">
        <f t="shared" si="75"/>
        <v>42507.29932870371</v>
      </c>
      <c r="L635" s="20">
        <f t="shared" si="76"/>
        <v>42538.958333333328</v>
      </c>
      <c r="M635" s="6" t="b">
        <v>0</v>
      </c>
      <c r="N635" s="6">
        <v>25</v>
      </c>
      <c r="O635" s="6" t="b">
        <v>0</v>
      </c>
      <c r="P635" s="6" t="s">
        <v>8272</v>
      </c>
      <c r="Q635" s="8">
        <f t="shared" si="77"/>
        <v>12.45</v>
      </c>
      <c r="R635" s="9">
        <f t="shared" si="78"/>
        <v>49.8</v>
      </c>
      <c r="S635" s="6" t="s">
        <v>8319</v>
      </c>
      <c r="T635" s="6" t="s">
        <v>8320</v>
      </c>
      <c r="U635" s="6" t="str">
        <f t="shared" si="72"/>
        <v>technology</v>
      </c>
      <c r="V635" s="6" t="str">
        <f t="shared" si="79"/>
        <v>web</v>
      </c>
      <c r="W635" s="6" t="str">
        <f t="shared" si="73"/>
        <v>technology</v>
      </c>
      <c r="X635" s="6" t="str">
        <f t="shared" si="74"/>
        <v>web</v>
      </c>
    </row>
    <row r="636" spans="1:24" ht="104.7" customHeight="1" x14ac:dyDescent="0.55000000000000004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20">
        <f t="shared" si="75"/>
        <v>42031.928576388891</v>
      </c>
      <c r="L636" s="20">
        <f t="shared" si="76"/>
        <v>42061.928576388891</v>
      </c>
      <c r="M636" s="6" t="b">
        <v>0</v>
      </c>
      <c r="N636" s="6">
        <v>1</v>
      </c>
      <c r="O636" s="6" t="b">
        <v>0</v>
      </c>
      <c r="P636" s="6" t="s">
        <v>8272</v>
      </c>
      <c r="Q636" s="8">
        <f t="shared" si="77"/>
        <v>0.02</v>
      </c>
      <c r="R636" s="9">
        <f t="shared" si="78"/>
        <v>1</v>
      </c>
      <c r="S636" s="6" t="s">
        <v>8319</v>
      </c>
      <c r="T636" s="6" t="s">
        <v>8320</v>
      </c>
      <c r="U636" s="6" t="str">
        <f t="shared" si="72"/>
        <v>technology</v>
      </c>
      <c r="V636" s="6" t="str">
        <f t="shared" si="79"/>
        <v>web</v>
      </c>
      <c r="W636" s="6" t="str">
        <f t="shared" si="73"/>
        <v>technology</v>
      </c>
      <c r="X636" s="6" t="str">
        <f t="shared" si="74"/>
        <v>web</v>
      </c>
    </row>
    <row r="637" spans="1:24" ht="104.7" customHeight="1" x14ac:dyDescent="0.55000000000000004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20">
        <f t="shared" si="75"/>
        <v>42076.092152777783</v>
      </c>
      <c r="L637" s="20">
        <f t="shared" si="76"/>
        <v>42106.092152777783</v>
      </c>
      <c r="M637" s="6" t="b">
        <v>0</v>
      </c>
      <c r="N637" s="6">
        <v>1</v>
      </c>
      <c r="O637" s="6" t="b">
        <v>0</v>
      </c>
      <c r="P637" s="6" t="s">
        <v>8272</v>
      </c>
      <c r="Q637" s="8">
        <f t="shared" si="77"/>
        <v>8.0000000000000002E-3</v>
      </c>
      <c r="R637" s="9">
        <f t="shared" si="78"/>
        <v>2</v>
      </c>
      <c r="S637" s="6" t="s">
        <v>8319</v>
      </c>
      <c r="T637" s="6" t="s">
        <v>8320</v>
      </c>
      <c r="U637" s="6" t="str">
        <f t="shared" si="72"/>
        <v>technology</v>
      </c>
      <c r="V637" s="6" t="str">
        <f t="shared" si="79"/>
        <v>web</v>
      </c>
      <c r="W637" s="6" t="str">
        <f t="shared" si="73"/>
        <v>technology</v>
      </c>
      <c r="X637" s="6" t="str">
        <f t="shared" si="74"/>
        <v>web</v>
      </c>
    </row>
    <row r="638" spans="1:24" ht="104.7" customHeight="1" x14ac:dyDescent="0.55000000000000004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20">
        <f t="shared" si="75"/>
        <v>42131.455439814818</v>
      </c>
      <c r="L638" s="20">
        <f t="shared" si="76"/>
        <v>42161.44930555555</v>
      </c>
      <c r="M638" s="6" t="b">
        <v>0</v>
      </c>
      <c r="N638" s="6">
        <v>1</v>
      </c>
      <c r="O638" s="6" t="b">
        <v>0</v>
      </c>
      <c r="P638" s="6" t="s">
        <v>8272</v>
      </c>
      <c r="Q638" s="8">
        <f t="shared" si="77"/>
        <v>0.2</v>
      </c>
      <c r="R638" s="9">
        <f t="shared" si="78"/>
        <v>4</v>
      </c>
      <c r="S638" s="6" t="s">
        <v>8319</v>
      </c>
      <c r="T638" s="6" t="s">
        <v>8320</v>
      </c>
      <c r="U638" s="6" t="str">
        <f t="shared" si="72"/>
        <v>technology</v>
      </c>
      <c r="V638" s="6" t="str">
        <f t="shared" si="79"/>
        <v>web</v>
      </c>
      <c r="W638" s="6" t="str">
        <f t="shared" si="73"/>
        <v>technology</v>
      </c>
      <c r="X638" s="6" t="str">
        <f t="shared" si="74"/>
        <v>web</v>
      </c>
    </row>
    <row r="639" spans="1:24" ht="104.7" customHeight="1" x14ac:dyDescent="0.55000000000000004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20">
        <f t="shared" si="75"/>
        <v>42762.962013888886</v>
      </c>
      <c r="L639" s="20">
        <f t="shared" si="76"/>
        <v>42791.961111111115</v>
      </c>
      <c r="M639" s="6" t="b">
        <v>0</v>
      </c>
      <c r="N639" s="6">
        <v>0</v>
      </c>
      <c r="O639" s="6" t="b">
        <v>0</v>
      </c>
      <c r="P639" s="6" t="s">
        <v>8272</v>
      </c>
      <c r="Q639" s="8">
        <f t="shared" si="77"/>
        <v>0</v>
      </c>
      <c r="R639" s="9" t="e">
        <f t="shared" si="78"/>
        <v>#DIV/0!</v>
      </c>
      <c r="S639" s="6" t="s">
        <v>8319</v>
      </c>
      <c r="T639" s="6" t="s">
        <v>8320</v>
      </c>
      <c r="U639" s="6" t="str">
        <f t="shared" si="72"/>
        <v>technology</v>
      </c>
      <c r="V639" s="6" t="str">
        <f t="shared" si="79"/>
        <v>web</v>
      </c>
      <c r="W639" s="6" t="str">
        <f t="shared" si="73"/>
        <v>technology</v>
      </c>
      <c r="X639" s="6" t="str">
        <f t="shared" si="74"/>
        <v>web</v>
      </c>
    </row>
    <row r="640" spans="1:24" ht="104.7" customHeight="1" x14ac:dyDescent="0.55000000000000004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20">
        <f t="shared" si="75"/>
        <v>42759.593310185184</v>
      </c>
      <c r="L640" s="20">
        <f t="shared" si="76"/>
        <v>42819.55164351852</v>
      </c>
      <c r="M640" s="6" t="b">
        <v>0</v>
      </c>
      <c r="N640" s="6">
        <v>6</v>
      </c>
      <c r="O640" s="6" t="b">
        <v>0</v>
      </c>
      <c r="P640" s="6" t="s">
        <v>8272</v>
      </c>
      <c r="Q640" s="8">
        <f t="shared" si="77"/>
        <v>9.0000000000000011E-3</v>
      </c>
      <c r="R640" s="9">
        <f t="shared" si="78"/>
        <v>3</v>
      </c>
      <c r="S640" s="6" t="s">
        <v>8319</v>
      </c>
      <c r="T640" s="6" t="s">
        <v>8320</v>
      </c>
      <c r="U640" s="6" t="str">
        <f t="shared" si="72"/>
        <v>technology</v>
      </c>
      <c r="V640" s="6" t="str">
        <f t="shared" si="79"/>
        <v>web</v>
      </c>
      <c r="W640" s="6" t="str">
        <f t="shared" si="73"/>
        <v>technology</v>
      </c>
      <c r="X640" s="6" t="str">
        <f t="shared" si="74"/>
        <v>web</v>
      </c>
    </row>
    <row r="641" spans="1:24" ht="104.7" customHeight="1" x14ac:dyDescent="0.55000000000000004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20">
        <f t="shared" si="75"/>
        <v>41865.583275462966</v>
      </c>
      <c r="L641" s="20">
        <f t="shared" si="76"/>
        <v>41925.583275462966</v>
      </c>
      <c r="M641" s="6" t="b">
        <v>0</v>
      </c>
      <c r="N641" s="6">
        <v>1</v>
      </c>
      <c r="O641" s="6" t="b">
        <v>0</v>
      </c>
      <c r="P641" s="6" t="s">
        <v>8272</v>
      </c>
      <c r="Q641" s="8">
        <f t="shared" si="77"/>
        <v>9.9999999999999991E-5</v>
      </c>
      <c r="R641" s="9">
        <f t="shared" si="78"/>
        <v>1</v>
      </c>
      <c r="S641" s="6" t="s">
        <v>8319</v>
      </c>
      <c r="T641" s="6" t="s">
        <v>8320</v>
      </c>
      <c r="U641" s="6" t="str">
        <f t="shared" si="72"/>
        <v>technology</v>
      </c>
      <c r="V641" s="6" t="str">
        <f t="shared" si="79"/>
        <v>web</v>
      </c>
      <c r="W641" s="6" t="str">
        <f t="shared" si="73"/>
        <v>technology</v>
      </c>
      <c r="X641" s="6" t="str">
        <f t="shared" si="74"/>
        <v>web</v>
      </c>
    </row>
    <row r="642" spans="1:24" ht="104.7" customHeight="1" x14ac:dyDescent="0.55000000000000004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20">
        <f t="shared" si="75"/>
        <v>42683.420312500006</v>
      </c>
      <c r="L642" s="20">
        <f t="shared" si="76"/>
        <v>42698.958333333328</v>
      </c>
      <c r="M642" s="6" t="b">
        <v>0</v>
      </c>
      <c r="N642" s="6">
        <v>2</v>
      </c>
      <c r="O642" s="6" t="b">
        <v>1</v>
      </c>
      <c r="P642" s="6" t="s">
        <v>8273</v>
      </c>
      <c r="Q642" s="8">
        <f t="shared" si="77"/>
        <v>144.28571428571428</v>
      </c>
      <c r="R642" s="9">
        <f t="shared" si="78"/>
        <v>50.5</v>
      </c>
      <c r="S642" s="6" t="s">
        <v>8319</v>
      </c>
      <c r="T642" s="6" t="s">
        <v>8321</v>
      </c>
      <c r="U642" s="6" t="str">
        <f t="shared" ref="U642:U705" si="80">LEFT(P642,FIND("/",P642)-1)</f>
        <v>technology</v>
      </c>
      <c r="V642" s="6" t="str">
        <f t="shared" si="79"/>
        <v>wearables</v>
      </c>
      <c r="W642" s="6" t="str">
        <f t="shared" ref="W642:W705" si="81">TRIM(MID(SUBSTITUTE(P642,"/",REPT(" ",LEN(P642))),(1-1)*LEN(P642)+1,LEN(P642)))</f>
        <v>technology</v>
      </c>
      <c r="X642" s="6" t="str">
        <f t="shared" ref="X642:X705" si="82">TRIM(MID(SUBSTITUTE(P642,"/",REPT(" ",LEN(P642))),(2-1)*LEN(P642)+1,LEN(P642)))</f>
        <v>wearables</v>
      </c>
    </row>
    <row r="643" spans="1:24" ht="104.7" customHeight="1" x14ac:dyDescent="0.55000000000000004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20">
        <f t="shared" ref="K643:K706" si="83">(((J643/60)/60)/24)+DATE(1970,1,1)</f>
        <v>42199.57</v>
      </c>
      <c r="L643" s="20">
        <f t="shared" ref="L643:L706" si="84">(((I643/60)/60)/24)+DATE(1970,1,1)</f>
        <v>42229.57</v>
      </c>
      <c r="M643" s="6" t="b">
        <v>0</v>
      </c>
      <c r="N643" s="6">
        <v>315</v>
      </c>
      <c r="O643" s="6" t="b">
        <v>1</v>
      </c>
      <c r="P643" s="6" t="s">
        <v>8273</v>
      </c>
      <c r="Q643" s="8">
        <f t="shared" ref="Q643:Q706" si="85">E643/D643*100</f>
        <v>119.16249999999999</v>
      </c>
      <c r="R643" s="9">
        <f t="shared" ref="R643:R706" si="86">E643/N643</f>
        <v>151.31746031746033</v>
      </c>
      <c r="S643" s="6" t="s">
        <v>8319</v>
      </c>
      <c r="T643" s="6" t="s">
        <v>8321</v>
      </c>
      <c r="U643" s="6" t="str">
        <f t="shared" si="80"/>
        <v>technology</v>
      </c>
      <c r="V643" s="6" t="str">
        <f t="shared" ref="V643:V706" si="87">RIGHT(P643,LEN(P643)-LEN(U643)-1)</f>
        <v>wearables</v>
      </c>
      <c r="W643" s="6" t="str">
        <f t="shared" si="81"/>
        <v>technology</v>
      </c>
      <c r="X643" s="6" t="str">
        <f t="shared" si="82"/>
        <v>wearables</v>
      </c>
    </row>
    <row r="644" spans="1:24" ht="104.7" customHeight="1" x14ac:dyDescent="0.55000000000000004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20">
        <f t="shared" si="83"/>
        <v>42199.651319444441</v>
      </c>
      <c r="L644" s="20">
        <f t="shared" si="84"/>
        <v>42235.651319444441</v>
      </c>
      <c r="M644" s="6" t="b">
        <v>0</v>
      </c>
      <c r="N644" s="6">
        <v>2174</v>
      </c>
      <c r="O644" s="6" t="b">
        <v>1</v>
      </c>
      <c r="P644" s="6" t="s">
        <v>8273</v>
      </c>
      <c r="Q644" s="8">
        <f t="shared" si="85"/>
        <v>1460.4850000000001</v>
      </c>
      <c r="R644" s="9">
        <f t="shared" si="86"/>
        <v>134.3592456301748</v>
      </c>
      <c r="S644" s="6" t="s">
        <v>8319</v>
      </c>
      <c r="T644" s="6" t="s">
        <v>8321</v>
      </c>
      <c r="U644" s="6" t="str">
        <f t="shared" si="80"/>
        <v>technology</v>
      </c>
      <c r="V644" s="6" t="str">
        <f t="shared" si="87"/>
        <v>wearables</v>
      </c>
      <c r="W644" s="6" t="str">
        <f t="shared" si="81"/>
        <v>technology</v>
      </c>
      <c r="X644" s="6" t="str">
        <f t="shared" si="82"/>
        <v>wearables</v>
      </c>
    </row>
    <row r="645" spans="1:24" ht="104.7" customHeight="1" x14ac:dyDescent="0.55000000000000004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20">
        <f t="shared" si="83"/>
        <v>42100.642071759255</v>
      </c>
      <c r="L645" s="20">
        <f t="shared" si="84"/>
        <v>42155.642071759255</v>
      </c>
      <c r="M645" s="6" t="b">
        <v>0</v>
      </c>
      <c r="N645" s="6">
        <v>152</v>
      </c>
      <c r="O645" s="6" t="b">
        <v>1</v>
      </c>
      <c r="P645" s="6" t="s">
        <v>8273</v>
      </c>
      <c r="Q645" s="8">
        <f t="shared" si="85"/>
        <v>105.80799999999999</v>
      </c>
      <c r="R645" s="9">
        <f t="shared" si="86"/>
        <v>174.02631578947367</v>
      </c>
      <c r="S645" s="6" t="s">
        <v>8319</v>
      </c>
      <c r="T645" s="6" t="s">
        <v>8321</v>
      </c>
      <c r="U645" s="6" t="str">
        <f t="shared" si="80"/>
        <v>technology</v>
      </c>
      <c r="V645" s="6" t="str">
        <f t="shared" si="87"/>
        <v>wearables</v>
      </c>
      <c r="W645" s="6" t="str">
        <f t="shared" si="81"/>
        <v>technology</v>
      </c>
      <c r="X645" s="6" t="str">
        <f t="shared" si="82"/>
        <v>wearables</v>
      </c>
    </row>
    <row r="646" spans="1:24" ht="104.7" customHeight="1" x14ac:dyDescent="0.55000000000000004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20">
        <f t="shared" si="83"/>
        <v>41898.665960648148</v>
      </c>
      <c r="L646" s="20">
        <f t="shared" si="84"/>
        <v>41941.041666666664</v>
      </c>
      <c r="M646" s="6" t="b">
        <v>0</v>
      </c>
      <c r="N646" s="6">
        <v>1021</v>
      </c>
      <c r="O646" s="6" t="b">
        <v>1</v>
      </c>
      <c r="P646" s="6" t="s">
        <v>8273</v>
      </c>
      <c r="Q646" s="8">
        <f t="shared" si="85"/>
        <v>300.11791999999997</v>
      </c>
      <c r="R646" s="9">
        <f t="shared" si="86"/>
        <v>73.486268364348675</v>
      </c>
      <c r="S646" s="6" t="s">
        <v>8319</v>
      </c>
      <c r="T646" s="6" t="s">
        <v>8321</v>
      </c>
      <c r="U646" s="6" t="str">
        <f t="shared" si="80"/>
        <v>technology</v>
      </c>
      <c r="V646" s="6" t="str">
        <f t="shared" si="87"/>
        <v>wearables</v>
      </c>
      <c r="W646" s="6" t="str">
        <f t="shared" si="81"/>
        <v>technology</v>
      </c>
      <c r="X646" s="6" t="str">
        <f t="shared" si="82"/>
        <v>wearables</v>
      </c>
    </row>
    <row r="647" spans="1:24" ht="104.7" customHeight="1" x14ac:dyDescent="0.55000000000000004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20">
        <f t="shared" si="83"/>
        <v>42564.026319444441</v>
      </c>
      <c r="L647" s="20">
        <f t="shared" si="84"/>
        <v>42594.026319444441</v>
      </c>
      <c r="M647" s="6" t="b">
        <v>0</v>
      </c>
      <c r="N647" s="6">
        <v>237</v>
      </c>
      <c r="O647" s="6" t="b">
        <v>1</v>
      </c>
      <c r="P647" s="6" t="s">
        <v>8273</v>
      </c>
      <c r="Q647" s="8">
        <f t="shared" si="85"/>
        <v>278.7</v>
      </c>
      <c r="R647" s="9">
        <f t="shared" si="86"/>
        <v>23.518987341772153</v>
      </c>
      <c r="S647" s="6" t="s">
        <v>8319</v>
      </c>
      <c r="T647" s="6" t="s">
        <v>8321</v>
      </c>
      <c r="U647" s="6" t="str">
        <f t="shared" si="80"/>
        <v>technology</v>
      </c>
      <c r="V647" s="6" t="str">
        <f t="shared" si="87"/>
        <v>wearables</v>
      </c>
      <c r="W647" s="6" t="str">
        <f t="shared" si="81"/>
        <v>technology</v>
      </c>
      <c r="X647" s="6" t="str">
        <f t="shared" si="82"/>
        <v>wearables</v>
      </c>
    </row>
    <row r="648" spans="1:24" ht="104.7" customHeight="1" x14ac:dyDescent="0.55000000000000004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20">
        <f t="shared" si="83"/>
        <v>41832.852627314816</v>
      </c>
      <c r="L648" s="20">
        <f t="shared" si="84"/>
        <v>41862.852627314816</v>
      </c>
      <c r="M648" s="6" t="b">
        <v>0</v>
      </c>
      <c r="N648" s="6">
        <v>27</v>
      </c>
      <c r="O648" s="6" t="b">
        <v>1</v>
      </c>
      <c r="P648" s="6" t="s">
        <v>8273</v>
      </c>
      <c r="Q648" s="8">
        <f t="shared" si="85"/>
        <v>131.87625</v>
      </c>
      <c r="R648" s="9">
        <f t="shared" si="86"/>
        <v>39.074444444444445</v>
      </c>
      <c r="S648" s="6" t="s">
        <v>8319</v>
      </c>
      <c r="T648" s="6" t="s">
        <v>8321</v>
      </c>
      <c r="U648" s="6" t="str">
        <f t="shared" si="80"/>
        <v>technology</v>
      </c>
      <c r="V648" s="6" t="str">
        <f t="shared" si="87"/>
        <v>wearables</v>
      </c>
      <c r="W648" s="6" t="str">
        <f t="shared" si="81"/>
        <v>technology</v>
      </c>
      <c r="X648" s="6" t="str">
        <f t="shared" si="82"/>
        <v>wearables</v>
      </c>
    </row>
    <row r="649" spans="1:24" ht="104.7" customHeight="1" x14ac:dyDescent="0.55000000000000004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20">
        <f t="shared" si="83"/>
        <v>42416.767928240741</v>
      </c>
      <c r="L649" s="20">
        <f t="shared" si="84"/>
        <v>42446.726261574076</v>
      </c>
      <c r="M649" s="6" t="b">
        <v>0</v>
      </c>
      <c r="N649" s="6">
        <v>17</v>
      </c>
      <c r="O649" s="6" t="b">
        <v>1</v>
      </c>
      <c r="P649" s="6" t="s">
        <v>8273</v>
      </c>
      <c r="Q649" s="8">
        <f t="shared" si="85"/>
        <v>107.05</v>
      </c>
      <c r="R649" s="9">
        <f t="shared" si="86"/>
        <v>125.94117647058823</v>
      </c>
      <c r="S649" s="6" t="s">
        <v>8319</v>
      </c>
      <c r="T649" s="6" t="s">
        <v>8321</v>
      </c>
      <c r="U649" s="6" t="str">
        <f t="shared" si="80"/>
        <v>technology</v>
      </c>
      <c r="V649" s="6" t="str">
        <f t="shared" si="87"/>
        <v>wearables</v>
      </c>
      <c r="W649" s="6" t="str">
        <f t="shared" si="81"/>
        <v>technology</v>
      </c>
      <c r="X649" s="6" t="str">
        <f t="shared" si="82"/>
        <v>wearables</v>
      </c>
    </row>
    <row r="650" spans="1:24" ht="104.7" customHeight="1" x14ac:dyDescent="0.55000000000000004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20">
        <f t="shared" si="83"/>
        <v>41891.693379629629</v>
      </c>
      <c r="L650" s="20">
        <f t="shared" si="84"/>
        <v>41926.693379629629</v>
      </c>
      <c r="M650" s="6" t="b">
        <v>0</v>
      </c>
      <c r="N650" s="6">
        <v>27</v>
      </c>
      <c r="O650" s="6" t="b">
        <v>1</v>
      </c>
      <c r="P650" s="6" t="s">
        <v>8273</v>
      </c>
      <c r="Q650" s="8">
        <f t="shared" si="85"/>
        <v>126.82285714285715</v>
      </c>
      <c r="R650" s="9">
        <f t="shared" si="86"/>
        <v>1644</v>
      </c>
      <c r="S650" s="6" t="s">
        <v>8319</v>
      </c>
      <c r="T650" s="6" t="s">
        <v>8321</v>
      </c>
      <c r="U650" s="6" t="str">
        <f t="shared" si="80"/>
        <v>technology</v>
      </c>
      <c r="V650" s="6" t="str">
        <f t="shared" si="87"/>
        <v>wearables</v>
      </c>
      <c r="W650" s="6" t="str">
        <f t="shared" si="81"/>
        <v>technology</v>
      </c>
      <c r="X650" s="6" t="str">
        <f t="shared" si="82"/>
        <v>wearables</v>
      </c>
    </row>
    <row r="651" spans="1:24" ht="104.7" customHeight="1" x14ac:dyDescent="0.55000000000000004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20">
        <f t="shared" si="83"/>
        <v>41877.912187499998</v>
      </c>
      <c r="L651" s="20">
        <f t="shared" si="84"/>
        <v>41898.912187499998</v>
      </c>
      <c r="M651" s="6" t="b">
        <v>0</v>
      </c>
      <c r="N651" s="6">
        <v>82</v>
      </c>
      <c r="O651" s="6" t="b">
        <v>1</v>
      </c>
      <c r="P651" s="6" t="s">
        <v>8273</v>
      </c>
      <c r="Q651" s="8">
        <f t="shared" si="85"/>
        <v>139.96</v>
      </c>
      <c r="R651" s="9">
        <f t="shared" si="86"/>
        <v>42.670731707317074</v>
      </c>
      <c r="S651" s="6" t="s">
        <v>8319</v>
      </c>
      <c r="T651" s="6" t="s">
        <v>8321</v>
      </c>
      <c r="U651" s="6" t="str">
        <f t="shared" si="80"/>
        <v>technology</v>
      </c>
      <c r="V651" s="6" t="str">
        <f t="shared" si="87"/>
        <v>wearables</v>
      </c>
      <c r="W651" s="6" t="str">
        <f t="shared" si="81"/>
        <v>technology</v>
      </c>
      <c r="X651" s="6" t="str">
        <f t="shared" si="82"/>
        <v>wearables</v>
      </c>
    </row>
    <row r="652" spans="1:24" ht="104.7" customHeight="1" x14ac:dyDescent="0.55000000000000004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20">
        <f t="shared" si="83"/>
        <v>41932.036851851852</v>
      </c>
      <c r="L652" s="20">
        <f t="shared" si="84"/>
        <v>41992.078518518523</v>
      </c>
      <c r="M652" s="6" t="b">
        <v>0</v>
      </c>
      <c r="N652" s="6">
        <v>48</v>
      </c>
      <c r="O652" s="6" t="b">
        <v>1</v>
      </c>
      <c r="P652" s="6" t="s">
        <v>8273</v>
      </c>
      <c r="Q652" s="8">
        <f t="shared" si="85"/>
        <v>112.4</v>
      </c>
      <c r="R652" s="9">
        <f t="shared" si="86"/>
        <v>35.125</v>
      </c>
      <c r="S652" s="6" t="s">
        <v>8319</v>
      </c>
      <c r="T652" s="6" t="s">
        <v>8321</v>
      </c>
      <c r="U652" s="6" t="str">
        <f t="shared" si="80"/>
        <v>technology</v>
      </c>
      <c r="V652" s="6" t="str">
        <f t="shared" si="87"/>
        <v>wearables</v>
      </c>
      <c r="W652" s="6" t="str">
        <f t="shared" si="81"/>
        <v>technology</v>
      </c>
      <c r="X652" s="6" t="str">
        <f t="shared" si="82"/>
        <v>wearables</v>
      </c>
    </row>
    <row r="653" spans="1:24" ht="104.7" customHeight="1" x14ac:dyDescent="0.55000000000000004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20">
        <f t="shared" si="83"/>
        <v>41956.017488425925</v>
      </c>
      <c r="L653" s="20">
        <f t="shared" si="84"/>
        <v>41986.017488425925</v>
      </c>
      <c r="M653" s="6" t="b">
        <v>0</v>
      </c>
      <c r="N653" s="6">
        <v>105</v>
      </c>
      <c r="O653" s="6" t="b">
        <v>1</v>
      </c>
      <c r="P653" s="6" t="s">
        <v>8273</v>
      </c>
      <c r="Q653" s="8">
        <f t="shared" si="85"/>
        <v>100.52799999999999</v>
      </c>
      <c r="R653" s="9">
        <f t="shared" si="86"/>
        <v>239.35238095238094</v>
      </c>
      <c r="S653" s="6" t="s">
        <v>8319</v>
      </c>
      <c r="T653" s="6" t="s">
        <v>8321</v>
      </c>
      <c r="U653" s="6" t="str">
        <f t="shared" si="80"/>
        <v>technology</v>
      </c>
      <c r="V653" s="6" t="str">
        <f t="shared" si="87"/>
        <v>wearables</v>
      </c>
      <c r="W653" s="6" t="str">
        <f t="shared" si="81"/>
        <v>technology</v>
      </c>
      <c r="X653" s="6" t="str">
        <f t="shared" si="82"/>
        <v>wearables</v>
      </c>
    </row>
    <row r="654" spans="1:24" ht="104.7" customHeight="1" x14ac:dyDescent="0.55000000000000004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20">
        <f t="shared" si="83"/>
        <v>42675.690393518518</v>
      </c>
      <c r="L654" s="20">
        <f t="shared" si="84"/>
        <v>42705.732060185182</v>
      </c>
      <c r="M654" s="6" t="b">
        <v>0</v>
      </c>
      <c r="N654" s="6">
        <v>28</v>
      </c>
      <c r="O654" s="6" t="b">
        <v>1</v>
      </c>
      <c r="P654" s="6" t="s">
        <v>8273</v>
      </c>
      <c r="Q654" s="8">
        <f t="shared" si="85"/>
        <v>100.46666666666665</v>
      </c>
      <c r="R654" s="9">
        <f t="shared" si="86"/>
        <v>107.64285714285714</v>
      </c>
      <c r="S654" s="6" t="s">
        <v>8319</v>
      </c>
      <c r="T654" s="6" t="s">
        <v>8321</v>
      </c>
      <c r="U654" s="6" t="str">
        <f t="shared" si="80"/>
        <v>technology</v>
      </c>
      <c r="V654" s="6" t="str">
        <f t="shared" si="87"/>
        <v>wearables</v>
      </c>
      <c r="W654" s="6" t="str">
        <f t="shared" si="81"/>
        <v>technology</v>
      </c>
      <c r="X654" s="6" t="str">
        <f t="shared" si="82"/>
        <v>wearables</v>
      </c>
    </row>
    <row r="655" spans="1:24" ht="104.7" customHeight="1" x14ac:dyDescent="0.55000000000000004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20">
        <f t="shared" si="83"/>
        <v>42199.618518518517</v>
      </c>
      <c r="L655" s="20">
        <f t="shared" si="84"/>
        <v>42236.618518518517</v>
      </c>
      <c r="M655" s="6" t="b">
        <v>0</v>
      </c>
      <c r="N655" s="6">
        <v>1107</v>
      </c>
      <c r="O655" s="6" t="b">
        <v>1</v>
      </c>
      <c r="P655" s="6" t="s">
        <v>8273</v>
      </c>
      <c r="Q655" s="8">
        <f t="shared" si="85"/>
        <v>141.446</v>
      </c>
      <c r="R655" s="9">
        <f t="shared" si="86"/>
        <v>95.830623306233065</v>
      </c>
      <c r="S655" s="6" t="s">
        <v>8319</v>
      </c>
      <c r="T655" s="6" t="s">
        <v>8321</v>
      </c>
      <c r="U655" s="6" t="str">
        <f t="shared" si="80"/>
        <v>technology</v>
      </c>
      <c r="V655" s="6" t="str">
        <f t="shared" si="87"/>
        <v>wearables</v>
      </c>
      <c r="W655" s="6" t="str">
        <f t="shared" si="81"/>
        <v>technology</v>
      </c>
      <c r="X655" s="6" t="str">
        <f t="shared" si="82"/>
        <v>wearables</v>
      </c>
    </row>
    <row r="656" spans="1:24" ht="104.7" customHeight="1" x14ac:dyDescent="0.55000000000000004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20">
        <f t="shared" si="83"/>
        <v>42163.957326388889</v>
      </c>
      <c r="L656" s="20">
        <f t="shared" si="84"/>
        <v>42193.957326388889</v>
      </c>
      <c r="M656" s="6" t="b">
        <v>0</v>
      </c>
      <c r="N656" s="6">
        <v>1013</v>
      </c>
      <c r="O656" s="6" t="b">
        <v>1</v>
      </c>
      <c r="P656" s="6" t="s">
        <v>8273</v>
      </c>
      <c r="Q656" s="8">
        <f t="shared" si="85"/>
        <v>267.29166666666669</v>
      </c>
      <c r="R656" s="9">
        <f t="shared" si="86"/>
        <v>31.663376110562684</v>
      </c>
      <c r="S656" s="6" t="s">
        <v>8319</v>
      </c>
      <c r="T656" s="6" t="s">
        <v>8321</v>
      </c>
      <c r="U656" s="6" t="str">
        <f t="shared" si="80"/>
        <v>technology</v>
      </c>
      <c r="V656" s="6" t="str">
        <f t="shared" si="87"/>
        <v>wearables</v>
      </c>
      <c r="W656" s="6" t="str">
        <f t="shared" si="81"/>
        <v>technology</v>
      </c>
      <c r="X656" s="6" t="str">
        <f t="shared" si="82"/>
        <v>wearables</v>
      </c>
    </row>
    <row r="657" spans="1:24" ht="104.7" customHeight="1" x14ac:dyDescent="0.55000000000000004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20">
        <f t="shared" si="83"/>
        <v>42045.957314814819</v>
      </c>
      <c r="L657" s="20">
        <f t="shared" si="84"/>
        <v>42075.915648148148</v>
      </c>
      <c r="M657" s="6" t="b">
        <v>0</v>
      </c>
      <c r="N657" s="6">
        <v>274</v>
      </c>
      <c r="O657" s="6" t="b">
        <v>1</v>
      </c>
      <c r="P657" s="6" t="s">
        <v>8273</v>
      </c>
      <c r="Q657" s="8">
        <f t="shared" si="85"/>
        <v>146.88749999999999</v>
      </c>
      <c r="R657" s="9">
        <f t="shared" si="86"/>
        <v>42.886861313868614</v>
      </c>
      <c r="S657" s="6" t="s">
        <v>8319</v>
      </c>
      <c r="T657" s="6" t="s">
        <v>8321</v>
      </c>
      <c r="U657" s="6" t="str">
        <f t="shared" si="80"/>
        <v>technology</v>
      </c>
      <c r="V657" s="6" t="str">
        <f t="shared" si="87"/>
        <v>wearables</v>
      </c>
      <c r="W657" s="6" t="str">
        <f t="shared" si="81"/>
        <v>technology</v>
      </c>
      <c r="X657" s="6" t="str">
        <f t="shared" si="82"/>
        <v>wearables</v>
      </c>
    </row>
    <row r="658" spans="1:24" ht="104.7" customHeight="1" x14ac:dyDescent="0.55000000000000004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20">
        <f t="shared" si="83"/>
        <v>42417.804618055554</v>
      </c>
      <c r="L658" s="20">
        <f t="shared" si="84"/>
        <v>42477.762951388882</v>
      </c>
      <c r="M658" s="6" t="b">
        <v>0</v>
      </c>
      <c r="N658" s="6">
        <v>87</v>
      </c>
      <c r="O658" s="6" t="b">
        <v>1</v>
      </c>
      <c r="P658" s="6" t="s">
        <v>8273</v>
      </c>
      <c r="Q658" s="8">
        <f t="shared" si="85"/>
        <v>213.56</v>
      </c>
      <c r="R658" s="9">
        <f t="shared" si="86"/>
        <v>122.73563218390805</v>
      </c>
      <c r="S658" s="6" t="s">
        <v>8319</v>
      </c>
      <c r="T658" s="6" t="s">
        <v>8321</v>
      </c>
      <c r="U658" s="6" t="str">
        <f t="shared" si="80"/>
        <v>technology</v>
      </c>
      <c r="V658" s="6" t="str">
        <f t="shared" si="87"/>
        <v>wearables</v>
      </c>
      <c r="W658" s="6" t="str">
        <f t="shared" si="81"/>
        <v>technology</v>
      </c>
      <c r="X658" s="6" t="str">
        <f t="shared" si="82"/>
        <v>wearables</v>
      </c>
    </row>
    <row r="659" spans="1:24" ht="104.7" customHeight="1" x14ac:dyDescent="0.55000000000000004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20">
        <f t="shared" si="83"/>
        <v>42331.84574074074</v>
      </c>
      <c r="L659" s="20">
        <f t="shared" si="84"/>
        <v>42361.84574074074</v>
      </c>
      <c r="M659" s="6" t="b">
        <v>0</v>
      </c>
      <c r="N659" s="6">
        <v>99</v>
      </c>
      <c r="O659" s="6" t="b">
        <v>1</v>
      </c>
      <c r="P659" s="6" t="s">
        <v>8273</v>
      </c>
      <c r="Q659" s="8">
        <f t="shared" si="85"/>
        <v>125.69999999999999</v>
      </c>
      <c r="R659" s="9">
        <f t="shared" si="86"/>
        <v>190.45454545454547</v>
      </c>
      <c r="S659" s="6" t="s">
        <v>8319</v>
      </c>
      <c r="T659" s="6" t="s">
        <v>8321</v>
      </c>
      <c r="U659" s="6" t="str">
        <f t="shared" si="80"/>
        <v>technology</v>
      </c>
      <c r="V659" s="6" t="str">
        <f t="shared" si="87"/>
        <v>wearables</v>
      </c>
      <c r="W659" s="6" t="str">
        <f t="shared" si="81"/>
        <v>technology</v>
      </c>
      <c r="X659" s="6" t="str">
        <f t="shared" si="82"/>
        <v>wearables</v>
      </c>
    </row>
    <row r="660" spans="1:24" ht="104.7" customHeight="1" x14ac:dyDescent="0.55000000000000004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20">
        <f t="shared" si="83"/>
        <v>42179.160752314812</v>
      </c>
      <c r="L660" s="20">
        <f t="shared" si="84"/>
        <v>42211.75</v>
      </c>
      <c r="M660" s="6" t="b">
        <v>0</v>
      </c>
      <c r="N660" s="6">
        <v>276</v>
      </c>
      <c r="O660" s="6" t="b">
        <v>1</v>
      </c>
      <c r="P660" s="6" t="s">
        <v>8273</v>
      </c>
      <c r="Q660" s="8">
        <f t="shared" si="85"/>
        <v>104.46206037108834</v>
      </c>
      <c r="R660" s="9">
        <f t="shared" si="86"/>
        <v>109.33695652173913</v>
      </c>
      <c r="S660" s="6" t="s">
        <v>8319</v>
      </c>
      <c r="T660" s="6" t="s">
        <v>8321</v>
      </c>
      <c r="U660" s="6" t="str">
        <f t="shared" si="80"/>
        <v>technology</v>
      </c>
      <c r="V660" s="6" t="str">
        <f t="shared" si="87"/>
        <v>wearables</v>
      </c>
      <c r="W660" s="6" t="str">
        <f t="shared" si="81"/>
        <v>technology</v>
      </c>
      <c r="X660" s="6" t="str">
        <f t="shared" si="82"/>
        <v>wearables</v>
      </c>
    </row>
    <row r="661" spans="1:24" ht="104.7" customHeight="1" x14ac:dyDescent="0.55000000000000004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20">
        <f t="shared" si="83"/>
        <v>42209.593692129631</v>
      </c>
      <c r="L661" s="20">
        <f t="shared" si="84"/>
        <v>42239.593692129631</v>
      </c>
      <c r="M661" s="6" t="b">
        <v>0</v>
      </c>
      <c r="N661" s="6">
        <v>21</v>
      </c>
      <c r="O661" s="6" t="b">
        <v>1</v>
      </c>
      <c r="P661" s="6" t="s">
        <v>8273</v>
      </c>
      <c r="Q661" s="8">
        <f t="shared" si="85"/>
        <v>100.56666666666668</v>
      </c>
      <c r="R661" s="9">
        <f t="shared" si="86"/>
        <v>143.66666666666666</v>
      </c>
      <c r="S661" s="6" t="s">
        <v>8319</v>
      </c>
      <c r="T661" s="6" t="s">
        <v>8321</v>
      </c>
      <c r="U661" s="6" t="str">
        <f t="shared" si="80"/>
        <v>technology</v>
      </c>
      <c r="V661" s="6" t="str">
        <f t="shared" si="87"/>
        <v>wearables</v>
      </c>
      <c r="W661" s="6" t="str">
        <f t="shared" si="81"/>
        <v>technology</v>
      </c>
      <c r="X661" s="6" t="str">
        <f t="shared" si="82"/>
        <v>wearables</v>
      </c>
    </row>
    <row r="662" spans="1:24" ht="104.7" customHeight="1" x14ac:dyDescent="0.55000000000000004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20">
        <f t="shared" si="83"/>
        <v>41922.741655092592</v>
      </c>
      <c r="L662" s="20">
        <f t="shared" si="84"/>
        <v>41952.783321759263</v>
      </c>
      <c r="M662" s="6" t="b">
        <v>0</v>
      </c>
      <c r="N662" s="6">
        <v>18</v>
      </c>
      <c r="O662" s="6" t="b">
        <v>0</v>
      </c>
      <c r="P662" s="6" t="s">
        <v>8273</v>
      </c>
      <c r="Q662" s="8">
        <f t="shared" si="85"/>
        <v>3.0579999999999998</v>
      </c>
      <c r="R662" s="9">
        <f t="shared" si="86"/>
        <v>84.944444444444443</v>
      </c>
      <c r="S662" s="6" t="s">
        <v>8319</v>
      </c>
      <c r="T662" s="6" t="s">
        <v>8321</v>
      </c>
      <c r="U662" s="6" t="str">
        <f t="shared" si="80"/>
        <v>technology</v>
      </c>
      <c r="V662" s="6" t="str">
        <f t="shared" si="87"/>
        <v>wearables</v>
      </c>
      <c r="W662" s="6" t="str">
        <f t="shared" si="81"/>
        <v>technology</v>
      </c>
      <c r="X662" s="6" t="str">
        <f t="shared" si="82"/>
        <v>wearables</v>
      </c>
    </row>
    <row r="663" spans="1:24" ht="104.7" customHeight="1" x14ac:dyDescent="0.55000000000000004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20">
        <f t="shared" si="83"/>
        <v>42636.645358796297</v>
      </c>
      <c r="L663" s="20">
        <f t="shared" si="84"/>
        <v>42666.645358796297</v>
      </c>
      <c r="M663" s="6" t="b">
        <v>0</v>
      </c>
      <c r="N663" s="6">
        <v>9</v>
      </c>
      <c r="O663" s="6" t="b">
        <v>0</v>
      </c>
      <c r="P663" s="6" t="s">
        <v>8273</v>
      </c>
      <c r="Q663" s="8">
        <f t="shared" si="85"/>
        <v>0.95</v>
      </c>
      <c r="R663" s="9">
        <f t="shared" si="86"/>
        <v>10.555555555555555</v>
      </c>
      <c r="S663" s="6" t="s">
        <v>8319</v>
      </c>
      <c r="T663" s="6" t="s">
        <v>8321</v>
      </c>
      <c r="U663" s="6" t="str">
        <f t="shared" si="80"/>
        <v>technology</v>
      </c>
      <c r="V663" s="6" t="str">
        <f t="shared" si="87"/>
        <v>wearables</v>
      </c>
      <c r="W663" s="6" t="str">
        <f t="shared" si="81"/>
        <v>technology</v>
      </c>
      <c r="X663" s="6" t="str">
        <f t="shared" si="82"/>
        <v>wearables</v>
      </c>
    </row>
    <row r="664" spans="1:24" ht="104.7" customHeight="1" x14ac:dyDescent="0.55000000000000004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20">
        <f t="shared" si="83"/>
        <v>41990.438043981485</v>
      </c>
      <c r="L664" s="20">
        <f t="shared" si="84"/>
        <v>42020.438043981485</v>
      </c>
      <c r="M664" s="6" t="b">
        <v>0</v>
      </c>
      <c r="N664" s="6">
        <v>4</v>
      </c>
      <c r="O664" s="6" t="b">
        <v>0</v>
      </c>
      <c r="P664" s="6" t="s">
        <v>8273</v>
      </c>
      <c r="Q664" s="8">
        <f t="shared" si="85"/>
        <v>0.4</v>
      </c>
      <c r="R664" s="9">
        <f t="shared" si="86"/>
        <v>39</v>
      </c>
      <c r="S664" s="6" t="s">
        <v>8319</v>
      </c>
      <c r="T664" s="6" t="s">
        <v>8321</v>
      </c>
      <c r="U664" s="6" t="str">
        <f t="shared" si="80"/>
        <v>technology</v>
      </c>
      <c r="V664" s="6" t="str">
        <f t="shared" si="87"/>
        <v>wearables</v>
      </c>
      <c r="W664" s="6" t="str">
        <f t="shared" si="81"/>
        <v>technology</v>
      </c>
      <c r="X664" s="6" t="str">
        <f t="shared" si="82"/>
        <v>wearables</v>
      </c>
    </row>
    <row r="665" spans="1:24" ht="104.7" customHeight="1" x14ac:dyDescent="0.55000000000000004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20">
        <f t="shared" si="83"/>
        <v>42173.843240740738</v>
      </c>
      <c r="L665" s="20">
        <f t="shared" si="84"/>
        <v>42203.843240740738</v>
      </c>
      <c r="M665" s="6" t="b">
        <v>0</v>
      </c>
      <c r="N665" s="6">
        <v>7</v>
      </c>
      <c r="O665" s="6" t="b">
        <v>0</v>
      </c>
      <c r="P665" s="6" t="s">
        <v>8273</v>
      </c>
      <c r="Q665" s="8">
        <f t="shared" si="85"/>
        <v>0.35000000000000003</v>
      </c>
      <c r="R665" s="9">
        <f t="shared" si="86"/>
        <v>100</v>
      </c>
      <c r="S665" s="6" t="s">
        <v>8319</v>
      </c>
      <c r="T665" s="6" t="s">
        <v>8321</v>
      </c>
      <c r="U665" s="6" t="str">
        <f t="shared" si="80"/>
        <v>technology</v>
      </c>
      <c r="V665" s="6" t="str">
        <f t="shared" si="87"/>
        <v>wearables</v>
      </c>
      <c r="W665" s="6" t="str">
        <f t="shared" si="81"/>
        <v>technology</v>
      </c>
      <c r="X665" s="6" t="str">
        <f t="shared" si="82"/>
        <v>wearables</v>
      </c>
    </row>
    <row r="666" spans="1:24" ht="104.7" customHeight="1" x14ac:dyDescent="0.55000000000000004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20">
        <f t="shared" si="83"/>
        <v>42077.666377314818</v>
      </c>
      <c r="L666" s="20">
        <f t="shared" si="84"/>
        <v>42107.666377314818</v>
      </c>
      <c r="M666" s="6" t="b">
        <v>0</v>
      </c>
      <c r="N666" s="6">
        <v>29</v>
      </c>
      <c r="O666" s="6" t="b">
        <v>0</v>
      </c>
      <c r="P666" s="6" t="s">
        <v>8273</v>
      </c>
      <c r="Q666" s="8">
        <f t="shared" si="85"/>
        <v>7.5333333333333332</v>
      </c>
      <c r="R666" s="9">
        <f t="shared" si="86"/>
        <v>31.172413793103448</v>
      </c>
      <c r="S666" s="6" t="s">
        <v>8319</v>
      </c>
      <c r="T666" s="6" t="s">
        <v>8321</v>
      </c>
      <c r="U666" s="6" t="str">
        <f t="shared" si="80"/>
        <v>technology</v>
      </c>
      <c r="V666" s="6" t="str">
        <f t="shared" si="87"/>
        <v>wearables</v>
      </c>
      <c r="W666" s="6" t="str">
        <f t="shared" si="81"/>
        <v>technology</v>
      </c>
      <c r="X666" s="6" t="str">
        <f t="shared" si="82"/>
        <v>wearables</v>
      </c>
    </row>
    <row r="667" spans="1:24" ht="104.7" customHeight="1" x14ac:dyDescent="0.55000000000000004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20">
        <f t="shared" si="83"/>
        <v>42688.711354166662</v>
      </c>
      <c r="L667" s="20">
        <f t="shared" si="84"/>
        <v>42748.711354166662</v>
      </c>
      <c r="M667" s="6" t="b">
        <v>0</v>
      </c>
      <c r="N667" s="6">
        <v>12</v>
      </c>
      <c r="O667" s="6" t="b">
        <v>0</v>
      </c>
      <c r="P667" s="6" t="s">
        <v>8273</v>
      </c>
      <c r="Q667" s="8">
        <f t="shared" si="85"/>
        <v>18.64</v>
      </c>
      <c r="R667" s="9">
        <f t="shared" si="86"/>
        <v>155.33333333333334</v>
      </c>
      <c r="S667" s="6" t="s">
        <v>8319</v>
      </c>
      <c r="T667" s="6" t="s">
        <v>8321</v>
      </c>
      <c r="U667" s="6" t="str">
        <f t="shared" si="80"/>
        <v>technology</v>
      </c>
      <c r="V667" s="6" t="str">
        <f t="shared" si="87"/>
        <v>wearables</v>
      </c>
      <c r="W667" s="6" t="str">
        <f t="shared" si="81"/>
        <v>technology</v>
      </c>
      <c r="X667" s="6" t="str">
        <f t="shared" si="82"/>
        <v>wearables</v>
      </c>
    </row>
    <row r="668" spans="1:24" ht="104.7" customHeight="1" x14ac:dyDescent="0.55000000000000004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20">
        <f t="shared" si="83"/>
        <v>41838.832152777781</v>
      </c>
      <c r="L668" s="20">
        <f t="shared" si="84"/>
        <v>41868.832152777781</v>
      </c>
      <c r="M668" s="6" t="b">
        <v>0</v>
      </c>
      <c r="N668" s="6">
        <v>4</v>
      </c>
      <c r="O668" s="6" t="b">
        <v>0</v>
      </c>
      <c r="P668" s="6" t="s">
        <v>8273</v>
      </c>
      <c r="Q668" s="8">
        <f t="shared" si="85"/>
        <v>4.0000000000000001E-3</v>
      </c>
      <c r="R668" s="9">
        <f t="shared" si="86"/>
        <v>2</v>
      </c>
      <c r="S668" s="6" t="s">
        <v>8319</v>
      </c>
      <c r="T668" s="6" t="s">
        <v>8321</v>
      </c>
      <c r="U668" s="6" t="str">
        <f t="shared" si="80"/>
        <v>technology</v>
      </c>
      <c r="V668" s="6" t="str">
        <f t="shared" si="87"/>
        <v>wearables</v>
      </c>
      <c r="W668" s="6" t="str">
        <f t="shared" si="81"/>
        <v>technology</v>
      </c>
      <c r="X668" s="6" t="str">
        <f t="shared" si="82"/>
        <v>wearables</v>
      </c>
    </row>
    <row r="669" spans="1:24" ht="104.7" customHeight="1" x14ac:dyDescent="0.55000000000000004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20">
        <f t="shared" si="83"/>
        <v>42632.373414351852</v>
      </c>
      <c r="L669" s="20">
        <f t="shared" si="84"/>
        <v>42672.373414351852</v>
      </c>
      <c r="M669" s="6" t="b">
        <v>0</v>
      </c>
      <c r="N669" s="6">
        <v>28</v>
      </c>
      <c r="O669" s="6" t="b">
        <v>0</v>
      </c>
      <c r="P669" s="6" t="s">
        <v>8273</v>
      </c>
      <c r="Q669" s="8">
        <f t="shared" si="85"/>
        <v>10.02</v>
      </c>
      <c r="R669" s="9">
        <f t="shared" si="86"/>
        <v>178.92857142857142</v>
      </c>
      <c r="S669" s="6" t="s">
        <v>8319</v>
      </c>
      <c r="T669" s="6" t="s">
        <v>8321</v>
      </c>
      <c r="U669" s="6" t="str">
        <f t="shared" si="80"/>
        <v>technology</v>
      </c>
      <c r="V669" s="6" t="str">
        <f t="shared" si="87"/>
        <v>wearables</v>
      </c>
      <c r="W669" s="6" t="str">
        <f t="shared" si="81"/>
        <v>technology</v>
      </c>
      <c r="X669" s="6" t="str">
        <f t="shared" si="82"/>
        <v>wearables</v>
      </c>
    </row>
    <row r="670" spans="1:24" ht="104.7" customHeight="1" x14ac:dyDescent="0.55000000000000004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20">
        <f t="shared" si="83"/>
        <v>42090.831273148149</v>
      </c>
      <c r="L670" s="20">
        <f t="shared" si="84"/>
        <v>42135.831273148149</v>
      </c>
      <c r="M670" s="6" t="b">
        <v>0</v>
      </c>
      <c r="N670" s="6">
        <v>25</v>
      </c>
      <c r="O670" s="6" t="b">
        <v>0</v>
      </c>
      <c r="P670" s="6" t="s">
        <v>8273</v>
      </c>
      <c r="Q670" s="8">
        <f t="shared" si="85"/>
        <v>4.5600000000000005</v>
      </c>
      <c r="R670" s="9">
        <f t="shared" si="86"/>
        <v>27.36</v>
      </c>
      <c r="S670" s="6" t="s">
        <v>8319</v>
      </c>
      <c r="T670" s="6" t="s">
        <v>8321</v>
      </c>
      <c r="U670" s="6" t="str">
        <f t="shared" si="80"/>
        <v>technology</v>
      </c>
      <c r="V670" s="6" t="str">
        <f t="shared" si="87"/>
        <v>wearables</v>
      </c>
      <c r="W670" s="6" t="str">
        <f t="shared" si="81"/>
        <v>technology</v>
      </c>
      <c r="X670" s="6" t="str">
        <f t="shared" si="82"/>
        <v>wearables</v>
      </c>
    </row>
    <row r="671" spans="1:24" ht="104.7" customHeight="1" x14ac:dyDescent="0.55000000000000004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20">
        <f t="shared" si="83"/>
        <v>42527.625671296293</v>
      </c>
      <c r="L671" s="20">
        <f t="shared" si="84"/>
        <v>42557.625671296293</v>
      </c>
      <c r="M671" s="6" t="b">
        <v>0</v>
      </c>
      <c r="N671" s="6">
        <v>28</v>
      </c>
      <c r="O671" s="6" t="b">
        <v>0</v>
      </c>
      <c r="P671" s="6" t="s">
        <v>8273</v>
      </c>
      <c r="Q671" s="8">
        <f t="shared" si="85"/>
        <v>21.5075</v>
      </c>
      <c r="R671" s="9">
        <f t="shared" si="86"/>
        <v>1536.25</v>
      </c>
      <c r="S671" s="6" t="s">
        <v>8319</v>
      </c>
      <c r="T671" s="6" t="s">
        <v>8321</v>
      </c>
      <c r="U671" s="6" t="str">
        <f t="shared" si="80"/>
        <v>technology</v>
      </c>
      <c r="V671" s="6" t="str">
        <f t="shared" si="87"/>
        <v>wearables</v>
      </c>
      <c r="W671" s="6" t="str">
        <f t="shared" si="81"/>
        <v>technology</v>
      </c>
      <c r="X671" s="6" t="str">
        <f t="shared" si="82"/>
        <v>wearables</v>
      </c>
    </row>
    <row r="672" spans="1:24" ht="104.7" customHeight="1" x14ac:dyDescent="0.55000000000000004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20">
        <f t="shared" si="83"/>
        <v>42506.709722222222</v>
      </c>
      <c r="L672" s="20">
        <f t="shared" si="84"/>
        <v>42540.340277777781</v>
      </c>
      <c r="M672" s="6" t="b">
        <v>0</v>
      </c>
      <c r="N672" s="6">
        <v>310</v>
      </c>
      <c r="O672" s="6" t="b">
        <v>0</v>
      </c>
      <c r="P672" s="6" t="s">
        <v>8273</v>
      </c>
      <c r="Q672" s="8">
        <f t="shared" si="85"/>
        <v>29.276666666666667</v>
      </c>
      <c r="R672" s="9">
        <f t="shared" si="86"/>
        <v>84.99677419354839</v>
      </c>
      <c r="S672" s="6" t="s">
        <v>8319</v>
      </c>
      <c r="T672" s="6" t="s">
        <v>8321</v>
      </c>
      <c r="U672" s="6" t="str">
        <f t="shared" si="80"/>
        <v>technology</v>
      </c>
      <c r="V672" s="6" t="str">
        <f t="shared" si="87"/>
        <v>wearables</v>
      </c>
      <c r="W672" s="6" t="str">
        <f t="shared" si="81"/>
        <v>technology</v>
      </c>
      <c r="X672" s="6" t="str">
        <f t="shared" si="82"/>
        <v>wearables</v>
      </c>
    </row>
    <row r="673" spans="1:24" ht="104.7" customHeight="1" x14ac:dyDescent="0.55000000000000004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20">
        <f t="shared" si="83"/>
        <v>41984.692731481482</v>
      </c>
      <c r="L673" s="20">
        <f t="shared" si="84"/>
        <v>42018.166666666672</v>
      </c>
      <c r="M673" s="6" t="b">
        <v>0</v>
      </c>
      <c r="N673" s="6">
        <v>15</v>
      </c>
      <c r="O673" s="6" t="b">
        <v>0</v>
      </c>
      <c r="P673" s="6" t="s">
        <v>8273</v>
      </c>
      <c r="Q673" s="8">
        <f t="shared" si="85"/>
        <v>39.426666666666662</v>
      </c>
      <c r="R673" s="9">
        <f t="shared" si="86"/>
        <v>788.5333333333333</v>
      </c>
      <c r="S673" s="6" t="s">
        <v>8319</v>
      </c>
      <c r="T673" s="6" t="s">
        <v>8321</v>
      </c>
      <c r="U673" s="6" t="str">
        <f t="shared" si="80"/>
        <v>technology</v>
      </c>
      <c r="V673" s="6" t="str">
        <f t="shared" si="87"/>
        <v>wearables</v>
      </c>
      <c r="W673" s="6" t="str">
        <f t="shared" si="81"/>
        <v>technology</v>
      </c>
      <c r="X673" s="6" t="str">
        <f t="shared" si="82"/>
        <v>wearables</v>
      </c>
    </row>
    <row r="674" spans="1:24" ht="104.7" customHeight="1" x14ac:dyDescent="0.55000000000000004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20">
        <f t="shared" si="83"/>
        <v>41974.219490740739</v>
      </c>
      <c r="L674" s="20">
        <f t="shared" si="84"/>
        <v>42005.207638888889</v>
      </c>
      <c r="M674" s="6" t="b">
        <v>0</v>
      </c>
      <c r="N674" s="6">
        <v>215</v>
      </c>
      <c r="O674" s="6" t="b">
        <v>0</v>
      </c>
      <c r="P674" s="6" t="s">
        <v>8273</v>
      </c>
      <c r="Q674" s="8">
        <f t="shared" si="85"/>
        <v>21.628</v>
      </c>
      <c r="R674" s="9">
        <f t="shared" si="86"/>
        <v>50.29767441860465</v>
      </c>
      <c r="S674" s="6" t="s">
        <v>8319</v>
      </c>
      <c r="T674" s="6" t="s">
        <v>8321</v>
      </c>
      <c r="U674" s="6" t="str">
        <f t="shared" si="80"/>
        <v>technology</v>
      </c>
      <c r="V674" s="6" t="str">
        <f t="shared" si="87"/>
        <v>wearables</v>
      </c>
      <c r="W674" s="6" t="str">
        <f t="shared" si="81"/>
        <v>technology</v>
      </c>
      <c r="X674" s="6" t="str">
        <f t="shared" si="82"/>
        <v>wearables</v>
      </c>
    </row>
    <row r="675" spans="1:24" ht="104.7" customHeight="1" x14ac:dyDescent="0.55000000000000004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20">
        <f t="shared" si="83"/>
        <v>41838.840474537035</v>
      </c>
      <c r="L675" s="20">
        <f t="shared" si="84"/>
        <v>41883.840474537035</v>
      </c>
      <c r="M675" s="6" t="b">
        <v>0</v>
      </c>
      <c r="N675" s="6">
        <v>3</v>
      </c>
      <c r="O675" s="6" t="b">
        <v>0</v>
      </c>
      <c r="P675" s="6" t="s">
        <v>8273</v>
      </c>
      <c r="Q675" s="8">
        <f t="shared" si="85"/>
        <v>0.20500000000000002</v>
      </c>
      <c r="R675" s="9">
        <f t="shared" si="86"/>
        <v>68.333333333333329</v>
      </c>
      <c r="S675" s="6" t="s">
        <v>8319</v>
      </c>
      <c r="T675" s="6" t="s">
        <v>8321</v>
      </c>
      <c r="U675" s="6" t="str">
        <f t="shared" si="80"/>
        <v>technology</v>
      </c>
      <c r="V675" s="6" t="str">
        <f t="shared" si="87"/>
        <v>wearables</v>
      </c>
      <c r="W675" s="6" t="str">
        <f t="shared" si="81"/>
        <v>technology</v>
      </c>
      <c r="X675" s="6" t="str">
        <f t="shared" si="82"/>
        <v>wearables</v>
      </c>
    </row>
    <row r="676" spans="1:24" ht="104.7" customHeight="1" x14ac:dyDescent="0.55000000000000004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20">
        <f t="shared" si="83"/>
        <v>41803.116053240738</v>
      </c>
      <c r="L676" s="20">
        <f t="shared" si="84"/>
        <v>41863.116053240738</v>
      </c>
      <c r="M676" s="6" t="b">
        <v>0</v>
      </c>
      <c r="N676" s="6">
        <v>2</v>
      </c>
      <c r="O676" s="6" t="b">
        <v>0</v>
      </c>
      <c r="P676" s="6" t="s">
        <v>8273</v>
      </c>
      <c r="Q676" s="8">
        <f t="shared" si="85"/>
        <v>0.03</v>
      </c>
      <c r="R676" s="9">
        <f t="shared" si="86"/>
        <v>7.5</v>
      </c>
      <c r="S676" s="6" t="s">
        <v>8319</v>
      </c>
      <c r="T676" s="6" t="s">
        <v>8321</v>
      </c>
      <c r="U676" s="6" t="str">
        <f t="shared" si="80"/>
        <v>technology</v>
      </c>
      <c r="V676" s="6" t="str">
        <f t="shared" si="87"/>
        <v>wearables</v>
      </c>
      <c r="W676" s="6" t="str">
        <f t="shared" si="81"/>
        <v>technology</v>
      </c>
      <c r="X676" s="6" t="str">
        <f t="shared" si="82"/>
        <v>wearables</v>
      </c>
    </row>
    <row r="677" spans="1:24" ht="104.7" customHeight="1" x14ac:dyDescent="0.55000000000000004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20">
        <f t="shared" si="83"/>
        <v>41975.930601851855</v>
      </c>
      <c r="L677" s="20">
        <f t="shared" si="84"/>
        <v>42005.290972222225</v>
      </c>
      <c r="M677" s="6" t="b">
        <v>0</v>
      </c>
      <c r="N677" s="6">
        <v>26</v>
      </c>
      <c r="O677" s="6" t="b">
        <v>0</v>
      </c>
      <c r="P677" s="6" t="s">
        <v>8273</v>
      </c>
      <c r="Q677" s="8">
        <f t="shared" si="85"/>
        <v>14.85</v>
      </c>
      <c r="R677" s="9">
        <f t="shared" si="86"/>
        <v>34.269230769230766</v>
      </c>
      <c r="S677" s="6" t="s">
        <v>8319</v>
      </c>
      <c r="T677" s="6" t="s">
        <v>8321</v>
      </c>
      <c r="U677" s="6" t="str">
        <f t="shared" si="80"/>
        <v>technology</v>
      </c>
      <c r="V677" s="6" t="str">
        <f t="shared" si="87"/>
        <v>wearables</v>
      </c>
      <c r="W677" s="6" t="str">
        <f t="shared" si="81"/>
        <v>technology</v>
      </c>
      <c r="X677" s="6" t="str">
        <f t="shared" si="82"/>
        <v>wearables</v>
      </c>
    </row>
    <row r="678" spans="1:24" ht="104.7" customHeight="1" x14ac:dyDescent="0.55000000000000004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20">
        <f t="shared" si="83"/>
        <v>42012.768298611118</v>
      </c>
      <c r="L678" s="20">
        <f t="shared" si="84"/>
        <v>42042.768298611118</v>
      </c>
      <c r="M678" s="6" t="b">
        <v>0</v>
      </c>
      <c r="N678" s="6">
        <v>24</v>
      </c>
      <c r="O678" s="6" t="b">
        <v>0</v>
      </c>
      <c r="P678" s="6" t="s">
        <v>8273</v>
      </c>
      <c r="Q678" s="8">
        <f t="shared" si="85"/>
        <v>1.4710000000000001</v>
      </c>
      <c r="R678" s="9">
        <f t="shared" si="86"/>
        <v>61.291666666666664</v>
      </c>
      <c r="S678" s="6" t="s">
        <v>8319</v>
      </c>
      <c r="T678" s="6" t="s">
        <v>8321</v>
      </c>
      <c r="U678" s="6" t="str">
        <f t="shared" si="80"/>
        <v>technology</v>
      </c>
      <c r="V678" s="6" t="str">
        <f t="shared" si="87"/>
        <v>wearables</v>
      </c>
      <c r="W678" s="6" t="str">
        <f t="shared" si="81"/>
        <v>technology</v>
      </c>
      <c r="X678" s="6" t="str">
        <f t="shared" si="82"/>
        <v>wearables</v>
      </c>
    </row>
    <row r="679" spans="1:24" ht="104.7" customHeight="1" x14ac:dyDescent="0.55000000000000004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20">
        <f t="shared" si="83"/>
        <v>42504.403877314813</v>
      </c>
      <c r="L679" s="20">
        <f t="shared" si="84"/>
        <v>42549.403877314813</v>
      </c>
      <c r="M679" s="6" t="b">
        <v>0</v>
      </c>
      <c r="N679" s="6">
        <v>96</v>
      </c>
      <c r="O679" s="6" t="b">
        <v>0</v>
      </c>
      <c r="P679" s="6" t="s">
        <v>8273</v>
      </c>
      <c r="Q679" s="8">
        <f t="shared" si="85"/>
        <v>25.584</v>
      </c>
      <c r="R679" s="9">
        <f t="shared" si="86"/>
        <v>133.25</v>
      </c>
      <c r="S679" s="6" t="s">
        <v>8319</v>
      </c>
      <c r="T679" s="6" t="s">
        <v>8321</v>
      </c>
      <c r="U679" s="6" t="str">
        <f t="shared" si="80"/>
        <v>technology</v>
      </c>
      <c r="V679" s="6" t="str">
        <f t="shared" si="87"/>
        <v>wearables</v>
      </c>
      <c r="W679" s="6" t="str">
        <f t="shared" si="81"/>
        <v>technology</v>
      </c>
      <c r="X679" s="6" t="str">
        <f t="shared" si="82"/>
        <v>wearables</v>
      </c>
    </row>
    <row r="680" spans="1:24" ht="104.7" customHeight="1" x14ac:dyDescent="0.55000000000000004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20">
        <f t="shared" si="83"/>
        <v>42481.376597222217</v>
      </c>
      <c r="L680" s="20">
        <f t="shared" si="84"/>
        <v>42511.376597222217</v>
      </c>
      <c r="M680" s="6" t="b">
        <v>0</v>
      </c>
      <c r="N680" s="6">
        <v>17</v>
      </c>
      <c r="O680" s="6" t="b">
        <v>0</v>
      </c>
      <c r="P680" s="6" t="s">
        <v>8273</v>
      </c>
      <c r="Q680" s="8">
        <f t="shared" si="85"/>
        <v>3.8206896551724134</v>
      </c>
      <c r="R680" s="9">
        <f t="shared" si="86"/>
        <v>65.17647058823529</v>
      </c>
      <c r="S680" s="6" t="s">
        <v>8319</v>
      </c>
      <c r="T680" s="6" t="s">
        <v>8321</v>
      </c>
      <c r="U680" s="6" t="str">
        <f t="shared" si="80"/>
        <v>technology</v>
      </c>
      <c r="V680" s="6" t="str">
        <f t="shared" si="87"/>
        <v>wearables</v>
      </c>
      <c r="W680" s="6" t="str">
        <f t="shared" si="81"/>
        <v>technology</v>
      </c>
      <c r="X680" s="6" t="str">
        <f t="shared" si="82"/>
        <v>wearables</v>
      </c>
    </row>
    <row r="681" spans="1:24" ht="104.7" customHeight="1" x14ac:dyDescent="0.55000000000000004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20">
        <f t="shared" si="83"/>
        <v>42556.695706018523</v>
      </c>
      <c r="L681" s="20">
        <f t="shared" si="84"/>
        <v>42616.695706018523</v>
      </c>
      <c r="M681" s="6" t="b">
        <v>0</v>
      </c>
      <c r="N681" s="6">
        <v>94</v>
      </c>
      <c r="O681" s="6" t="b">
        <v>0</v>
      </c>
      <c r="P681" s="6" t="s">
        <v>8273</v>
      </c>
      <c r="Q681" s="8">
        <f t="shared" si="85"/>
        <v>15.485964912280703</v>
      </c>
      <c r="R681" s="9">
        <f t="shared" si="86"/>
        <v>93.90425531914893</v>
      </c>
      <c r="S681" s="6" t="s">
        <v>8319</v>
      </c>
      <c r="T681" s="6" t="s">
        <v>8321</v>
      </c>
      <c r="U681" s="6" t="str">
        <f t="shared" si="80"/>
        <v>technology</v>
      </c>
      <c r="V681" s="6" t="str">
        <f t="shared" si="87"/>
        <v>wearables</v>
      </c>
      <c r="W681" s="6" t="str">
        <f t="shared" si="81"/>
        <v>technology</v>
      </c>
      <c r="X681" s="6" t="str">
        <f t="shared" si="82"/>
        <v>wearables</v>
      </c>
    </row>
    <row r="682" spans="1:24" ht="104.7" customHeight="1" x14ac:dyDescent="0.55000000000000004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20">
        <f t="shared" si="83"/>
        <v>41864.501516203702</v>
      </c>
      <c r="L682" s="20">
        <f t="shared" si="84"/>
        <v>41899.501516203702</v>
      </c>
      <c r="M682" s="6" t="b">
        <v>0</v>
      </c>
      <c r="N682" s="6">
        <v>129</v>
      </c>
      <c r="O682" s="6" t="b">
        <v>0</v>
      </c>
      <c r="P682" s="6" t="s">
        <v>8273</v>
      </c>
      <c r="Q682" s="8">
        <f t="shared" si="85"/>
        <v>25.912000000000003</v>
      </c>
      <c r="R682" s="9">
        <f t="shared" si="86"/>
        <v>150.65116279069767</v>
      </c>
      <c r="S682" s="6" t="s">
        <v>8319</v>
      </c>
      <c r="T682" s="6" t="s">
        <v>8321</v>
      </c>
      <c r="U682" s="6" t="str">
        <f t="shared" si="80"/>
        <v>technology</v>
      </c>
      <c r="V682" s="6" t="str">
        <f t="shared" si="87"/>
        <v>wearables</v>
      </c>
      <c r="W682" s="6" t="str">
        <f t="shared" si="81"/>
        <v>technology</v>
      </c>
      <c r="X682" s="6" t="str">
        <f t="shared" si="82"/>
        <v>wearables</v>
      </c>
    </row>
    <row r="683" spans="1:24" ht="104.7" customHeight="1" x14ac:dyDescent="0.55000000000000004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20">
        <f t="shared" si="83"/>
        <v>42639.805601851855</v>
      </c>
      <c r="L683" s="20">
        <f t="shared" si="84"/>
        <v>42669.805601851855</v>
      </c>
      <c r="M683" s="6" t="b">
        <v>0</v>
      </c>
      <c r="N683" s="6">
        <v>1</v>
      </c>
      <c r="O683" s="6" t="b">
        <v>0</v>
      </c>
      <c r="P683" s="6" t="s">
        <v>8273</v>
      </c>
      <c r="Q683" s="8">
        <f t="shared" si="85"/>
        <v>0.04</v>
      </c>
      <c r="R683" s="9">
        <f t="shared" si="86"/>
        <v>1</v>
      </c>
      <c r="S683" s="6" t="s">
        <v>8319</v>
      </c>
      <c r="T683" s="6" t="s">
        <v>8321</v>
      </c>
      <c r="U683" s="6" t="str">
        <f t="shared" si="80"/>
        <v>technology</v>
      </c>
      <c r="V683" s="6" t="str">
        <f t="shared" si="87"/>
        <v>wearables</v>
      </c>
      <c r="W683" s="6" t="str">
        <f t="shared" si="81"/>
        <v>technology</v>
      </c>
      <c r="X683" s="6" t="str">
        <f t="shared" si="82"/>
        <v>wearables</v>
      </c>
    </row>
    <row r="684" spans="1:24" ht="104.7" customHeight="1" x14ac:dyDescent="0.55000000000000004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20">
        <f t="shared" si="83"/>
        <v>42778.765300925923</v>
      </c>
      <c r="L684" s="20">
        <f t="shared" si="84"/>
        <v>42808.723634259266</v>
      </c>
      <c r="M684" s="6" t="b">
        <v>0</v>
      </c>
      <c r="N684" s="6">
        <v>4</v>
      </c>
      <c r="O684" s="6" t="b">
        <v>0</v>
      </c>
      <c r="P684" s="6" t="s">
        <v>8273</v>
      </c>
      <c r="Q684" s="8">
        <f t="shared" si="85"/>
        <v>0.106</v>
      </c>
      <c r="R684" s="9">
        <f t="shared" si="86"/>
        <v>13.25</v>
      </c>
      <c r="S684" s="6" t="s">
        <v>8319</v>
      </c>
      <c r="T684" s="6" t="s">
        <v>8321</v>
      </c>
      <c r="U684" s="6" t="str">
        <f t="shared" si="80"/>
        <v>technology</v>
      </c>
      <c r="V684" s="6" t="str">
        <f t="shared" si="87"/>
        <v>wearables</v>
      </c>
      <c r="W684" s="6" t="str">
        <f t="shared" si="81"/>
        <v>technology</v>
      </c>
      <c r="X684" s="6" t="str">
        <f t="shared" si="82"/>
        <v>wearables</v>
      </c>
    </row>
    <row r="685" spans="1:24" ht="104.7" customHeight="1" x14ac:dyDescent="0.55000000000000004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20">
        <f t="shared" si="83"/>
        <v>42634.900046296301</v>
      </c>
      <c r="L685" s="20">
        <f t="shared" si="84"/>
        <v>42674.900046296301</v>
      </c>
      <c r="M685" s="6" t="b">
        <v>0</v>
      </c>
      <c r="N685" s="6">
        <v>3</v>
      </c>
      <c r="O685" s="6" t="b">
        <v>0</v>
      </c>
      <c r="P685" s="6" t="s">
        <v>8273</v>
      </c>
      <c r="Q685" s="8">
        <f t="shared" si="85"/>
        <v>0.85142857142857142</v>
      </c>
      <c r="R685" s="9">
        <f t="shared" si="86"/>
        <v>99.333333333333329</v>
      </c>
      <c r="S685" s="6" t="s">
        <v>8319</v>
      </c>
      <c r="T685" s="6" t="s">
        <v>8321</v>
      </c>
      <c r="U685" s="6" t="str">
        <f t="shared" si="80"/>
        <v>technology</v>
      </c>
      <c r="V685" s="6" t="str">
        <f t="shared" si="87"/>
        <v>wearables</v>
      </c>
      <c r="W685" s="6" t="str">
        <f t="shared" si="81"/>
        <v>technology</v>
      </c>
      <c r="X685" s="6" t="str">
        <f t="shared" si="82"/>
        <v>wearables</v>
      </c>
    </row>
    <row r="686" spans="1:24" ht="104.7" customHeight="1" x14ac:dyDescent="0.55000000000000004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20">
        <f t="shared" si="83"/>
        <v>41809.473275462966</v>
      </c>
      <c r="L686" s="20">
        <f t="shared" si="84"/>
        <v>41845.125</v>
      </c>
      <c r="M686" s="6" t="b">
        <v>0</v>
      </c>
      <c r="N686" s="6">
        <v>135</v>
      </c>
      <c r="O686" s="6" t="b">
        <v>0</v>
      </c>
      <c r="P686" s="6" t="s">
        <v>8273</v>
      </c>
      <c r="Q686" s="8">
        <f t="shared" si="85"/>
        <v>7.4837500000000006</v>
      </c>
      <c r="R686" s="9">
        <f t="shared" si="86"/>
        <v>177.39259259259259</v>
      </c>
      <c r="S686" s="6" t="s">
        <v>8319</v>
      </c>
      <c r="T686" s="6" t="s">
        <v>8321</v>
      </c>
      <c r="U686" s="6" t="str">
        <f t="shared" si="80"/>
        <v>technology</v>
      </c>
      <c r="V686" s="6" t="str">
        <f t="shared" si="87"/>
        <v>wearables</v>
      </c>
      <c r="W686" s="6" t="str">
        <f t="shared" si="81"/>
        <v>technology</v>
      </c>
      <c r="X686" s="6" t="str">
        <f t="shared" si="82"/>
        <v>wearables</v>
      </c>
    </row>
    <row r="687" spans="1:24" ht="104.7" customHeight="1" x14ac:dyDescent="0.55000000000000004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20">
        <f t="shared" si="83"/>
        <v>41971.866574074069</v>
      </c>
      <c r="L687" s="20">
        <f t="shared" si="84"/>
        <v>42016.866574074069</v>
      </c>
      <c r="M687" s="6" t="b">
        <v>0</v>
      </c>
      <c r="N687" s="6">
        <v>10</v>
      </c>
      <c r="O687" s="6" t="b">
        <v>0</v>
      </c>
      <c r="P687" s="6" t="s">
        <v>8273</v>
      </c>
      <c r="Q687" s="8">
        <f t="shared" si="85"/>
        <v>27.650000000000002</v>
      </c>
      <c r="R687" s="9">
        <f t="shared" si="86"/>
        <v>55.3</v>
      </c>
      <c r="S687" s="6" t="s">
        <v>8319</v>
      </c>
      <c r="T687" s="6" t="s">
        <v>8321</v>
      </c>
      <c r="U687" s="6" t="str">
        <f t="shared" si="80"/>
        <v>technology</v>
      </c>
      <c r="V687" s="6" t="str">
        <f t="shared" si="87"/>
        <v>wearables</v>
      </c>
      <c r="W687" s="6" t="str">
        <f t="shared" si="81"/>
        <v>technology</v>
      </c>
      <c r="X687" s="6" t="str">
        <f t="shared" si="82"/>
        <v>wearables</v>
      </c>
    </row>
    <row r="688" spans="1:24" ht="104.7" customHeight="1" x14ac:dyDescent="0.55000000000000004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20">
        <f t="shared" si="83"/>
        <v>42189.673263888893</v>
      </c>
      <c r="L688" s="20">
        <f t="shared" si="84"/>
        <v>42219.673263888893</v>
      </c>
      <c r="M688" s="6" t="b">
        <v>0</v>
      </c>
      <c r="N688" s="6">
        <v>0</v>
      </c>
      <c r="O688" s="6" t="b">
        <v>0</v>
      </c>
      <c r="P688" s="6" t="s">
        <v>8273</v>
      </c>
      <c r="Q688" s="8">
        <f t="shared" si="85"/>
        <v>0</v>
      </c>
      <c r="R688" s="9" t="e">
        <f t="shared" si="86"/>
        <v>#DIV/0!</v>
      </c>
      <c r="S688" s="6" t="s">
        <v>8319</v>
      </c>
      <c r="T688" s="6" t="s">
        <v>8321</v>
      </c>
      <c r="U688" s="6" t="str">
        <f t="shared" si="80"/>
        <v>technology</v>
      </c>
      <c r="V688" s="6" t="str">
        <f t="shared" si="87"/>
        <v>wearables</v>
      </c>
      <c r="W688" s="6" t="str">
        <f t="shared" si="81"/>
        <v>technology</v>
      </c>
      <c r="X688" s="6" t="str">
        <f t="shared" si="82"/>
        <v>wearables</v>
      </c>
    </row>
    <row r="689" spans="1:24" ht="104.7" customHeight="1" x14ac:dyDescent="0.55000000000000004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20">
        <f t="shared" si="83"/>
        <v>42711.750613425931</v>
      </c>
      <c r="L689" s="20">
        <f t="shared" si="84"/>
        <v>42771.750613425931</v>
      </c>
      <c r="M689" s="6" t="b">
        <v>0</v>
      </c>
      <c r="N689" s="6">
        <v>6</v>
      </c>
      <c r="O689" s="6" t="b">
        <v>0</v>
      </c>
      <c r="P689" s="6" t="s">
        <v>8273</v>
      </c>
      <c r="Q689" s="8">
        <f t="shared" si="85"/>
        <v>3.55</v>
      </c>
      <c r="R689" s="9">
        <f t="shared" si="86"/>
        <v>591.66666666666663</v>
      </c>
      <c r="S689" s="6" t="s">
        <v>8319</v>
      </c>
      <c r="T689" s="6" t="s">
        <v>8321</v>
      </c>
      <c r="U689" s="6" t="str">
        <f t="shared" si="80"/>
        <v>technology</v>
      </c>
      <c r="V689" s="6" t="str">
        <f t="shared" si="87"/>
        <v>wearables</v>
      </c>
      <c r="W689" s="6" t="str">
        <f t="shared" si="81"/>
        <v>technology</v>
      </c>
      <c r="X689" s="6" t="str">
        <f t="shared" si="82"/>
        <v>wearables</v>
      </c>
    </row>
    <row r="690" spans="1:24" ht="104.7" customHeight="1" x14ac:dyDescent="0.55000000000000004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20">
        <f t="shared" si="83"/>
        <v>42262.104780092588</v>
      </c>
      <c r="L690" s="20">
        <f t="shared" si="84"/>
        <v>42292.104780092588</v>
      </c>
      <c r="M690" s="6" t="b">
        <v>0</v>
      </c>
      <c r="N690" s="6">
        <v>36</v>
      </c>
      <c r="O690" s="6" t="b">
        <v>0</v>
      </c>
      <c r="P690" s="6" t="s">
        <v>8273</v>
      </c>
      <c r="Q690" s="8">
        <f t="shared" si="85"/>
        <v>72.989999999999995</v>
      </c>
      <c r="R690" s="9">
        <f t="shared" si="86"/>
        <v>405.5</v>
      </c>
      <c r="S690" s="6" t="s">
        <v>8319</v>
      </c>
      <c r="T690" s="6" t="s">
        <v>8321</v>
      </c>
      <c r="U690" s="6" t="str">
        <f t="shared" si="80"/>
        <v>technology</v>
      </c>
      <c r="V690" s="6" t="str">
        <f t="shared" si="87"/>
        <v>wearables</v>
      </c>
      <c r="W690" s="6" t="str">
        <f t="shared" si="81"/>
        <v>technology</v>
      </c>
      <c r="X690" s="6" t="str">
        <f t="shared" si="82"/>
        <v>wearables</v>
      </c>
    </row>
    <row r="691" spans="1:24" ht="104.7" customHeight="1" x14ac:dyDescent="0.55000000000000004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20">
        <f t="shared" si="83"/>
        <v>42675.66778935185</v>
      </c>
      <c r="L691" s="20">
        <f t="shared" si="84"/>
        <v>42712.207638888889</v>
      </c>
      <c r="M691" s="6" t="b">
        <v>0</v>
      </c>
      <c r="N691" s="6">
        <v>336</v>
      </c>
      <c r="O691" s="6" t="b">
        <v>0</v>
      </c>
      <c r="P691" s="6" t="s">
        <v>8273</v>
      </c>
      <c r="Q691" s="8">
        <f t="shared" si="85"/>
        <v>57.648750000000007</v>
      </c>
      <c r="R691" s="9">
        <f t="shared" si="86"/>
        <v>343.14732142857144</v>
      </c>
      <c r="S691" s="6" t="s">
        <v>8319</v>
      </c>
      <c r="T691" s="6" t="s">
        <v>8321</v>
      </c>
      <c r="U691" s="6" t="str">
        <f t="shared" si="80"/>
        <v>technology</v>
      </c>
      <c r="V691" s="6" t="str">
        <f t="shared" si="87"/>
        <v>wearables</v>
      </c>
      <c r="W691" s="6" t="str">
        <f t="shared" si="81"/>
        <v>technology</v>
      </c>
      <c r="X691" s="6" t="str">
        <f t="shared" si="82"/>
        <v>wearables</v>
      </c>
    </row>
    <row r="692" spans="1:24" ht="104.7" customHeight="1" x14ac:dyDescent="0.55000000000000004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20">
        <f t="shared" si="83"/>
        <v>42579.634733796294</v>
      </c>
      <c r="L692" s="20">
        <f t="shared" si="84"/>
        <v>42622.25</v>
      </c>
      <c r="M692" s="6" t="b">
        <v>0</v>
      </c>
      <c r="N692" s="6">
        <v>34</v>
      </c>
      <c r="O692" s="6" t="b">
        <v>0</v>
      </c>
      <c r="P692" s="6" t="s">
        <v>8273</v>
      </c>
      <c r="Q692" s="8">
        <f t="shared" si="85"/>
        <v>12.34</v>
      </c>
      <c r="R692" s="9">
        <f t="shared" si="86"/>
        <v>72.588235294117652</v>
      </c>
      <c r="S692" s="6" t="s">
        <v>8319</v>
      </c>
      <c r="T692" s="6" t="s">
        <v>8321</v>
      </c>
      <c r="U692" s="6" t="str">
        <f t="shared" si="80"/>
        <v>technology</v>
      </c>
      <c r="V692" s="6" t="str">
        <f t="shared" si="87"/>
        <v>wearables</v>
      </c>
      <c r="W692" s="6" t="str">
        <f t="shared" si="81"/>
        <v>technology</v>
      </c>
      <c r="X692" s="6" t="str">
        <f t="shared" si="82"/>
        <v>wearables</v>
      </c>
    </row>
    <row r="693" spans="1:24" ht="104.7" customHeight="1" x14ac:dyDescent="0.55000000000000004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20">
        <f t="shared" si="83"/>
        <v>42158.028310185182</v>
      </c>
      <c r="L693" s="20">
        <f t="shared" si="84"/>
        <v>42186.028310185182</v>
      </c>
      <c r="M693" s="6" t="b">
        <v>0</v>
      </c>
      <c r="N693" s="6">
        <v>10</v>
      </c>
      <c r="O693" s="6" t="b">
        <v>0</v>
      </c>
      <c r="P693" s="6" t="s">
        <v>8273</v>
      </c>
      <c r="Q693" s="8">
        <f t="shared" si="85"/>
        <v>0.52</v>
      </c>
      <c r="R693" s="9">
        <f t="shared" si="86"/>
        <v>26</v>
      </c>
      <c r="S693" s="6" t="s">
        <v>8319</v>
      </c>
      <c r="T693" s="6" t="s">
        <v>8321</v>
      </c>
      <c r="U693" s="6" t="str">
        <f t="shared" si="80"/>
        <v>technology</v>
      </c>
      <c r="V693" s="6" t="str">
        <f t="shared" si="87"/>
        <v>wearables</v>
      </c>
      <c r="W693" s="6" t="str">
        <f t="shared" si="81"/>
        <v>technology</v>
      </c>
      <c r="X693" s="6" t="str">
        <f t="shared" si="82"/>
        <v>wearables</v>
      </c>
    </row>
    <row r="694" spans="1:24" ht="104.7" customHeight="1" x14ac:dyDescent="0.55000000000000004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20">
        <f t="shared" si="83"/>
        <v>42696.37572916667</v>
      </c>
      <c r="L694" s="20">
        <f t="shared" si="84"/>
        <v>42726.37572916667</v>
      </c>
      <c r="M694" s="6" t="b">
        <v>0</v>
      </c>
      <c r="N694" s="6">
        <v>201</v>
      </c>
      <c r="O694" s="6" t="b">
        <v>0</v>
      </c>
      <c r="P694" s="6" t="s">
        <v>8273</v>
      </c>
      <c r="Q694" s="8">
        <f t="shared" si="85"/>
        <v>6.5299999999999994</v>
      </c>
      <c r="R694" s="9">
        <f t="shared" si="86"/>
        <v>6.4975124378109452</v>
      </c>
      <c r="S694" s="6" t="s">
        <v>8319</v>
      </c>
      <c r="T694" s="6" t="s">
        <v>8321</v>
      </c>
      <c r="U694" s="6" t="str">
        <f t="shared" si="80"/>
        <v>technology</v>
      </c>
      <c r="V694" s="6" t="str">
        <f t="shared" si="87"/>
        <v>wearables</v>
      </c>
      <c r="W694" s="6" t="str">
        <f t="shared" si="81"/>
        <v>technology</v>
      </c>
      <c r="X694" s="6" t="str">
        <f t="shared" si="82"/>
        <v>wearables</v>
      </c>
    </row>
    <row r="695" spans="1:24" ht="104.7" customHeight="1" x14ac:dyDescent="0.55000000000000004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20">
        <f t="shared" si="83"/>
        <v>42094.808182870373</v>
      </c>
      <c r="L695" s="20">
        <f t="shared" si="84"/>
        <v>42124.808182870373</v>
      </c>
      <c r="M695" s="6" t="b">
        <v>0</v>
      </c>
      <c r="N695" s="6">
        <v>296</v>
      </c>
      <c r="O695" s="6" t="b">
        <v>0</v>
      </c>
      <c r="P695" s="6" t="s">
        <v>8273</v>
      </c>
      <c r="Q695" s="8">
        <f t="shared" si="85"/>
        <v>35.338000000000001</v>
      </c>
      <c r="R695" s="9">
        <f t="shared" si="86"/>
        <v>119.38513513513513</v>
      </c>
      <c r="S695" s="6" t="s">
        <v>8319</v>
      </c>
      <c r="T695" s="6" t="s">
        <v>8321</v>
      </c>
      <c r="U695" s="6" t="str">
        <f t="shared" si="80"/>
        <v>technology</v>
      </c>
      <c r="V695" s="6" t="str">
        <f t="shared" si="87"/>
        <v>wearables</v>
      </c>
      <c r="W695" s="6" t="str">
        <f t="shared" si="81"/>
        <v>technology</v>
      </c>
      <c r="X695" s="6" t="str">
        <f t="shared" si="82"/>
        <v>wearables</v>
      </c>
    </row>
    <row r="696" spans="1:24" ht="104.7" customHeight="1" x14ac:dyDescent="0.55000000000000004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20">
        <f t="shared" si="83"/>
        <v>42737.663877314815</v>
      </c>
      <c r="L696" s="20">
        <f t="shared" si="84"/>
        <v>42767.663877314815</v>
      </c>
      <c r="M696" s="6" t="b">
        <v>0</v>
      </c>
      <c r="N696" s="6">
        <v>7</v>
      </c>
      <c r="O696" s="6" t="b">
        <v>0</v>
      </c>
      <c r="P696" s="6" t="s">
        <v>8273</v>
      </c>
      <c r="Q696" s="8">
        <f t="shared" si="85"/>
        <v>0.39333333333333331</v>
      </c>
      <c r="R696" s="9">
        <f t="shared" si="86"/>
        <v>84.285714285714292</v>
      </c>
      <c r="S696" s="6" t="s">
        <v>8319</v>
      </c>
      <c r="T696" s="6" t="s">
        <v>8321</v>
      </c>
      <c r="U696" s="6" t="str">
        <f t="shared" si="80"/>
        <v>technology</v>
      </c>
      <c r="V696" s="6" t="str">
        <f t="shared" si="87"/>
        <v>wearables</v>
      </c>
      <c r="W696" s="6" t="str">
        <f t="shared" si="81"/>
        <v>technology</v>
      </c>
      <c r="X696" s="6" t="str">
        <f t="shared" si="82"/>
        <v>wearables</v>
      </c>
    </row>
    <row r="697" spans="1:24" ht="104.7" customHeight="1" x14ac:dyDescent="0.55000000000000004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20">
        <f t="shared" si="83"/>
        <v>41913.521064814813</v>
      </c>
      <c r="L697" s="20">
        <f t="shared" si="84"/>
        <v>41943.521064814813</v>
      </c>
      <c r="M697" s="6" t="b">
        <v>0</v>
      </c>
      <c r="N697" s="6">
        <v>7</v>
      </c>
      <c r="O697" s="6" t="b">
        <v>0</v>
      </c>
      <c r="P697" s="6" t="s">
        <v>8273</v>
      </c>
      <c r="Q697" s="8">
        <f t="shared" si="85"/>
        <v>1.06</v>
      </c>
      <c r="R697" s="9">
        <f t="shared" si="86"/>
        <v>90.857142857142861</v>
      </c>
      <c r="S697" s="6" t="s">
        <v>8319</v>
      </c>
      <c r="T697" s="6" t="s">
        <v>8321</v>
      </c>
      <c r="U697" s="6" t="str">
        <f t="shared" si="80"/>
        <v>technology</v>
      </c>
      <c r="V697" s="6" t="str">
        <f t="shared" si="87"/>
        <v>wearables</v>
      </c>
      <c r="W697" s="6" t="str">
        <f t="shared" si="81"/>
        <v>technology</v>
      </c>
      <c r="X697" s="6" t="str">
        <f t="shared" si="82"/>
        <v>wearables</v>
      </c>
    </row>
    <row r="698" spans="1:24" ht="104.7" customHeight="1" x14ac:dyDescent="0.55000000000000004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20">
        <f t="shared" si="83"/>
        <v>41815.927106481482</v>
      </c>
      <c r="L698" s="20">
        <f t="shared" si="84"/>
        <v>41845.927106481482</v>
      </c>
      <c r="M698" s="6" t="b">
        <v>0</v>
      </c>
      <c r="N698" s="6">
        <v>1</v>
      </c>
      <c r="O698" s="6" t="b">
        <v>0</v>
      </c>
      <c r="P698" s="6" t="s">
        <v>8273</v>
      </c>
      <c r="Q698" s="8">
        <f t="shared" si="85"/>
        <v>5.7142857142857147E-4</v>
      </c>
      <c r="R698" s="9">
        <f t="shared" si="86"/>
        <v>1</v>
      </c>
      <c r="S698" s="6" t="s">
        <v>8319</v>
      </c>
      <c r="T698" s="6" t="s">
        <v>8321</v>
      </c>
      <c r="U698" s="6" t="str">
        <f t="shared" si="80"/>
        <v>technology</v>
      </c>
      <c r="V698" s="6" t="str">
        <f t="shared" si="87"/>
        <v>wearables</v>
      </c>
      <c r="W698" s="6" t="str">
        <f t="shared" si="81"/>
        <v>technology</v>
      </c>
      <c r="X698" s="6" t="str">
        <f t="shared" si="82"/>
        <v>wearables</v>
      </c>
    </row>
    <row r="699" spans="1:24" ht="104.7" customHeight="1" x14ac:dyDescent="0.55000000000000004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20">
        <f t="shared" si="83"/>
        <v>42388.523020833338</v>
      </c>
      <c r="L699" s="20">
        <f t="shared" si="84"/>
        <v>42403.523020833338</v>
      </c>
      <c r="M699" s="6" t="b">
        <v>0</v>
      </c>
      <c r="N699" s="6">
        <v>114</v>
      </c>
      <c r="O699" s="6" t="b">
        <v>0</v>
      </c>
      <c r="P699" s="6" t="s">
        <v>8273</v>
      </c>
      <c r="Q699" s="8">
        <f t="shared" si="85"/>
        <v>46.379999999999995</v>
      </c>
      <c r="R699" s="9">
        <f t="shared" si="86"/>
        <v>20.342105263157894</v>
      </c>
      <c r="S699" s="6" t="s">
        <v>8319</v>
      </c>
      <c r="T699" s="6" t="s">
        <v>8321</v>
      </c>
      <c r="U699" s="6" t="str">
        <f t="shared" si="80"/>
        <v>technology</v>
      </c>
      <c r="V699" s="6" t="str">
        <f t="shared" si="87"/>
        <v>wearables</v>
      </c>
      <c r="W699" s="6" t="str">
        <f t="shared" si="81"/>
        <v>technology</v>
      </c>
      <c r="X699" s="6" t="str">
        <f t="shared" si="82"/>
        <v>wearables</v>
      </c>
    </row>
    <row r="700" spans="1:24" ht="104.7" customHeight="1" x14ac:dyDescent="0.55000000000000004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20">
        <f t="shared" si="83"/>
        <v>41866.931076388886</v>
      </c>
      <c r="L700" s="20">
        <f t="shared" si="84"/>
        <v>41900.083333333336</v>
      </c>
      <c r="M700" s="6" t="b">
        <v>0</v>
      </c>
      <c r="N700" s="6">
        <v>29</v>
      </c>
      <c r="O700" s="6" t="b">
        <v>0</v>
      </c>
      <c r="P700" s="6" t="s">
        <v>8273</v>
      </c>
      <c r="Q700" s="8">
        <f t="shared" si="85"/>
        <v>15.39</v>
      </c>
      <c r="R700" s="9">
        <f t="shared" si="86"/>
        <v>530.68965517241384</v>
      </c>
      <c r="S700" s="6" t="s">
        <v>8319</v>
      </c>
      <c r="T700" s="6" t="s">
        <v>8321</v>
      </c>
      <c r="U700" s="6" t="str">
        <f t="shared" si="80"/>
        <v>technology</v>
      </c>
      <c r="V700" s="6" t="str">
        <f t="shared" si="87"/>
        <v>wearables</v>
      </c>
      <c r="W700" s="6" t="str">
        <f t="shared" si="81"/>
        <v>technology</v>
      </c>
      <c r="X700" s="6" t="str">
        <f t="shared" si="82"/>
        <v>wearables</v>
      </c>
    </row>
    <row r="701" spans="1:24" ht="104.7" customHeight="1" x14ac:dyDescent="0.55000000000000004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20">
        <f t="shared" si="83"/>
        <v>41563.485509259262</v>
      </c>
      <c r="L701" s="20">
        <f t="shared" si="84"/>
        <v>41600.666666666664</v>
      </c>
      <c r="M701" s="6" t="b">
        <v>0</v>
      </c>
      <c r="N701" s="6">
        <v>890</v>
      </c>
      <c r="O701" s="6" t="b">
        <v>0</v>
      </c>
      <c r="P701" s="6" t="s">
        <v>8273</v>
      </c>
      <c r="Q701" s="8">
        <f t="shared" si="85"/>
        <v>82.422107692307705</v>
      </c>
      <c r="R701" s="9">
        <f t="shared" si="86"/>
        <v>120.39184269662923</v>
      </c>
      <c r="S701" s="6" t="s">
        <v>8319</v>
      </c>
      <c r="T701" s="6" t="s">
        <v>8321</v>
      </c>
      <c r="U701" s="6" t="str">
        <f t="shared" si="80"/>
        <v>technology</v>
      </c>
      <c r="V701" s="6" t="str">
        <f t="shared" si="87"/>
        <v>wearables</v>
      </c>
      <c r="W701" s="6" t="str">
        <f t="shared" si="81"/>
        <v>technology</v>
      </c>
      <c r="X701" s="6" t="str">
        <f t="shared" si="82"/>
        <v>wearables</v>
      </c>
    </row>
    <row r="702" spans="1:24" ht="104.7" customHeight="1" x14ac:dyDescent="0.55000000000000004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20">
        <f t="shared" si="83"/>
        <v>42715.688437500001</v>
      </c>
      <c r="L702" s="20">
        <f t="shared" si="84"/>
        <v>42745.688437500001</v>
      </c>
      <c r="M702" s="6" t="b">
        <v>0</v>
      </c>
      <c r="N702" s="6">
        <v>31</v>
      </c>
      <c r="O702" s="6" t="b">
        <v>0</v>
      </c>
      <c r="P702" s="6" t="s">
        <v>8273</v>
      </c>
      <c r="Q702" s="8">
        <f t="shared" si="85"/>
        <v>2.6866666666666665</v>
      </c>
      <c r="R702" s="9">
        <f t="shared" si="86"/>
        <v>13</v>
      </c>
      <c r="S702" s="6" t="s">
        <v>8319</v>
      </c>
      <c r="T702" s="6" t="s">
        <v>8321</v>
      </c>
      <c r="U702" s="6" t="str">
        <f t="shared" si="80"/>
        <v>technology</v>
      </c>
      <c r="V702" s="6" t="str">
        <f t="shared" si="87"/>
        <v>wearables</v>
      </c>
      <c r="W702" s="6" t="str">
        <f t="shared" si="81"/>
        <v>technology</v>
      </c>
      <c r="X702" s="6" t="str">
        <f t="shared" si="82"/>
        <v>wearables</v>
      </c>
    </row>
    <row r="703" spans="1:24" ht="104.7" customHeight="1" x14ac:dyDescent="0.55000000000000004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20">
        <f t="shared" si="83"/>
        <v>41813.662962962961</v>
      </c>
      <c r="L703" s="20">
        <f t="shared" si="84"/>
        <v>41843.662962962961</v>
      </c>
      <c r="M703" s="6" t="b">
        <v>0</v>
      </c>
      <c r="N703" s="6">
        <v>21</v>
      </c>
      <c r="O703" s="6" t="b">
        <v>0</v>
      </c>
      <c r="P703" s="6" t="s">
        <v>8273</v>
      </c>
      <c r="Q703" s="8">
        <f t="shared" si="85"/>
        <v>26.6</v>
      </c>
      <c r="R703" s="9">
        <f t="shared" si="86"/>
        <v>291.33333333333331</v>
      </c>
      <c r="S703" s="6" t="s">
        <v>8319</v>
      </c>
      <c r="T703" s="6" t="s">
        <v>8321</v>
      </c>
      <c r="U703" s="6" t="str">
        <f t="shared" si="80"/>
        <v>technology</v>
      </c>
      <c r="V703" s="6" t="str">
        <f t="shared" si="87"/>
        <v>wearables</v>
      </c>
      <c r="W703" s="6" t="str">
        <f t="shared" si="81"/>
        <v>technology</v>
      </c>
      <c r="X703" s="6" t="str">
        <f t="shared" si="82"/>
        <v>wearables</v>
      </c>
    </row>
    <row r="704" spans="1:24" ht="104.7" customHeight="1" x14ac:dyDescent="0.55000000000000004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20">
        <f t="shared" si="83"/>
        <v>42668.726701388892</v>
      </c>
      <c r="L704" s="20">
        <f t="shared" si="84"/>
        <v>42698.768368055549</v>
      </c>
      <c r="M704" s="6" t="b">
        <v>0</v>
      </c>
      <c r="N704" s="6">
        <v>37</v>
      </c>
      <c r="O704" s="6" t="b">
        <v>0</v>
      </c>
      <c r="P704" s="6" t="s">
        <v>8273</v>
      </c>
      <c r="Q704" s="8">
        <f t="shared" si="85"/>
        <v>30.813400000000001</v>
      </c>
      <c r="R704" s="9">
        <f t="shared" si="86"/>
        <v>124.9191891891892</v>
      </c>
      <c r="S704" s="6" t="s">
        <v>8319</v>
      </c>
      <c r="T704" s="6" t="s">
        <v>8321</v>
      </c>
      <c r="U704" s="6" t="str">
        <f t="shared" si="80"/>
        <v>technology</v>
      </c>
      <c r="V704" s="6" t="str">
        <f t="shared" si="87"/>
        <v>wearables</v>
      </c>
      <c r="W704" s="6" t="str">
        <f t="shared" si="81"/>
        <v>technology</v>
      </c>
      <c r="X704" s="6" t="str">
        <f t="shared" si="82"/>
        <v>wearables</v>
      </c>
    </row>
    <row r="705" spans="1:24" ht="104.7" customHeight="1" x14ac:dyDescent="0.55000000000000004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20">
        <f t="shared" si="83"/>
        <v>42711.950798611113</v>
      </c>
      <c r="L705" s="20">
        <f t="shared" si="84"/>
        <v>42766.98055555555</v>
      </c>
      <c r="M705" s="6" t="b">
        <v>0</v>
      </c>
      <c r="N705" s="6">
        <v>7</v>
      </c>
      <c r="O705" s="6" t="b">
        <v>0</v>
      </c>
      <c r="P705" s="6" t="s">
        <v>8273</v>
      </c>
      <c r="Q705" s="8">
        <f t="shared" si="85"/>
        <v>5.58</v>
      </c>
      <c r="R705" s="9">
        <f t="shared" si="86"/>
        <v>119.57142857142857</v>
      </c>
      <c r="S705" s="6" t="s">
        <v>8319</v>
      </c>
      <c r="T705" s="6" t="s">
        <v>8321</v>
      </c>
      <c r="U705" s="6" t="str">
        <f t="shared" si="80"/>
        <v>technology</v>
      </c>
      <c r="V705" s="6" t="str">
        <f t="shared" si="87"/>
        <v>wearables</v>
      </c>
      <c r="W705" s="6" t="str">
        <f t="shared" si="81"/>
        <v>technology</v>
      </c>
      <c r="X705" s="6" t="str">
        <f t="shared" si="82"/>
        <v>wearables</v>
      </c>
    </row>
    <row r="706" spans="1:24" ht="104.7" customHeight="1" x14ac:dyDescent="0.55000000000000004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20">
        <f t="shared" si="83"/>
        <v>42726.192916666667</v>
      </c>
      <c r="L706" s="20">
        <f t="shared" si="84"/>
        <v>42786.192916666667</v>
      </c>
      <c r="M706" s="6" t="b">
        <v>0</v>
      </c>
      <c r="N706" s="6">
        <v>4</v>
      </c>
      <c r="O706" s="6" t="b">
        <v>0</v>
      </c>
      <c r="P706" s="6" t="s">
        <v>8273</v>
      </c>
      <c r="Q706" s="8">
        <f t="shared" si="85"/>
        <v>0.87454545454545463</v>
      </c>
      <c r="R706" s="9">
        <f t="shared" si="86"/>
        <v>120.25</v>
      </c>
      <c r="S706" s="6" t="s">
        <v>8319</v>
      </c>
      <c r="T706" s="6" t="s">
        <v>8321</v>
      </c>
      <c r="U706" s="6" t="str">
        <f t="shared" ref="U706:U769" si="88">LEFT(P706,FIND("/",P706)-1)</f>
        <v>technology</v>
      </c>
      <c r="V706" s="6" t="str">
        <f t="shared" si="87"/>
        <v>wearables</v>
      </c>
      <c r="W706" s="6" t="str">
        <f t="shared" ref="W706:W769" si="89">TRIM(MID(SUBSTITUTE(P706,"/",REPT(" ",LEN(P706))),(1-1)*LEN(P706)+1,LEN(P706)))</f>
        <v>technology</v>
      </c>
      <c r="X706" s="6" t="str">
        <f t="shared" ref="X706:X769" si="90">TRIM(MID(SUBSTITUTE(P706,"/",REPT(" ",LEN(P706))),(2-1)*LEN(P706)+1,LEN(P706)))</f>
        <v>wearables</v>
      </c>
    </row>
    <row r="707" spans="1:24" ht="104.7" customHeight="1" x14ac:dyDescent="0.55000000000000004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20">
        <f t="shared" ref="K707:K770" si="91">(((J707/60)/60)/24)+DATE(1970,1,1)</f>
        <v>42726.491643518515</v>
      </c>
      <c r="L707" s="20">
        <f t="shared" ref="L707:L770" si="92">(((I707/60)/60)/24)+DATE(1970,1,1)</f>
        <v>42756.491643518515</v>
      </c>
      <c r="M707" s="6" t="b">
        <v>0</v>
      </c>
      <c r="N707" s="6">
        <v>5</v>
      </c>
      <c r="O707" s="6" t="b">
        <v>0</v>
      </c>
      <c r="P707" s="6" t="s">
        <v>8273</v>
      </c>
      <c r="Q707" s="8">
        <f t="shared" ref="Q707:Q770" si="93">E707/D707*100</f>
        <v>0.97699999999999987</v>
      </c>
      <c r="R707" s="9">
        <f t="shared" ref="R707:R770" si="94">E707/N707</f>
        <v>195.4</v>
      </c>
      <c r="S707" s="6" t="s">
        <v>8319</v>
      </c>
      <c r="T707" s="6" t="s">
        <v>8321</v>
      </c>
      <c r="U707" s="6" t="str">
        <f t="shared" si="88"/>
        <v>technology</v>
      </c>
      <c r="V707" s="6" t="str">
        <f t="shared" ref="V707:V770" si="95">RIGHT(P707,LEN(P707)-LEN(U707)-1)</f>
        <v>wearables</v>
      </c>
      <c r="W707" s="6" t="str">
        <f t="shared" si="89"/>
        <v>technology</v>
      </c>
      <c r="X707" s="6" t="str">
        <f t="shared" si="90"/>
        <v>wearables</v>
      </c>
    </row>
    <row r="708" spans="1:24" ht="104.7" customHeight="1" x14ac:dyDescent="0.55000000000000004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20">
        <f t="shared" si="91"/>
        <v>42676.995173611111</v>
      </c>
      <c r="L708" s="20">
        <f t="shared" si="92"/>
        <v>42718.777083333334</v>
      </c>
      <c r="M708" s="6" t="b">
        <v>0</v>
      </c>
      <c r="N708" s="6">
        <v>0</v>
      </c>
      <c r="O708" s="6" t="b">
        <v>0</v>
      </c>
      <c r="P708" s="6" t="s">
        <v>8273</v>
      </c>
      <c r="Q708" s="8">
        <f t="shared" si="93"/>
        <v>0</v>
      </c>
      <c r="R708" s="9" t="e">
        <f t="shared" si="94"/>
        <v>#DIV/0!</v>
      </c>
      <c r="S708" s="6" t="s">
        <v>8319</v>
      </c>
      <c r="T708" s="6" t="s">
        <v>8321</v>
      </c>
      <c r="U708" s="6" t="str">
        <f t="shared" si="88"/>
        <v>technology</v>
      </c>
      <c r="V708" s="6" t="str">
        <f t="shared" si="95"/>
        <v>wearables</v>
      </c>
      <c r="W708" s="6" t="str">
        <f t="shared" si="89"/>
        <v>technology</v>
      </c>
      <c r="X708" s="6" t="str">
        <f t="shared" si="90"/>
        <v>wearables</v>
      </c>
    </row>
    <row r="709" spans="1:24" ht="104.7" customHeight="1" x14ac:dyDescent="0.55000000000000004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20">
        <f t="shared" si="91"/>
        <v>42696.663506944446</v>
      </c>
      <c r="L709" s="20">
        <f t="shared" si="92"/>
        <v>42736.663506944446</v>
      </c>
      <c r="M709" s="6" t="b">
        <v>0</v>
      </c>
      <c r="N709" s="6">
        <v>456</v>
      </c>
      <c r="O709" s="6" t="b">
        <v>0</v>
      </c>
      <c r="P709" s="6" t="s">
        <v>8273</v>
      </c>
      <c r="Q709" s="8">
        <f t="shared" si="93"/>
        <v>78.927352941176466</v>
      </c>
      <c r="R709" s="9">
        <f t="shared" si="94"/>
        <v>117.69868421052631</v>
      </c>
      <c r="S709" s="6" t="s">
        <v>8319</v>
      </c>
      <c r="T709" s="6" t="s">
        <v>8321</v>
      </c>
      <c r="U709" s="6" t="str">
        <f t="shared" si="88"/>
        <v>technology</v>
      </c>
      <c r="V709" s="6" t="str">
        <f t="shared" si="95"/>
        <v>wearables</v>
      </c>
      <c r="W709" s="6" t="str">
        <f t="shared" si="89"/>
        <v>technology</v>
      </c>
      <c r="X709" s="6" t="str">
        <f t="shared" si="90"/>
        <v>wearables</v>
      </c>
    </row>
    <row r="710" spans="1:24" ht="104.7" customHeight="1" x14ac:dyDescent="0.55000000000000004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20">
        <f t="shared" si="91"/>
        <v>41835.581018518518</v>
      </c>
      <c r="L710" s="20">
        <f t="shared" si="92"/>
        <v>41895.581018518518</v>
      </c>
      <c r="M710" s="6" t="b">
        <v>0</v>
      </c>
      <c r="N710" s="6">
        <v>369</v>
      </c>
      <c r="O710" s="6" t="b">
        <v>0</v>
      </c>
      <c r="P710" s="6" t="s">
        <v>8273</v>
      </c>
      <c r="Q710" s="8">
        <f t="shared" si="93"/>
        <v>22.092500000000001</v>
      </c>
      <c r="R710" s="9">
        <f t="shared" si="94"/>
        <v>23.948509485094849</v>
      </c>
      <c r="S710" s="6" t="s">
        <v>8319</v>
      </c>
      <c r="T710" s="6" t="s">
        <v>8321</v>
      </c>
      <c r="U710" s="6" t="str">
        <f t="shared" si="88"/>
        <v>technology</v>
      </c>
      <c r="V710" s="6" t="str">
        <f t="shared" si="95"/>
        <v>wearables</v>
      </c>
      <c r="W710" s="6" t="str">
        <f t="shared" si="89"/>
        <v>technology</v>
      </c>
      <c r="X710" s="6" t="str">
        <f t="shared" si="90"/>
        <v>wearables</v>
      </c>
    </row>
    <row r="711" spans="1:24" ht="104.7" customHeight="1" x14ac:dyDescent="0.55000000000000004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20">
        <f t="shared" si="91"/>
        <v>41948.041192129633</v>
      </c>
      <c r="L711" s="20">
        <f t="shared" si="92"/>
        <v>41978.041192129633</v>
      </c>
      <c r="M711" s="6" t="b">
        <v>0</v>
      </c>
      <c r="N711" s="6">
        <v>2</v>
      </c>
      <c r="O711" s="6" t="b">
        <v>0</v>
      </c>
      <c r="P711" s="6" t="s">
        <v>8273</v>
      </c>
      <c r="Q711" s="8">
        <f t="shared" si="93"/>
        <v>0.40666666666666662</v>
      </c>
      <c r="R711" s="9">
        <f t="shared" si="94"/>
        <v>30.5</v>
      </c>
      <c r="S711" s="6" t="s">
        <v>8319</v>
      </c>
      <c r="T711" s="6" t="s">
        <v>8321</v>
      </c>
      <c r="U711" s="6" t="str">
        <f t="shared" si="88"/>
        <v>technology</v>
      </c>
      <c r="V711" s="6" t="str">
        <f t="shared" si="95"/>
        <v>wearables</v>
      </c>
      <c r="W711" s="6" t="str">
        <f t="shared" si="89"/>
        <v>technology</v>
      </c>
      <c r="X711" s="6" t="str">
        <f t="shared" si="90"/>
        <v>wearables</v>
      </c>
    </row>
    <row r="712" spans="1:24" ht="104.7" customHeight="1" x14ac:dyDescent="0.55000000000000004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20">
        <f t="shared" si="91"/>
        <v>41837.984976851854</v>
      </c>
      <c r="L712" s="20">
        <f t="shared" si="92"/>
        <v>41871.030555555553</v>
      </c>
      <c r="M712" s="6" t="b">
        <v>0</v>
      </c>
      <c r="N712" s="6">
        <v>0</v>
      </c>
      <c r="O712" s="6" t="b">
        <v>0</v>
      </c>
      <c r="P712" s="6" t="s">
        <v>8273</v>
      </c>
      <c r="Q712" s="8">
        <f t="shared" si="93"/>
        <v>0</v>
      </c>
      <c r="R712" s="9" t="e">
        <f t="shared" si="94"/>
        <v>#DIV/0!</v>
      </c>
      <c r="S712" s="6" t="s">
        <v>8319</v>
      </c>
      <c r="T712" s="6" t="s">
        <v>8321</v>
      </c>
      <c r="U712" s="6" t="str">
        <f t="shared" si="88"/>
        <v>technology</v>
      </c>
      <c r="V712" s="6" t="str">
        <f t="shared" si="95"/>
        <v>wearables</v>
      </c>
      <c r="W712" s="6" t="str">
        <f t="shared" si="89"/>
        <v>technology</v>
      </c>
      <c r="X712" s="6" t="str">
        <f t="shared" si="90"/>
        <v>wearables</v>
      </c>
    </row>
    <row r="713" spans="1:24" ht="104.7" customHeight="1" x14ac:dyDescent="0.55000000000000004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20">
        <f t="shared" si="91"/>
        <v>42678.459120370375</v>
      </c>
      <c r="L713" s="20">
        <f t="shared" si="92"/>
        <v>42718.500787037032</v>
      </c>
      <c r="M713" s="6" t="b">
        <v>0</v>
      </c>
      <c r="N713" s="6">
        <v>338</v>
      </c>
      <c r="O713" s="6" t="b">
        <v>0</v>
      </c>
      <c r="P713" s="6" t="s">
        <v>8273</v>
      </c>
      <c r="Q713" s="8">
        <f t="shared" si="93"/>
        <v>33.790999999999997</v>
      </c>
      <c r="R713" s="9">
        <f t="shared" si="94"/>
        <v>99.973372781065095</v>
      </c>
      <c r="S713" s="6" t="s">
        <v>8319</v>
      </c>
      <c r="T713" s="6" t="s">
        <v>8321</v>
      </c>
      <c r="U713" s="6" t="str">
        <f t="shared" si="88"/>
        <v>technology</v>
      </c>
      <c r="V713" s="6" t="str">
        <f t="shared" si="95"/>
        <v>wearables</v>
      </c>
      <c r="W713" s="6" t="str">
        <f t="shared" si="89"/>
        <v>technology</v>
      </c>
      <c r="X713" s="6" t="str">
        <f t="shared" si="90"/>
        <v>wearables</v>
      </c>
    </row>
    <row r="714" spans="1:24" ht="104.7" customHeight="1" x14ac:dyDescent="0.55000000000000004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20">
        <f t="shared" si="91"/>
        <v>42384.680925925932</v>
      </c>
      <c r="L714" s="20">
        <f t="shared" si="92"/>
        <v>42414.680925925932</v>
      </c>
      <c r="M714" s="6" t="b">
        <v>0</v>
      </c>
      <c r="N714" s="6">
        <v>4</v>
      </c>
      <c r="O714" s="6" t="b">
        <v>0</v>
      </c>
      <c r="P714" s="6" t="s">
        <v>8273</v>
      </c>
      <c r="Q714" s="8">
        <f t="shared" si="93"/>
        <v>0.21649484536082475</v>
      </c>
      <c r="R714" s="9">
        <f t="shared" si="94"/>
        <v>26.25</v>
      </c>
      <c r="S714" s="6" t="s">
        <v>8319</v>
      </c>
      <c r="T714" s="6" t="s">
        <v>8321</v>
      </c>
      <c r="U714" s="6" t="str">
        <f t="shared" si="88"/>
        <v>technology</v>
      </c>
      <c r="V714" s="6" t="str">
        <f t="shared" si="95"/>
        <v>wearables</v>
      </c>
      <c r="W714" s="6" t="str">
        <f t="shared" si="89"/>
        <v>technology</v>
      </c>
      <c r="X714" s="6" t="str">
        <f t="shared" si="90"/>
        <v>wearables</v>
      </c>
    </row>
    <row r="715" spans="1:24" ht="104.7" customHeight="1" x14ac:dyDescent="0.55000000000000004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20">
        <f t="shared" si="91"/>
        <v>42496.529305555552</v>
      </c>
      <c r="L715" s="20">
        <f t="shared" si="92"/>
        <v>42526.529305555552</v>
      </c>
      <c r="M715" s="6" t="b">
        <v>0</v>
      </c>
      <c r="N715" s="6">
        <v>1</v>
      </c>
      <c r="O715" s="6" t="b">
        <v>0</v>
      </c>
      <c r="P715" s="6" t="s">
        <v>8273</v>
      </c>
      <c r="Q715" s="8">
        <f t="shared" si="93"/>
        <v>0.79600000000000004</v>
      </c>
      <c r="R715" s="9">
        <f t="shared" si="94"/>
        <v>199</v>
      </c>
      <c r="S715" s="6" t="s">
        <v>8319</v>
      </c>
      <c r="T715" s="6" t="s">
        <v>8321</v>
      </c>
      <c r="U715" s="6" t="str">
        <f t="shared" si="88"/>
        <v>technology</v>
      </c>
      <c r="V715" s="6" t="str">
        <f t="shared" si="95"/>
        <v>wearables</v>
      </c>
      <c r="W715" s="6" t="str">
        <f t="shared" si="89"/>
        <v>technology</v>
      </c>
      <c r="X715" s="6" t="str">
        <f t="shared" si="90"/>
        <v>wearables</v>
      </c>
    </row>
    <row r="716" spans="1:24" ht="104.7" customHeight="1" x14ac:dyDescent="0.55000000000000004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20">
        <f t="shared" si="91"/>
        <v>42734.787986111114</v>
      </c>
      <c r="L716" s="20">
        <f t="shared" si="92"/>
        <v>42794.787986111114</v>
      </c>
      <c r="M716" s="6" t="b">
        <v>0</v>
      </c>
      <c r="N716" s="6">
        <v>28</v>
      </c>
      <c r="O716" s="6" t="b">
        <v>0</v>
      </c>
      <c r="P716" s="6" t="s">
        <v>8273</v>
      </c>
      <c r="Q716" s="8">
        <f t="shared" si="93"/>
        <v>14.993333333333334</v>
      </c>
      <c r="R716" s="9">
        <f t="shared" si="94"/>
        <v>80.321428571428569</v>
      </c>
      <c r="S716" s="6" t="s">
        <v>8319</v>
      </c>
      <c r="T716" s="6" t="s">
        <v>8321</v>
      </c>
      <c r="U716" s="6" t="str">
        <f t="shared" si="88"/>
        <v>technology</v>
      </c>
      <c r="V716" s="6" t="str">
        <f t="shared" si="95"/>
        <v>wearables</v>
      </c>
      <c r="W716" s="6" t="str">
        <f t="shared" si="89"/>
        <v>technology</v>
      </c>
      <c r="X716" s="6" t="str">
        <f t="shared" si="90"/>
        <v>wearables</v>
      </c>
    </row>
    <row r="717" spans="1:24" ht="104.7" customHeight="1" x14ac:dyDescent="0.55000000000000004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20">
        <f t="shared" si="91"/>
        <v>42273.090740740736</v>
      </c>
      <c r="L717" s="20">
        <f t="shared" si="92"/>
        <v>42313.132407407407</v>
      </c>
      <c r="M717" s="6" t="b">
        <v>0</v>
      </c>
      <c r="N717" s="6">
        <v>12</v>
      </c>
      <c r="O717" s="6" t="b">
        <v>0</v>
      </c>
      <c r="P717" s="6" t="s">
        <v>8273</v>
      </c>
      <c r="Q717" s="8">
        <f t="shared" si="93"/>
        <v>5.0509090909090908</v>
      </c>
      <c r="R717" s="9">
        <f t="shared" si="94"/>
        <v>115.75</v>
      </c>
      <c r="S717" s="6" t="s">
        <v>8319</v>
      </c>
      <c r="T717" s="6" t="s">
        <v>8321</v>
      </c>
      <c r="U717" s="6" t="str">
        <f t="shared" si="88"/>
        <v>technology</v>
      </c>
      <c r="V717" s="6" t="str">
        <f t="shared" si="95"/>
        <v>wearables</v>
      </c>
      <c r="W717" s="6" t="str">
        <f t="shared" si="89"/>
        <v>technology</v>
      </c>
      <c r="X717" s="6" t="str">
        <f t="shared" si="90"/>
        <v>wearables</v>
      </c>
    </row>
    <row r="718" spans="1:24" ht="104.7" customHeight="1" x14ac:dyDescent="0.55000000000000004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20">
        <f t="shared" si="91"/>
        <v>41940.658645833333</v>
      </c>
      <c r="L718" s="20">
        <f t="shared" si="92"/>
        <v>41974</v>
      </c>
      <c r="M718" s="6" t="b">
        <v>0</v>
      </c>
      <c r="N718" s="6">
        <v>16</v>
      </c>
      <c r="O718" s="6" t="b">
        <v>0</v>
      </c>
      <c r="P718" s="6" t="s">
        <v>8273</v>
      </c>
      <c r="Q718" s="8">
        <f t="shared" si="93"/>
        <v>10.214285714285715</v>
      </c>
      <c r="R718" s="9">
        <f t="shared" si="94"/>
        <v>44.6875</v>
      </c>
      <c r="S718" s="6" t="s">
        <v>8319</v>
      </c>
      <c r="T718" s="6" t="s">
        <v>8321</v>
      </c>
      <c r="U718" s="6" t="str">
        <f t="shared" si="88"/>
        <v>technology</v>
      </c>
      <c r="V718" s="6" t="str">
        <f t="shared" si="95"/>
        <v>wearables</v>
      </c>
      <c r="W718" s="6" t="str">
        <f t="shared" si="89"/>
        <v>technology</v>
      </c>
      <c r="X718" s="6" t="str">
        <f t="shared" si="90"/>
        <v>wearables</v>
      </c>
    </row>
    <row r="719" spans="1:24" ht="104.7" customHeight="1" x14ac:dyDescent="0.55000000000000004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20">
        <f t="shared" si="91"/>
        <v>41857.854189814818</v>
      </c>
      <c r="L719" s="20">
        <f t="shared" si="92"/>
        <v>41887.854189814818</v>
      </c>
      <c r="M719" s="6" t="b">
        <v>0</v>
      </c>
      <c r="N719" s="6">
        <v>4</v>
      </c>
      <c r="O719" s="6" t="b">
        <v>0</v>
      </c>
      <c r="P719" s="6" t="s">
        <v>8273</v>
      </c>
      <c r="Q719" s="8">
        <f t="shared" si="93"/>
        <v>0.30499999999999999</v>
      </c>
      <c r="R719" s="9">
        <f t="shared" si="94"/>
        <v>76.25</v>
      </c>
      <c r="S719" s="6" t="s">
        <v>8319</v>
      </c>
      <c r="T719" s="6" t="s">
        <v>8321</v>
      </c>
      <c r="U719" s="6" t="str">
        <f t="shared" si="88"/>
        <v>technology</v>
      </c>
      <c r="V719" s="6" t="str">
        <f t="shared" si="95"/>
        <v>wearables</v>
      </c>
      <c r="W719" s="6" t="str">
        <f t="shared" si="89"/>
        <v>technology</v>
      </c>
      <c r="X719" s="6" t="str">
        <f t="shared" si="90"/>
        <v>wearables</v>
      </c>
    </row>
    <row r="720" spans="1:24" ht="104.7" customHeight="1" x14ac:dyDescent="0.55000000000000004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20">
        <f t="shared" si="91"/>
        <v>42752.845451388886</v>
      </c>
      <c r="L720" s="20">
        <f t="shared" si="92"/>
        <v>42784.249305555553</v>
      </c>
      <c r="M720" s="6" t="b">
        <v>0</v>
      </c>
      <c r="N720" s="6">
        <v>4</v>
      </c>
      <c r="O720" s="6" t="b">
        <v>0</v>
      </c>
      <c r="P720" s="6" t="s">
        <v>8273</v>
      </c>
      <c r="Q720" s="8">
        <f t="shared" si="93"/>
        <v>0.75</v>
      </c>
      <c r="R720" s="9">
        <f t="shared" si="94"/>
        <v>22.5</v>
      </c>
      <c r="S720" s="6" t="s">
        <v>8319</v>
      </c>
      <c r="T720" s="6" t="s">
        <v>8321</v>
      </c>
      <c r="U720" s="6" t="str">
        <f t="shared" si="88"/>
        <v>technology</v>
      </c>
      <c r="V720" s="6" t="str">
        <f t="shared" si="95"/>
        <v>wearables</v>
      </c>
      <c r="W720" s="6" t="str">
        <f t="shared" si="89"/>
        <v>technology</v>
      </c>
      <c r="X720" s="6" t="str">
        <f t="shared" si="90"/>
        <v>wearables</v>
      </c>
    </row>
    <row r="721" spans="1:24" ht="104.7" customHeight="1" x14ac:dyDescent="0.55000000000000004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20">
        <f t="shared" si="91"/>
        <v>42409.040231481486</v>
      </c>
      <c r="L721" s="20">
        <f t="shared" si="92"/>
        <v>42423.040231481486</v>
      </c>
      <c r="M721" s="6" t="b">
        <v>0</v>
      </c>
      <c r="N721" s="6">
        <v>10</v>
      </c>
      <c r="O721" s="6" t="b">
        <v>0</v>
      </c>
      <c r="P721" s="6" t="s">
        <v>8273</v>
      </c>
      <c r="Q721" s="8">
        <f t="shared" si="93"/>
        <v>1.2933333333333332</v>
      </c>
      <c r="R721" s="9">
        <f t="shared" si="94"/>
        <v>19.399999999999999</v>
      </c>
      <c r="S721" s="6" t="s">
        <v>8319</v>
      </c>
      <c r="T721" s="6" t="s">
        <v>8321</v>
      </c>
      <c r="U721" s="6" t="str">
        <f t="shared" si="88"/>
        <v>technology</v>
      </c>
      <c r="V721" s="6" t="str">
        <f t="shared" si="95"/>
        <v>wearables</v>
      </c>
      <c r="W721" s="6" t="str">
        <f t="shared" si="89"/>
        <v>technology</v>
      </c>
      <c r="X721" s="6" t="str">
        <f t="shared" si="90"/>
        <v>wearables</v>
      </c>
    </row>
    <row r="722" spans="1:24" ht="104.7" customHeight="1" x14ac:dyDescent="0.55000000000000004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20">
        <f t="shared" si="91"/>
        <v>40909.649201388893</v>
      </c>
      <c r="L722" s="20">
        <f t="shared" si="92"/>
        <v>40937.649201388893</v>
      </c>
      <c r="M722" s="6" t="b">
        <v>0</v>
      </c>
      <c r="N722" s="6">
        <v>41</v>
      </c>
      <c r="O722" s="6" t="b">
        <v>1</v>
      </c>
      <c r="P722" s="6" t="s">
        <v>8274</v>
      </c>
      <c r="Q722" s="8">
        <f t="shared" si="93"/>
        <v>143.94736842105263</v>
      </c>
      <c r="R722" s="9">
        <f t="shared" si="94"/>
        <v>66.707317073170728</v>
      </c>
      <c r="S722" s="6" t="s">
        <v>8322</v>
      </c>
      <c r="T722" s="6" t="s">
        <v>8323</v>
      </c>
      <c r="U722" s="6" t="str">
        <f t="shared" si="88"/>
        <v>publishing</v>
      </c>
      <c r="V722" s="6" t="str">
        <f t="shared" si="95"/>
        <v>nonfiction</v>
      </c>
      <c r="W722" s="6" t="str">
        <f t="shared" si="89"/>
        <v>publishing</v>
      </c>
      <c r="X722" s="6" t="str">
        <f t="shared" si="90"/>
        <v>nonfiction</v>
      </c>
    </row>
    <row r="723" spans="1:24" ht="104.7" customHeight="1" x14ac:dyDescent="0.55000000000000004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20">
        <f t="shared" si="91"/>
        <v>41807.571840277778</v>
      </c>
      <c r="L723" s="20">
        <f t="shared" si="92"/>
        <v>41852.571840277778</v>
      </c>
      <c r="M723" s="6" t="b">
        <v>0</v>
      </c>
      <c r="N723" s="6">
        <v>119</v>
      </c>
      <c r="O723" s="6" t="b">
        <v>1</v>
      </c>
      <c r="P723" s="6" t="s">
        <v>8274</v>
      </c>
      <c r="Q723" s="8">
        <f t="shared" si="93"/>
        <v>122.10975609756099</v>
      </c>
      <c r="R723" s="9">
        <f t="shared" si="94"/>
        <v>84.142857142857139</v>
      </c>
      <c r="S723" s="6" t="s">
        <v>8322</v>
      </c>
      <c r="T723" s="6" t="s">
        <v>8323</v>
      </c>
      <c r="U723" s="6" t="str">
        <f t="shared" si="88"/>
        <v>publishing</v>
      </c>
      <c r="V723" s="6" t="str">
        <f t="shared" si="95"/>
        <v>nonfiction</v>
      </c>
      <c r="W723" s="6" t="str">
        <f t="shared" si="89"/>
        <v>publishing</v>
      </c>
      <c r="X723" s="6" t="str">
        <f t="shared" si="90"/>
        <v>nonfiction</v>
      </c>
    </row>
    <row r="724" spans="1:24" ht="104.7" customHeight="1" x14ac:dyDescent="0.55000000000000004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20">
        <f t="shared" si="91"/>
        <v>40977.805300925924</v>
      </c>
      <c r="L724" s="20">
        <f t="shared" si="92"/>
        <v>41007.76363425926</v>
      </c>
      <c r="M724" s="6" t="b">
        <v>0</v>
      </c>
      <c r="N724" s="6">
        <v>153</v>
      </c>
      <c r="O724" s="6" t="b">
        <v>1</v>
      </c>
      <c r="P724" s="6" t="s">
        <v>8274</v>
      </c>
      <c r="Q724" s="8">
        <f t="shared" si="93"/>
        <v>132.024</v>
      </c>
      <c r="R724" s="9">
        <f t="shared" si="94"/>
        <v>215.72549019607843</v>
      </c>
      <c r="S724" s="6" t="s">
        <v>8322</v>
      </c>
      <c r="T724" s="6" t="s">
        <v>8323</v>
      </c>
      <c r="U724" s="6" t="str">
        <f t="shared" si="88"/>
        <v>publishing</v>
      </c>
      <c r="V724" s="6" t="str">
        <f t="shared" si="95"/>
        <v>nonfiction</v>
      </c>
      <c r="W724" s="6" t="str">
        <f t="shared" si="89"/>
        <v>publishing</v>
      </c>
      <c r="X724" s="6" t="str">
        <f t="shared" si="90"/>
        <v>nonfiction</v>
      </c>
    </row>
    <row r="725" spans="1:24" ht="104.7" customHeight="1" x14ac:dyDescent="0.55000000000000004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20">
        <f t="shared" si="91"/>
        <v>42184.816539351858</v>
      </c>
      <c r="L725" s="20">
        <f t="shared" si="92"/>
        <v>42215.165972222225</v>
      </c>
      <c r="M725" s="6" t="b">
        <v>0</v>
      </c>
      <c r="N725" s="6">
        <v>100</v>
      </c>
      <c r="O725" s="6" t="b">
        <v>1</v>
      </c>
      <c r="P725" s="6" t="s">
        <v>8274</v>
      </c>
      <c r="Q725" s="8">
        <f t="shared" si="93"/>
        <v>109.38000000000001</v>
      </c>
      <c r="R725" s="9">
        <f t="shared" si="94"/>
        <v>54.69</v>
      </c>
      <c r="S725" s="6" t="s">
        <v>8322</v>
      </c>
      <c r="T725" s="6" t="s">
        <v>8323</v>
      </c>
      <c r="U725" s="6" t="str">
        <f t="shared" si="88"/>
        <v>publishing</v>
      </c>
      <c r="V725" s="6" t="str">
        <f t="shared" si="95"/>
        <v>nonfiction</v>
      </c>
      <c r="W725" s="6" t="str">
        <f t="shared" si="89"/>
        <v>publishing</v>
      </c>
      <c r="X725" s="6" t="str">
        <f t="shared" si="90"/>
        <v>nonfiction</v>
      </c>
    </row>
    <row r="726" spans="1:24" ht="104.7" customHeight="1" x14ac:dyDescent="0.55000000000000004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20">
        <f t="shared" si="91"/>
        <v>40694.638460648144</v>
      </c>
      <c r="L726" s="20">
        <f t="shared" si="92"/>
        <v>40724.638460648144</v>
      </c>
      <c r="M726" s="6" t="b">
        <v>0</v>
      </c>
      <c r="N726" s="6">
        <v>143</v>
      </c>
      <c r="O726" s="6" t="b">
        <v>1</v>
      </c>
      <c r="P726" s="6" t="s">
        <v>8274</v>
      </c>
      <c r="Q726" s="8">
        <f t="shared" si="93"/>
        <v>105.47157142857144</v>
      </c>
      <c r="R726" s="9">
        <f t="shared" si="94"/>
        <v>51.62944055944056</v>
      </c>
      <c r="S726" s="6" t="s">
        <v>8322</v>
      </c>
      <c r="T726" s="6" t="s">
        <v>8323</v>
      </c>
      <c r="U726" s="6" t="str">
        <f t="shared" si="88"/>
        <v>publishing</v>
      </c>
      <c r="V726" s="6" t="str">
        <f t="shared" si="95"/>
        <v>nonfiction</v>
      </c>
      <c r="W726" s="6" t="str">
        <f t="shared" si="89"/>
        <v>publishing</v>
      </c>
      <c r="X726" s="6" t="str">
        <f t="shared" si="90"/>
        <v>nonfiction</v>
      </c>
    </row>
    <row r="727" spans="1:24" ht="104.7" customHeight="1" x14ac:dyDescent="0.55000000000000004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20">
        <f t="shared" si="91"/>
        <v>42321.626296296294</v>
      </c>
      <c r="L727" s="20">
        <f t="shared" si="92"/>
        <v>42351.626296296294</v>
      </c>
      <c r="M727" s="6" t="b">
        <v>0</v>
      </c>
      <c r="N727" s="6">
        <v>140</v>
      </c>
      <c r="O727" s="6" t="b">
        <v>1</v>
      </c>
      <c r="P727" s="6" t="s">
        <v>8274</v>
      </c>
      <c r="Q727" s="8">
        <f t="shared" si="93"/>
        <v>100.35000000000001</v>
      </c>
      <c r="R727" s="9">
        <f t="shared" si="94"/>
        <v>143.35714285714286</v>
      </c>
      <c r="S727" s="6" t="s">
        <v>8322</v>
      </c>
      <c r="T727" s="6" t="s">
        <v>8323</v>
      </c>
      <c r="U727" s="6" t="str">
        <f t="shared" si="88"/>
        <v>publishing</v>
      </c>
      <c r="V727" s="6" t="str">
        <f t="shared" si="95"/>
        <v>nonfiction</v>
      </c>
      <c r="W727" s="6" t="str">
        <f t="shared" si="89"/>
        <v>publishing</v>
      </c>
      <c r="X727" s="6" t="str">
        <f t="shared" si="90"/>
        <v>nonfiction</v>
      </c>
    </row>
    <row r="728" spans="1:24" ht="104.7" customHeight="1" x14ac:dyDescent="0.55000000000000004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20">
        <f t="shared" si="91"/>
        <v>41346.042673611111</v>
      </c>
      <c r="L728" s="20">
        <f t="shared" si="92"/>
        <v>41376.042673611111</v>
      </c>
      <c r="M728" s="6" t="b">
        <v>0</v>
      </c>
      <c r="N728" s="6">
        <v>35</v>
      </c>
      <c r="O728" s="6" t="b">
        <v>1</v>
      </c>
      <c r="P728" s="6" t="s">
        <v>8274</v>
      </c>
      <c r="Q728" s="8">
        <f t="shared" si="93"/>
        <v>101.4</v>
      </c>
      <c r="R728" s="9">
        <f t="shared" si="94"/>
        <v>72.428571428571431</v>
      </c>
      <c r="S728" s="6" t="s">
        <v>8322</v>
      </c>
      <c r="T728" s="6" t="s">
        <v>8323</v>
      </c>
      <c r="U728" s="6" t="str">
        <f t="shared" si="88"/>
        <v>publishing</v>
      </c>
      <c r="V728" s="6" t="str">
        <f t="shared" si="95"/>
        <v>nonfiction</v>
      </c>
      <c r="W728" s="6" t="str">
        <f t="shared" si="89"/>
        <v>publishing</v>
      </c>
      <c r="X728" s="6" t="str">
        <f t="shared" si="90"/>
        <v>nonfiction</v>
      </c>
    </row>
    <row r="729" spans="1:24" ht="104.7" customHeight="1" x14ac:dyDescent="0.55000000000000004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20">
        <f t="shared" si="91"/>
        <v>41247.020243055551</v>
      </c>
      <c r="L729" s="20">
        <f t="shared" si="92"/>
        <v>41288.888888888891</v>
      </c>
      <c r="M729" s="6" t="b">
        <v>0</v>
      </c>
      <c r="N729" s="6">
        <v>149</v>
      </c>
      <c r="O729" s="6" t="b">
        <v>1</v>
      </c>
      <c r="P729" s="6" t="s">
        <v>8274</v>
      </c>
      <c r="Q729" s="8">
        <f t="shared" si="93"/>
        <v>155.51428571428571</v>
      </c>
      <c r="R729" s="9">
        <f t="shared" si="94"/>
        <v>36.530201342281877</v>
      </c>
      <c r="S729" s="6" t="s">
        <v>8322</v>
      </c>
      <c r="T729" s="6" t="s">
        <v>8323</v>
      </c>
      <c r="U729" s="6" t="str">
        <f t="shared" si="88"/>
        <v>publishing</v>
      </c>
      <c r="V729" s="6" t="str">
        <f t="shared" si="95"/>
        <v>nonfiction</v>
      </c>
      <c r="W729" s="6" t="str">
        <f t="shared" si="89"/>
        <v>publishing</v>
      </c>
      <c r="X729" s="6" t="str">
        <f t="shared" si="90"/>
        <v>nonfiction</v>
      </c>
    </row>
    <row r="730" spans="1:24" ht="104.7" customHeight="1" x14ac:dyDescent="0.55000000000000004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20">
        <f t="shared" si="91"/>
        <v>40731.837465277778</v>
      </c>
      <c r="L730" s="20">
        <f t="shared" si="92"/>
        <v>40776.837465277778</v>
      </c>
      <c r="M730" s="6" t="b">
        <v>0</v>
      </c>
      <c r="N730" s="6">
        <v>130</v>
      </c>
      <c r="O730" s="6" t="b">
        <v>1</v>
      </c>
      <c r="P730" s="6" t="s">
        <v>8274</v>
      </c>
      <c r="Q730" s="8">
        <f t="shared" si="93"/>
        <v>105.566</v>
      </c>
      <c r="R730" s="9">
        <f t="shared" si="94"/>
        <v>60.903461538461535</v>
      </c>
      <c r="S730" s="6" t="s">
        <v>8322</v>
      </c>
      <c r="T730" s="6" t="s">
        <v>8323</v>
      </c>
      <c r="U730" s="6" t="str">
        <f t="shared" si="88"/>
        <v>publishing</v>
      </c>
      <c r="V730" s="6" t="str">
        <f t="shared" si="95"/>
        <v>nonfiction</v>
      </c>
      <c r="W730" s="6" t="str">
        <f t="shared" si="89"/>
        <v>publishing</v>
      </c>
      <c r="X730" s="6" t="str">
        <f t="shared" si="90"/>
        <v>nonfiction</v>
      </c>
    </row>
    <row r="731" spans="1:24" ht="104.7" customHeight="1" x14ac:dyDescent="0.55000000000000004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20">
        <f t="shared" si="91"/>
        <v>41111.185891203706</v>
      </c>
      <c r="L731" s="20">
        <f t="shared" si="92"/>
        <v>41171.185891203706</v>
      </c>
      <c r="M731" s="6" t="b">
        <v>0</v>
      </c>
      <c r="N731" s="6">
        <v>120</v>
      </c>
      <c r="O731" s="6" t="b">
        <v>1</v>
      </c>
      <c r="P731" s="6" t="s">
        <v>8274</v>
      </c>
      <c r="Q731" s="8">
        <f t="shared" si="93"/>
        <v>130.65</v>
      </c>
      <c r="R731" s="9">
        <f t="shared" si="94"/>
        <v>43.55</v>
      </c>
      <c r="S731" s="6" t="s">
        <v>8322</v>
      </c>
      <c r="T731" s="6" t="s">
        <v>8323</v>
      </c>
      <c r="U731" s="6" t="str">
        <f t="shared" si="88"/>
        <v>publishing</v>
      </c>
      <c r="V731" s="6" t="str">
        <f t="shared" si="95"/>
        <v>nonfiction</v>
      </c>
      <c r="W731" s="6" t="str">
        <f t="shared" si="89"/>
        <v>publishing</v>
      </c>
      <c r="X731" s="6" t="str">
        <f t="shared" si="90"/>
        <v>nonfiction</v>
      </c>
    </row>
    <row r="732" spans="1:24" ht="104.7" customHeight="1" x14ac:dyDescent="0.55000000000000004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20">
        <f t="shared" si="91"/>
        <v>40854.745266203703</v>
      </c>
      <c r="L732" s="20">
        <f t="shared" si="92"/>
        <v>40884.745266203703</v>
      </c>
      <c r="M732" s="6" t="b">
        <v>0</v>
      </c>
      <c r="N732" s="6">
        <v>265</v>
      </c>
      <c r="O732" s="6" t="b">
        <v>1</v>
      </c>
      <c r="P732" s="6" t="s">
        <v>8274</v>
      </c>
      <c r="Q732" s="8">
        <f t="shared" si="93"/>
        <v>132.19</v>
      </c>
      <c r="R732" s="9">
        <f t="shared" si="94"/>
        <v>99.766037735849054</v>
      </c>
      <c r="S732" s="6" t="s">
        <v>8322</v>
      </c>
      <c r="T732" s="6" t="s">
        <v>8323</v>
      </c>
      <c r="U732" s="6" t="str">
        <f t="shared" si="88"/>
        <v>publishing</v>
      </c>
      <c r="V732" s="6" t="str">
        <f t="shared" si="95"/>
        <v>nonfiction</v>
      </c>
      <c r="W732" s="6" t="str">
        <f t="shared" si="89"/>
        <v>publishing</v>
      </c>
      <c r="X732" s="6" t="str">
        <f t="shared" si="90"/>
        <v>nonfiction</v>
      </c>
    </row>
    <row r="733" spans="1:24" ht="104.7" customHeight="1" x14ac:dyDescent="0.55000000000000004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20">
        <f t="shared" si="91"/>
        <v>40879.795682870368</v>
      </c>
      <c r="L733" s="20">
        <f t="shared" si="92"/>
        <v>40930.25</v>
      </c>
      <c r="M733" s="6" t="b">
        <v>0</v>
      </c>
      <c r="N733" s="6">
        <v>71</v>
      </c>
      <c r="O733" s="6" t="b">
        <v>1</v>
      </c>
      <c r="P733" s="6" t="s">
        <v>8274</v>
      </c>
      <c r="Q733" s="8">
        <f t="shared" si="93"/>
        <v>126</v>
      </c>
      <c r="R733" s="9">
        <f t="shared" si="94"/>
        <v>88.732394366197184</v>
      </c>
      <c r="S733" s="6" t="s">
        <v>8322</v>
      </c>
      <c r="T733" s="6" t="s">
        <v>8323</v>
      </c>
      <c r="U733" s="6" t="str">
        <f t="shared" si="88"/>
        <v>publishing</v>
      </c>
      <c r="V733" s="6" t="str">
        <f t="shared" si="95"/>
        <v>nonfiction</v>
      </c>
      <c r="W733" s="6" t="str">
        <f t="shared" si="89"/>
        <v>publishing</v>
      </c>
      <c r="X733" s="6" t="str">
        <f t="shared" si="90"/>
        <v>nonfiction</v>
      </c>
    </row>
    <row r="734" spans="1:24" ht="104.7" customHeight="1" x14ac:dyDescent="0.55000000000000004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20">
        <f t="shared" si="91"/>
        <v>41486.424317129626</v>
      </c>
      <c r="L734" s="20">
        <f t="shared" si="92"/>
        <v>41546.424317129626</v>
      </c>
      <c r="M734" s="6" t="b">
        <v>0</v>
      </c>
      <c r="N734" s="6">
        <v>13</v>
      </c>
      <c r="O734" s="6" t="b">
        <v>1</v>
      </c>
      <c r="P734" s="6" t="s">
        <v>8274</v>
      </c>
      <c r="Q734" s="8">
        <f t="shared" si="93"/>
        <v>160</v>
      </c>
      <c r="R734" s="9">
        <f t="shared" si="94"/>
        <v>4.9230769230769234</v>
      </c>
      <c r="S734" s="6" t="s">
        <v>8322</v>
      </c>
      <c r="T734" s="6" t="s">
        <v>8323</v>
      </c>
      <c r="U734" s="6" t="str">
        <f t="shared" si="88"/>
        <v>publishing</v>
      </c>
      <c r="V734" s="6" t="str">
        <f t="shared" si="95"/>
        <v>nonfiction</v>
      </c>
      <c r="W734" s="6" t="str">
        <f t="shared" si="89"/>
        <v>publishing</v>
      </c>
      <c r="X734" s="6" t="str">
        <f t="shared" si="90"/>
        <v>nonfiction</v>
      </c>
    </row>
    <row r="735" spans="1:24" ht="104.7" customHeight="1" x14ac:dyDescent="0.55000000000000004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20">
        <f t="shared" si="91"/>
        <v>41598.420046296298</v>
      </c>
      <c r="L735" s="20">
        <f t="shared" si="92"/>
        <v>41628.420046296298</v>
      </c>
      <c r="M735" s="6" t="b">
        <v>0</v>
      </c>
      <c r="N735" s="6">
        <v>169</v>
      </c>
      <c r="O735" s="6" t="b">
        <v>1</v>
      </c>
      <c r="P735" s="6" t="s">
        <v>8274</v>
      </c>
      <c r="Q735" s="8">
        <f t="shared" si="93"/>
        <v>120.48</v>
      </c>
      <c r="R735" s="9">
        <f t="shared" si="94"/>
        <v>17.822485207100591</v>
      </c>
      <c r="S735" s="6" t="s">
        <v>8322</v>
      </c>
      <c r="T735" s="6" t="s">
        <v>8323</v>
      </c>
      <c r="U735" s="6" t="str">
        <f t="shared" si="88"/>
        <v>publishing</v>
      </c>
      <c r="V735" s="6" t="str">
        <f t="shared" si="95"/>
        <v>nonfiction</v>
      </c>
      <c r="W735" s="6" t="str">
        <f t="shared" si="89"/>
        <v>publishing</v>
      </c>
      <c r="X735" s="6" t="str">
        <f t="shared" si="90"/>
        <v>nonfiction</v>
      </c>
    </row>
    <row r="736" spans="1:24" ht="104.7" customHeight="1" x14ac:dyDescent="0.55000000000000004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20">
        <f t="shared" si="91"/>
        <v>42102.164583333331</v>
      </c>
      <c r="L736" s="20">
        <f t="shared" si="92"/>
        <v>42133.208333333328</v>
      </c>
      <c r="M736" s="6" t="b">
        <v>0</v>
      </c>
      <c r="N736" s="6">
        <v>57</v>
      </c>
      <c r="O736" s="6" t="b">
        <v>1</v>
      </c>
      <c r="P736" s="6" t="s">
        <v>8274</v>
      </c>
      <c r="Q736" s="8">
        <f t="shared" si="93"/>
        <v>125.52941176470588</v>
      </c>
      <c r="R736" s="9">
        <f t="shared" si="94"/>
        <v>187.19298245614036</v>
      </c>
      <c r="S736" s="6" t="s">
        <v>8322</v>
      </c>
      <c r="T736" s="6" t="s">
        <v>8323</v>
      </c>
      <c r="U736" s="6" t="str">
        <f t="shared" si="88"/>
        <v>publishing</v>
      </c>
      <c r="V736" s="6" t="str">
        <f t="shared" si="95"/>
        <v>nonfiction</v>
      </c>
      <c r="W736" s="6" t="str">
        <f t="shared" si="89"/>
        <v>publishing</v>
      </c>
      <c r="X736" s="6" t="str">
        <f t="shared" si="90"/>
        <v>nonfiction</v>
      </c>
    </row>
    <row r="737" spans="1:24" ht="104.7" customHeight="1" x14ac:dyDescent="0.55000000000000004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20">
        <f t="shared" si="91"/>
        <v>41946.029467592591</v>
      </c>
      <c r="L737" s="20">
        <f t="shared" si="92"/>
        <v>41977.027083333334</v>
      </c>
      <c r="M737" s="6" t="b">
        <v>0</v>
      </c>
      <c r="N737" s="6">
        <v>229</v>
      </c>
      <c r="O737" s="6" t="b">
        <v>1</v>
      </c>
      <c r="P737" s="6" t="s">
        <v>8274</v>
      </c>
      <c r="Q737" s="8">
        <f t="shared" si="93"/>
        <v>114.40638297872341</v>
      </c>
      <c r="R737" s="9">
        <f t="shared" si="94"/>
        <v>234.80786026200875</v>
      </c>
      <c r="S737" s="6" t="s">
        <v>8322</v>
      </c>
      <c r="T737" s="6" t="s">
        <v>8323</v>
      </c>
      <c r="U737" s="6" t="str">
        <f t="shared" si="88"/>
        <v>publishing</v>
      </c>
      <c r="V737" s="6" t="str">
        <f t="shared" si="95"/>
        <v>nonfiction</v>
      </c>
      <c r="W737" s="6" t="str">
        <f t="shared" si="89"/>
        <v>publishing</v>
      </c>
      <c r="X737" s="6" t="str">
        <f t="shared" si="90"/>
        <v>nonfiction</v>
      </c>
    </row>
    <row r="738" spans="1:24" ht="104.7" customHeight="1" x14ac:dyDescent="0.55000000000000004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20">
        <f t="shared" si="91"/>
        <v>41579.734259259261</v>
      </c>
      <c r="L738" s="20">
        <f t="shared" si="92"/>
        <v>41599.207638888889</v>
      </c>
      <c r="M738" s="6" t="b">
        <v>0</v>
      </c>
      <c r="N738" s="6">
        <v>108</v>
      </c>
      <c r="O738" s="6" t="b">
        <v>1</v>
      </c>
      <c r="P738" s="6" t="s">
        <v>8274</v>
      </c>
      <c r="Q738" s="8">
        <f t="shared" si="93"/>
        <v>315.13888888888891</v>
      </c>
      <c r="R738" s="9">
        <f t="shared" si="94"/>
        <v>105.04629629629629</v>
      </c>
      <c r="S738" s="6" t="s">
        <v>8322</v>
      </c>
      <c r="T738" s="6" t="s">
        <v>8323</v>
      </c>
      <c r="U738" s="6" t="str">
        <f t="shared" si="88"/>
        <v>publishing</v>
      </c>
      <c r="V738" s="6" t="str">
        <f t="shared" si="95"/>
        <v>nonfiction</v>
      </c>
      <c r="W738" s="6" t="str">
        <f t="shared" si="89"/>
        <v>publishing</v>
      </c>
      <c r="X738" s="6" t="str">
        <f t="shared" si="90"/>
        <v>nonfiction</v>
      </c>
    </row>
    <row r="739" spans="1:24" ht="104.7" customHeight="1" x14ac:dyDescent="0.55000000000000004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20">
        <f t="shared" si="91"/>
        <v>41667.275312500002</v>
      </c>
      <c r="L739" s="20">
        <f t="shared" si="92"/>
        <v>41684.833333333336</v>
      </c>
      <c r="M739" s="6" t="b">
        <v>0</v>
      </c>
      <c r="N739" s="6">
        <v>108</v>
      </c>
      <c r="O739" s="6" t="b">
        <v>1</v>
      </c>
      <c r="P739" s="6" t="s">
        <v>8274</v>
      </c>
      <c r="Q739" s="8">
        <f t="shared" si="93"/>
        <v>122.39999999999999</v>
      </c>
      <c r="R739" s="9">
        <f t="shared" si="94"/>
        <v>56.666666666666664</v>
      </c>
      <c r="S739" s="6" t="s">
        <v>8322</v>
      </c>
      <c r="T739" s="6" t="s">
        <v>8323</v>
      </c>
      <c r="U739" s="6" t="str">
        <f t="shared" si="88"/>
        <v>publishing</v>
      </c>
      <c r="V739" s="6" t="str">
        <f t="shared" si="95"/>
        <v>nonfiction</v>
      </c>
      <c r="W739" s="6" t="str">
        <f t="shared" si="89"/>
        <v>publishing</v>
      </c>
      <c r="X739" s="6" t="str">
        <f t="shared" si="90"/>
        <v>nonfiction</v>
      </c>
    </row>
    <row r="740" spans="1:24" ht="104.7" customHeight="1" x14ac:dyDescent="0.55000000000000004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20">
        <f t="shared" si="91"/>
        <v>41943.604097222218</v>
      </c>
      <c r="L740" s="20">
        <f t="shared" si="92"/>
        <v>41974.207638888889</v>
      </c>
      <c r="M740" s="6" t="b">
        <v>0</v>
      </c>
      <c r="N740" s="6">
        <v>41</v>
      </c>
      <c r="O740" s="6" t="b">
        <v>1</v>
      </c>
      <c r="P740" s="6" t="s">
        <v>8274</v>
      </c>
      <c r="Q740" s="8">
        <f t="shared" si="93"/>
        <v>106.73333333333332</v>
      </c>
      <c r="R740" s="9">
        <f t="shared" si="94"/>
        <v>39.048780487804876</v>
      </c>
      <c r="S740" s="6" t="s">
        <v>8322</v>
      </c>
      <c r="T740" s="6" t="s">
        <v>8323</v>
      </c>
      <c r="U740" s="6" t="str">
        <f t="shared" si="88"/>
        <v>publishing</v>
      </c>
      <c r="V740" s="6" t="str">
        <f t="shared" si="95"/>
        <v>nonfiction</v>
      </c>
      <c r="W740" s="6" t="str">
        <f t="shared" si="89"/>
        <v>publishing</v>
      </c>
      <c r="X740" s="6" t="str">
        <f t="shared" si="90"/>
        <v>nonfiction</v>
      </c>
    </row>
    <row r="741" spans="1:24" ht="104.7" customHeight="1" x14ac:dyDescent="0.55000000000000004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20">
        <f t="shared" si="91"/>
        <v>41829.502650462964</v>
      </c>
      <c r="L741" s="20">
        <f t="shared" si="92"/>
        <v>41862.502650462964</v>
      </c>
      <c r="M741" s="6" t="b">
        <v>0</v>
      </c>
      <c r="N741" s="6">
        <v>139</v>
      </c>
      <c r="O741" s="6" t="b">
        <v>1</v>
      </c>
      <c r="P741" s="6" t="s">
        <v>8274</v>
      </c>
      <c r="Q741" s="8">
        <f t="shared" si="93"/>
        <v>158.33333333333331</v>
      </c>
      <c r="R741" s="9">
        <f t="shared" si="94"/>
        <v>68.345323741007192</v>
      </c>
      <c r="S741" s="6" t="s">
        <v>8322</v>
      </c>
      <c r="T741" s="6" t="s">
        <v>8323</v>
      </c>
      <c r="U741" s="6" t="str">
        <f t="shared" si="88"/>
        <v>publishing</v>
      </c>
      <c r="V741" s="6" t="str">
        <f t="shared" si="95"/>
        <v>nonfiction</v>
      </c>
      <c r="W741" s="6" t="str">
        <f t="shared" si="89"/>
        <v>publishing</v>
      </c>
      <c r="X741" s="6" t="str">
        <f t="shared" si="90"/>
        <v>nonfiction</v>
      </c>
    </row>
    <row r="742" spans="1:24" ht="104.7" customHeight="1" x14ac:dyDescent="0.55000000000000004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20">
        <f t="shared" si="91"/>
        <v>42162.146782407406</v>
      </c>
      <c r="L742" s="20">
        <f t="shared" si="92"/>
        <v>42176.146782407406</v>
      </c>
      <c r="M742" s="6" t="b">
        <v>0</v>
      </c>
      <c r="N742" s="6">
        <v>19</v>
      </c>
      <c r="O742" s="6" t="b">
        <v>1</v>
      </c>
      <c r="P742" s="6" t="s">
        <v>8274</v>
      </c>
      <c r="Q742" s="8">
        <f t="shared" si="93"/>
        <v>107.4</v>
      </c>
      <c r="R742" s="9">
        <f t="shared" si="94"/>
        <v>169.57894736842104</v>
      </c>
      <c r="S742" s="6" t="s">
        <v>8322</v>
      </c>
      <c r="T742" s="6" t="s">
        <v>8323</v>
      </c>
      <c r="U742" s="6" t="str">
        <f t="shared" si="88"/>
        <v>publishing</v>
      </c>
      <c r="V742" s="6" t="str">
        <f t="shared" si="95"/>
        <v>nonfiction</v>
      </c>
      <c r="W742" s="6" t="str">
        <f t="shared" si="89"/>
        <v>publishing</v>
      </c>
      <c r="X742" s="6" t="str">
        <f t="shared" si="90"/>
        <v>nonfiction</v>
      </c>
    </row>
    <row r="743" spans="1:24" ht="104.7" customHeight="1" x14ac:dyDescent="0.55000000000000004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20">
        <f t="shared" si="91"/>
        <v>41401.648217592592</v>
      </c>
      <c r="L743" s="20">
        <f t="shared" si="92"/>
        <v>41436.648217592592</v>
      </c>
      <c r="M743" s="6" t="b">
        <v>0</v>
      </c>
      <c r="N743" s="6">
        <v>94</v>
      </c>
      <c r="O743" s="6" t="b">
        <v>1</v>
      </c>
      <c r="P743" s="6" t="s">
        <v>8274</v>
      </c>
      <c r="Q743" s="8">
        <f t="shared" si="93"/>
        <v>102.25999999999999</v>
      </c>
      <c r="R743" s="9">
        <f t="shared" si="94"/>
        <v>141.42340425531913</v>
      </c>
      <c r="S743" s="6" t="s">
        <v>8322</v>
      </c>
      <c r="T743" s="6" t="s">
        <v>8323</v>
      </c>
      <c r="U743" s="6" t="str">
        <f t="shared" si="88"/>
        <v>publishing</v>
      </c>
      <c r="V743" s="6" t="str">
        <f t="shared" si="95"/>
        <v>nonfiction</v>
      </c>
      <c r="W743" s="6" t="str">
        <f t="shared" si="89"/>
        <v>publishing</v>
      </c>
      <c r="X743" s="6" t="str">
        <f t="shared" si="90"/>
        <v>nonfiction</v>
      </c>
    </row>
    <row r="744" spans="1:24" ht="104.7" customHeight="1" x14ac:dyDescent="0.55000000000000004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20">
        <f t="shared" si="91"/>
        <v>41689.917962962965</v>
      </c>
      <c r="L744" s="20">
        <f t="shared" si="92"/>
        <v>41719.876296296294</v>
      </c>
      <c r="M744" s="6" t="b">
        <v>0</v>
      </c>
      <c r="N744" s="6">
        <v>23</v>
      </c>
      <c r="O744" s="6" t="b">
        <v>1</v>
      </c>
      <c r="P744" s="6" t="s">
        <v>8274</v>
      </c>
      <c r="Q744" s="8">
        <f t="shared" si="93"/>
        <v>110.71428571428572</v>
      </c>
      <c r="R744" s="9">
        <f t="shared" si="94"/>
        <v>67.391304347826093</v>
      </c>
      <c r="S744" s="6" t="s">
        <v>8322</v>
      </c>
      <c r="T744" s="6" t="s">
        <v>8323</v>
      </c>
      <c r="U744" s="6" t="str">
        <f t="shared" si="88"/>
        <v>publishing</v>
      </c>
      <c r="V744" s="6" t="str">
        <f t="shared" si="95"/>
        <v>nonfiction</v>
      </c>
      <c r="W744" s="6" t="str">
        <f t="shared" si="89"/>
        <v>publishing</v>
      </c>
      <c r="X744" s="6" t="str">
        <f t="shared" si="90"/>
        <v>nonfiction</v>
      </c>
    </row>
    <row r="745" spans="1:24" ht="104.7" customHeight="1" x14ac:dyDescent="0.55000000000000004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20">
        <f t="shared" si="91"/>
        <v>40990.709317129629</v>
      </c>
      <c r="L745" s="20">
        <f t="shared" si="92"/>
        <v>41015.875</v>
      </c>
      <c r="M745" s="6" t="b">
        <v>0</v>
      </c>
      <c r="N745" s="6">
        <v>15</v>
      </c>
      <c r="O745" s="6" t="b">
        <v>1</v>
      </c>
      <c r="P745" s="6" t="s">
        <v>8274</v>
      </c>
      <c r="Q745" s="8">
        <f t="shared" si="93"/>
        <v>148</v>
      </c>
      <c r="R745" s="9">
        <f t="shared" si="94"/>
        <v>54.266666666666666</v>
      </c>
      <c r="S745" s="6" t="s">
        <v>8322</v>
      </c>
      <c r="T745" s="6" t="s">
        <v>8323</v>
      </c>
      <c r="U745" s="6" t="str">
        <f t="shared" si="88"/>
        <v>publishing</v>
      </c>
      <c r="V745" s="6" t="str">
        <f t="shared" si="95"/>
        <v>nonfiction</v>
      </c>
      <c r="W745" s="6" t="str">
        <f t="shared" si="89"/>
        <v>publishing</v>
      </c>
      <c r="X745" s="6" t="str">
        <f t="shared" si="90"/>
        <v>nonfiction</v>
      </c>
    </row>
    <row r="746" spans="1:24" ht="104.7" customHeight="1" x14ac:dyDescent="0.55000000000000004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20">
        <f t="shared" si="91"/>
        <v>41226.95721064815</v>
      </c>
      <c r="L746" s="20">
        <f t="shared" si="92"/>
        <v>41256.95721064815</v>
      </c>
      <c r="M746" s="6" t="b">
        <v>0</v>
      </c>
      <c r="N746" s="6">
        <v>62</v>
      </c>
      <c r="O746" s="6" t="b">
        <v>1</v>
      </c>
      <c r="P746" s="6" t="s">
        <v>8274</v>
      </c>
      <c r="Q746" s="8">
        <f t="shared" si="93"/>
        <v>102.32000000000001</v>
      </c>
      <c r="R746" s="9">
        <f t="shared" si="94"/>
        <v>82.516129032258064</v>
      </c>
      <c r="S746" s="6" t="s">
        <v>8322</v>
      </c>
      <c r="T746" s="6" t="s">
        <v>8323</v>
      </c>
      <c r="U746" s="6" t="str">
        <f t="shared" si="88"/>
        <v>publishing</v>
      </c>
      <c r="V746" s="6" t="str">
        <f t="shared" si="95"/>
        <v>nonfiction</v>
      </c>
      <c r="W746" s="6" t="str">
        <f t="shared" si="89"/>
        <v>publishing</v>
      </c>
      <c r="X746" s="6" t="str">
        <f t="shared" si="90"/>
        <v>nonfiction</v>
      </c>
    </row>
    <row r="747" spans="1:24" ht="104.7" customHeight="1" x14ac:dyDescent="0.55000000000000004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20">
        <f t="shared" si="91"/>
        <v>41367.572280092594</v>
      </c>
      <c r="L747" s="20">
        <f t="shared" si="92"/>
        <v>41397.572280092594</v>
      </c>
      <c r="M747" s="6" t="b">
        <v>0</v>
      </c>
      <c r="N747" s="6">
        <v>74</v>
      </c>
      <c r="O747" s="6" t="b">
        <v>1</v>
      </c>
      <c r="P747" s="6" t="s">
        <v>8274</v>
      </c>
      <c r="Q747" s="8">
        <f t="shared" si="93"/>
        <v>179.09909909909908</v>
      </c>
      <c r="R747" s="9">
        <f t="shared" si="94"/>
        <v>53.729729729729726</v>
      </c>
      <c r="S747" s="6" t="s">
        <v>8322</v>
      </c>
      <c r="T747" s="6" t="s">
        <v>8323</v>
      </c>
      <c r="U747" s="6" t="str">
        <f t="shared" si="88"/>
        <v>publishing</v>
      </c>
      <c r="V747" s="6" t="str">
        <f t="shared" si="95"/>
        <v>nonfiction</v>
      </c>
      <c r="W747" s="6" t="str">
        <f t="shared" si="89"/>
        <v>publishing</v>
      </c>
      <c r="X747" s="6" t="str">
        <f t="shared" si="90"/>
        <v>nonfiction</v>
      </c>
    </row>
    <row r="748" spans="1:24" ht="104.7" customHeight="1" x14ac:dyDescent="0.55000000000000004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20">
        <f t="shared" si="91"/>
        <v>41157.042928240742</v>
      </c>
      <c r="L748" s="20">
        <f t="shared" si="92"/>
        <v>41175.165972222225</v>
      </c>
      <c r="M748" s="6" t="b">
        <v>0</v>
      </c>
      <c r="N748" s="6">
        <v>97</v>
      </c>
      <c r="O748" s="6" t="b">
        <v>1</v>
      </c>
      <c r="P748" s="6" t="s">
        <v>8274</v>
      </c>
      <c r="Q748" s="8">
        <f t="shared" si="93"/>
        <v>111.08135252761969</v>
      </c>
      <c r="R748" s="9">
        <f t="shared" si="94"/>
        <v>34.206185567010309</v>
      </c>
      <c r="S748" s="6" t="s">
        <v>8322</v>
      </c>
      <c r="T748" s="6" t="s">
        <v>8323</v>
      </c>
      <c r="U748" s="6" t="str">
        <f t="shared" si="88"/>
        <v>publishing</v>
      </c>
      <c r="V748" s="6" t="str">
        <f t="shared" si="95"/>
        <v>nonfiction</v>
      </c>
      <c r="W748" s="6" t="str">
        <f t="shared" si="89"/>
        <v>publishing</v>
      </c>
      <c r="X748" s="6" t="str">
        <f t="shared" si="90"/>
        <v>nonfiction</v>
      </c>
    </row>
    <row r="749" spans="1:24" ht="104.7" customHeight="1" x14ac:dyDescent="0.55000000000000004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20">
        <f t="shared" si="91"/>
        <v>41988.548831018517</v>
      </c>
      <c r="L749" s="20">
        <f t="shared" si="92"/>
        <v>42019.454166666663</v>
      </c>
      <c r="M749" s="6" t="b">
        <v>0</v>
      </c>
      <c r="N749" s="6">
        <v>55</v>
      </c>
      <c r="O749" s="6" t="b">
        <v>1</v>
      </c>
      <c r="P749" s="6" t="s">
        <v>8274</v>
      </c>
      <c r="Q749" s="8">
        <f t="shared" si="93"/>
        <v>100.04285714285714</v>
      </c>
      <c r="R749" s="9">
        <f t="shared" si="94"/>
        <v>127.32727272727273</v>
      </c>
      <c r="S749" s="6" t="s">
        <v>8322</v>
      </c>
      <c r="T749" s="6" t="s">
        <v>8323</v>
      </c>
      <c r="U749" s="6" t="str">
        <f t="shared" si="88"/>
        <v>publishing</v>
      </c>
      <c r="V749" s="6" t="str">
        <f t="shared" si="95"/>
        <v>nonfiction</v>
      </c>
      <c r="W749" s="6" t="str">
        <f t="shared" si="89"/>
        <v>publishing</v>
      </c>
      <c r="X749" s="6" t="str">
        <f t="shared" si="90"/>
        <v>nonfiction</v>
      </c>
    </row>
    <row r="750" spans="1:24" ht="104.7" customHeight="1" x14ac:dyDescent="0.55000000000000004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20">
        <f t="shared" si="91"/>
        <v>41831.846828703703</v>
      </c>
      <c r="L750" s="20">
        <f t="shared" si="92"/>
        <v>41861.846828703703</v>
      </c>
      <c r="M750" s="6" t="b">
        <v>0</v>
      </c>
      <c r="N750" s="6">
        <v>44</v>
      </c>
      <c r="O750" s="6" t="b">
        <v>1</v>
      </c>
      <c r="P750" s="6" t="s">
        <v>8274</v>
      </c>
      <c r="Q750" s="8">
        <f t="shared" si="93"/>
        <v>100.25</v>
      </c>
      <c r="R750" s="9">
        <f t="shared" si="94"/>
        <v>45.56818181818182</v>
      </c>
      <c r="S750" s="6" t="s">
        <v>8322</v>
      </c>
      <c r="T750" s="6" t="s">
        <v>8323</v>
      </c>
      <c r="U750" s="6" t="str">
        <f t="shared" si="88"/>
        <v>publishing</v>
      </c>
      <c r="V750" s="6" t="str">
        <f t="shared" si="95"/>
        <v>nonfiction</v>
      </c>
      <c r="W750" s="6" t="str">
        <f t="shared" si="89"/>
        <v>publishing</v>
      </c>
      <c r="X750" s="6" t="str">
        <f t="shared" si="90"/>
        <v>nonfiction</v>
      </c>
    </row>
    <row r="751" spans="1:24" ht="104.7" customHeight="1" x14ac:dyDescent="0.55000000000000004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20">
        <f t="shared" si="91"/>
        <v>42733.94131944445</v>
      </c>
      <c r="L751" s="20">
        <f t="shared" si="92"/>
        <v>42763.94131944445</v>
      </c>
      <c r="M751" s="6" t="b">
        <v>0</v>
      </c>
      <c r="N751" s="6">
        <v>110</v>
      </c>
      <c r="O751" s="6" t="b">
        <v>1</v>
      </c>
      <c r="P751" s="6" t="s">
        <v>8274</v>
      </c>
      <c r="Q751" s="8">
        <f t="shared" si="93"/>
        <v>105.56</v>
      </c>
      <c r="R751" s="9">
        <f t="shared" si="94"/>
        <v>95.963636363636368</v>
      </c>
      <c r="S751" s="6" t="s">
        <v>8322</v>
      </c>
      <c r="T751" s="6" t="s">
        <v>8323</v>
      </c>
      <c r="U751" s="6" t="str">
        <f t="shared" si="88"/>
        <v>publishing</v>
      </c>
      <c r="V751" s="6" t="str">
        <f t="shared" si="95"/>
        <v>nonfiction</v>
      </c>
      <c r="W751" s="6" t="str">
        <f t="shared" si="89"/>
        <v>publishing</v>
      </c>
      <c r="X751" s="6" t="str">
        <f t="shared" si="90"/>
        <v>nonfiction</v>
      </c>
    </row>
    <row r="752" spans="1:24" ht="104.7" customHeight="1" x14ac:dyDescent="0.55000000000000004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20">
        <f t="shared" si="91"/>
        <v>41299.878148148149</v>
      </c>
      <c r="L752" s="20">
        <f t="shared" si="92"/>
        <v>41329.878148148149</v>
      </c>
      <c r="M752" s="6" t="b">
        <v>0</v>
      </c>
      <c r="N752" s="6">
        <v>59</v>
      </c>
      <c r="O752" s="6" t="b">
        <v>1</v>
      </c>
      <c r="P752" s="6" t="s">
        <v>8274</v>
      </c>
      <c r="Q752" s="8">
        <f t="shared" si="93"/>
        <v>102.58775877587757</v>
      </c>
      <c r="R752" s="9">
        <f t="shared" si="94"/>
        <v>77.271186440677965</v>
      </c>
      <c r="S752" s="6" t="s">
        <v>8322</v>
      </c>
      <c r="T752" s="6" t="s">
        <v>8323</v>
      </c>
      <c r="U752" s="6" t="str">
        <f t="shared" si="88"/>
        <v>publishing</v>
      </c>
      <c r="V752" s="6" t="str">
        <f t="shared" si="95"/>
        <v>nonfiction</v>
      </c>
      <c r="W752" s="6" t="str">
        <f t="shared" si="89"/>
        <v>publishing</v>
      </c>
      <c r="X752" s="6" t="str">
        <f t="shared" si="90"/>
        <v>nonfiction</v>
      </c>
    </row>
    <row r="753" spans="1:24" ht="104.7" customHeight="1" x14ac:dyDescent="0.55000000000000004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20">
        <f t="shared" si="91"/>
        <v>40713.630497685182</v>
      </c>
      <c r="L753" s="20">
        <f t="shared" si="92"/>
        <v>40759.630497685182</v>
      </c>
      <c r="M753" s="6" t="b">
        <v>0</v>
      </c>
      <c r="N753" s="6">
        <v>62</v>
      </c>
      <c r="O753" s="6" t="b">
        <v>1</v>
      </c>
      <c r="P753" s="6" t="s">
        <v>8274</v>
      </c>
      <c r="Q753" s="8">
        <f t="shared" si="93"/>
        <v>118.5</v>
      </c>
      <c r="R753" s="9">
        <f t="shared" si="94"/>
        <v>57.338709677419352</v>
      </c>
      <c r="S753" s="6" t="s">
        <v>8322</v>
      </c>
      <c r="T753" s="6" t="s">
        <v>8323</v>
      </c>
      <c r="U753" s="6" t="str">
        <f t="shared" si="88"/>
        <v>publishing</v>
      </c>
      <c r="V753" s="6" t="str">
        <f t="shared" si="95"/>
        <v>nonfiction</v>
      </c>
      <c r="W753" s="6" t="str">
        <f t="shared" si="89"/>
        <v>publishing</v>
      </c>
      <c r="X753" s="6" t="str">
        <f t="shared" si="90"/>
        <v>nonfiction</v>
      </c>
    </row>
    <row r="754" spans="1:24" ht="104.7" customHeight="1" x14ac:dyDescent="0.55000000000000004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20">
        <f t="shared" si="91"/>
        <v>42639.421493055561</v>
      </c>
      <c r="L754" s="20">
        <f t="shared" si="92"/>
        <v>42659.458333333328</v>
      </c>
      <c r="M754" s="6" t="b">
        <v>0</v>
      </c>
      <c r="N754" s="6">
        <v>105</v>
      </c>
      <c r="O754" s="6" t="b">
        <v>1</v>
      </c>
      <c r="P754" s="6" t="s">
        <v>8274</v>
      </c>
      <c r="Q754" s="8">
        <f t="shared" si="93"/>
        <v>111.7</v>
      </c>
      <c r="R754" s="9">
        <f t="shared" si="94"/>
        <v>53.19047619047619</v>
      </c>
      <c r="S754" s="6" t="s">
        <v>8322</v>
      </c>
      <c r="T754" s="6" t="s">
        <v>8323</v>
      </c>
      <c r="U754" s="6" t="str">
        <f t="shared" si="88"/>
        <v>publishing</v>
      </c>
      <c r="V754" s="6" t="str">
        <f t="shared" si="95"/>
        <v>nonfiction</v>
      </c>
      <c r="W754" s="6" t="str">
        <f t="shared" si="89"/>
        <v>publishing</v>
      </c>
      <c r="X754" s="6" t="str">
        <f t="shared" si="90"/>
        <v>nonfiction</v>
      </c>
    </row>
    <row r="755" spans="1:24" ht="104.7" customHeight="1" x14ac:dyDescent="0.55000000000000004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20">
        <f t="shared" si="91"/>
        <v>42019.590173611112</v>
      </c>
      <c r="L755" s="20">
        <f t="shared" si="92"/>
        <v>42049.590173611112</v>
      </c>
      <c r="M755" s="6" t="b">
        <v>0</v>
      </c>
      <c r="N755" s="6">
        <v>26</v>
      </c>
      <c r="O755" s="6" t="b">
        <v>1</v>
      </c>
      <c r="P755" s="6" t="s">
        <v>8274</v>
      </c>
      <c r="Q755" s="8">
        <f t="shared" si="93"/>
        <v>128</v>
      </c>
      <c r="R755" s="9">
        <f t="shared" si="94"/>
        <v>492.30769230769232</v>
      </c>
      <c r="S755" s="6" t="s">
        <v>8322</v>
      </c>
      <c r="T755" s="6" t="s">
        <v>8323</v>
      </c>
      <c r="U755" s="6" t="str">
        <f t="shared" si="88"/>
        <v>publishing</v>
      </c>
      <c r="V755" s="6" t="str">
        <f t="shared" si="95"/>
        <v>nonfiction</v>
      </c>
      <c r="W755" s="6" t="str">
        <f t="shared" si="89"/>
        <v>publishing</v>
      </c>
      <c r="X755" s="6" t="str">
        <f t="shared" si="90"/>
        <v>nonfiction</v>
      </c>
    </row>
    <row r="756" spans="1:24" ht="104.7" customHeight="1" x14ac:dyDescent="0.55000000000000004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20">
        <f t="shared" si="91"/>
        <v>41249.749085648145</v>
      </c>
      <c r="L756" s="20">
        <f t="shared" si="92"/>
        <v>41279.749085648145</v>
      </c>
      <c r="M756" s="6" t="b">
        <v>0</v>
      </c>
      <c r="N756" s="6">
        <v>49</v>
      </c>
      <c r="O756" s="6" t="b">
        <v>1</v>
      </c>
      <c r="P756" s="6" t="s">
        <v>8274</v>
      </c>
      <c r="Q756" s="8">
        <f t="shared" si="93"/>
        <v>103.75000000000001</v>
      </c>
      <c r="R756" s="9">
        <f t="shared" si="94"/>
        <v>42.346938775510203</v>
      </c>
      <c r="S756" s="6" t="s">
        <v>8322</v>
      </c>
      <c r="T756" s="6" t="s">
        <v>8323</v>
      </c>
      <c r="U756" s="6" t="str">
        <f t="shared" si="88"/>
        <v>publishing</v>
      </c>
      <c r="V756" s="6" t="str">
        <f t="shared" si="95"/>
        <v>nonfiction</v>
      </c>
      <c r="W756" s="6" t="str">
        <f t="shared" si="89"/>
        <v>publishing</v>
      </c>
      <c r="X756" s="6" t="str">
        <f t="shared" si="90"/>
        <v>nonfiction</v>
      </c>
    </row>
    <row r="757" spans="1:24" ht="104.7" customHeight="1" x14ac:dyDescent="0.55000000000000004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20">
        <f t="shared" si="91"/>
        <v>41383.605057870373</v>
      </c>
      <c r="L757" s="20">
        <f t="shared" si="92"/>
        <v>41414.02847222222</v>
      </c>
      <c r="M757" s="6" t="b">
        <v>0</v>
      </c>
      <c r="N757" s="6">
        <v>68</v>
      </c>
      <c r="O757" s="6" t="b">
        <v>1</v>
      </c>
      <c r="P757" s="6" t="s">
        <v>8274</v>
      </c>
      <c r="Q757" s="8">
        <f t="shared" si="93"/>
        <v>101.9076</v>
      </c>
      <c r="R757" s="9">
        <f t="shared" si="94"/>
        <v>37.466029411764708</v>
      </c>
      <c r="S757" s="6" t="s">
        <v>8322</v>
      </c>
      <c r="T757" s="6" t="s">
        <v>8323</v>
      </c>
      <c r="U757" s="6" t="str">
        <f t="shared" si="88"/>
        <v>publishing</v>
      </c>
      <c r="V757" s="6" t="str">
        <f t="shared" si="95"/>
        <v>nonfiction</v>
      </c>
      <c r="W757" s="6" t="str">
        <f t="shared" si="89"/>
        <v>publishing</v>
      </c>
      <c r="X757" s="6" t="str">
        <f t="shared" si="90"/>
        <v>nonfiction</v>
      </c>
    </row>
    <row r="758" spans="1:24" ht="104.7" customHeight="1" x14ac:dyDescent="0.55000000000000004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20">
        <f t="shared" si="91"/>
        <v>40590.766886574071</v>
      </c>
      <c r="L758" s="20">
        <f t="shared" si="92"/>
        <v>40651.725219907406</v>
      </c>
      <c r="M758" s="6" t="b">
        <v>0</v>
      </c>
      <c r="N758" s="6">
        <v>22</v>
      </c>
      <c r="O758" s="6" t="b">
        <v>1</v>
      </c>
      <c r="P758" s="6" t="s">
        <v>8274</v>
      </c>
      <c r="Q758" s="8">
        <f t="shared" si="93"/>
        <v>117.71428571428571</v>
      </c>
      <c r="R758" s="9">
        <f t="shared" si="94"/>
        <v>37.454545454545453</v>
      </c>
      <c r="S758" s="6" t="s">
        <v>8322</v>
      </c>
      <c r="T758" s="6" t="s">
        <v>8323</v>
      </c>
      <c r="U758" s="6" t="str">
        <f t="shared" si="88"/>
        <v>publishing</v>
      </c>
      <c r="V758" s="6" t="str">
        <f t="shared" si="95"/>
        <v>nonfiction</v>
      </c>
      <c r="W758" s="6" t="str">
        <f t="shared" si="89"/>
        <v>publishing</v>
      </c>
      <c r="X758" s="6" t="str">
        <f t="shared" si="90"/>
        <v>nonfiction</v>
      </c>
    </row>
    <row r="759" spans="1:24" ht="104.7" customHeight="1" x14ac:dyDescent="0.55000000000000004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20">
        <f t="shared" si="91"/>
        <v>41235.054560185185</v>
      </c>
      <c r="L759" s="20">
        <f t="shared" si="92"/>
        <v>41249.054560185185</v>
      </c>
      <c r="M759" s="6" t="b">
        <v>0</v>
      </c>
      <c r="N759" s="6">
        <v>18</v>
      </c>
      <c r="O759" s="6" t="b">
        <v>1</v>
      </c>
      <c r="P759" s="6" t="s">
        <v>8274</v>
      </c>
      <c r="Q759" s="8">
        <f t="shared" si="93"/>
        <v>238</v>
      </c>
      <c r="R759" s="9">
        <f t="shared" si="94"/>
        <v>33.055555555555557</v>
      </c>
      <c r="S759" s="6" t="s">
        <v>8322</v>
      </c>
      <c r="T759" s="6" t="s">
        <v>8323</v>
      </c>
      <c r="U759" s="6" t="str">
        <f t="shared" si="88"/>
        <v>publishing</v>
      </c>
      <c r="V759" s="6" t="str">
        <f t="shared" si="95"/>
        <v>nonfiction</v>
      </c>
      <c r="W759" s="6" t="str">
        <f t="shared" si="89"/>
        <v>publishing</v>
      </c>
      <c r="X759" s="6" t="str">
        <f t="shared" si="90"/>
        <v>nonfiction</v>
      </c>
    </row>
    <row r="760" spans="1:24" ht="104.7" customHeight="1" x14ac:dyDescent="0.55000000000000004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20">
        <f t="shared" si="91"/>
        <v>40429.836435185185</v>
      </c>
      <c r="L760" s="20">
        <f t="shared" si="92"/>
        <v>40459.836435185185</v>
      </c>
      <c r="M760" s="6" t="b">
        <v>0</v>
      </c>
      <c r="N760" s="6">
        <v>19</v>
      </c>
      <c r="O760" s="6" t="b">
        <v>1</v>
      </c>
      <c r="P760" s="6" t="s">
        <v>8274</v>
      </c>
      <c r="Q760" s="8">
        <f t="shared" si="93"/>
        <v>102</v>
      </c>
      <c r="R760" s="9">
        <f t="shared" si="94"/>
        <v>134.21052631578948</v>
      </c>
      <c r="S760" s="6" t="s">
        <v>8322</v>
      </c>
      <c r="T760" s="6" t="s">
        <v>8323</v>
      </c>
      <c r="U760" s="6" t="str">
        <f t="shared" si="88"/>
        <v>publishing</v>
      </c>
      <c r="V760" s="6" t="str">
        <f t="shared" si="95"/>
        <v>nonfiction</v>
      </c>
      <c r="W760" s="6" t="str">
        <f t="shared" si="89"/>
        <v>publishing</v>
      </c>
      <c r="X760" s="6" t="str">
        <f t="shared" si="90"/>
        <v>nonfiction</v>
      </c>
    </row>
    <row r="761" spans="1:24" ht="104.7" customHeight="1" x14ac:dyDescent="0.55000000000000004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20">
        <f t="shared" si="91"/>
        <v>41789.330312500002</v>
      </c>
      <c r="L761" s="20">
        <f t="shared" si="92"/>
        <v>41829.330312500002</v>
      </c>
      <c r="M761" s="6" t="b">
        <v>0</v>
      </c>
      <c r="N761" s="6">
        <v>99</v>
      </c>
      <c r="O761" s="6" t="b">
        <v>1</v>
      </c>
      <c r="P761" s="6" t="s">
        <v>8274</v>
      </c>
      <c r="Q761" s="8">
        <f t="shared" si="93"/>
        <v>101.92000000000002</v>
      </c>
      <c r="R761" s="9">
        <f t="shared" si="94"/>
        <v>51.474747474747474</v>
      </c>
      <c r="S761" s="6" t="s">
        <v>8322</v>
      </c>
      <c r="T761" s="6" t="s">
        <v>8323</v>
      </c>
      <c r="U761" s="6" t="str">
        <f t="shared" si="88"/>
        <v>publishing</v>
      </c>
      <c r="V761" s="6" t="str">
        <f t="shared" si="95"/>
        <v>nonfiction</v>
      </c>
      <c r="W761" s="6" t="str">
        <f t="shared" si="89"/>
        <v>publishing</v>
      </c>
      <c r="X761" s="6" t="str">
        <f t="shared" si="90"/>
        <v>nonfiction</v>
      </c>
    </row>
    <row r="762" spans="1:24" ht="104.7" customHeight="1" x14ac:dyDescent="0.55000000000000004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20">
        <f t="shared" si="91"/>
        <v>42670.764039351852</v>
      </c>
      <c r="L762" s="20">
        <f t="shared" si="92"/>
        <v>42700.805706018517</v>
      </c>
      <c r="M762" s="6" t="b">
        <v>0</v>
      </c>
      <c r="N762" s="6">
        <v>0</v>
      </c>
      <c r="O762" s="6" t="b">
        <v>0</v>
      </c>
      <c r="P762" s="6" t="s">
        <v>8275</v>
      </c>
      <c r="Q762" s="8">
        <f t="shared" si="93"/>
        <v>0</v>
      </c>
      <c r="R762" s="9" t="e">
        <f t="shared" si="94"/>
        <v>#DIV/0!</v>
      </c>
      <c r="S762" s="6" t="s">
        <v>8322</v>
      </c>
      <c r="T762" s="6" t="s">
        <v>8324</v>
      </c>
      <c r="U762" s="6" t="str">
        <f t="shared" si="88"/>
        <v>publishing</v>
      </c>
      <c r="V762" s="6" t="str">
        <f t="shared" si="95"/>
        <v>fiction</v>
      </c>
      <c r="W762" s="6" t="str">
        <f t="shared" si="89"/>
        <v>publishing</v>
      </c>
      <c r="X762" s="6" t="str">
        <f t="shared" si="90"/>
        <v>fiction</v>
      </c>
    </row>
    <row r="763" spans="1:24" ht="104.7" customHeight="1" x14ac:dyDescent="0.55000000000000004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20">
        <f t="shared" si="91"/>
        <v>41642.751458333332</v>
      </c>
      <c r="L763" s="20">
        <f t="shared" si="92"/>
        <v>41672.751458333332</v>
      </c>
      <c r="M763" s="6" t="b">
        <v>0</v>
      </c>
      <c r="N763" s="6">
        <v>6</v>
      </c>
      <c r="O763" s="6" t="b">
        <v>0</v>
      </c>
      <c r="P763" s="6" t="s">
        <v>8275</v>
      </c>
      <c r="Q763" s="8">
        <f t="shared" si="93"/>
        <v>4.7</v>
      </c>
      <c r="R763" s="9">
        <f t="shared" si="94"/>
        <v>39.166666666666664</v>
      </c>
      <c r="S763" s="6" t="s">
        <v>8322</v>
      </c>
      <c r="T763" s="6" t="s">
        <v>8324</v>
      </c>
      <c r="U763" s="6" t="str">
        <f t="shared" si="88"/>
        <v>publishing</v>
      </c>
      <c r="V763" s="6" t="str">
        <f t="shared" si="95"/>
        <v>fiction</v>
      </c>
      <c r="W763" s="6" t="str">
        <f t="shared" si="89"/>
        <v>publishing</v>
      </c>
      <c r="X763" s="6" t="str">
        <f t="shared" si="90"/>
        <v>fiction</v>
      </c>
    </row>
    <row r="764" spans="1:24" ht="104.7" customHeight="1" x14ac:dyDescent="0.55000000000000004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20">
        <f t="shared" si="91"/>
        <v>42690.858449074076</v>
      </c>
      <c r="L764" s="20">
        <f t="shared" si="92"/>
        <v>42708.25</v>
      </c>
      <c r="M764" s="6" t="b">
        <v>0</v>
      </c>
      <c r="N764" s="6">
        <v>0</v>
      </c>
      <c r="O764" s="6" t="b">
        <v>0</v>
      </c>
      <c r="P764" s="6" t="s">
        <v>8275</v>
      </c>
      <c r="Q764" s="8">
        <f t="shared" si="93"/>
        <v>0</v>
      </c>
      <c r="R764" s="9" t="e">
        <f t="shared" si="94"/>
        <v>#DIV/0!</v>
      </c>
      <c r="S764" s="6" t="s">
        <v>8322</v>
      </c>
      <c r="T764" s="6" t="s">
        <v>8324</v>
      </c>
      <c r="U764" s="6" t="str">
        <f t="shared" si="88"/>
        <v>publishing</v>
      </c>
      <c r="V764" s="6" t="str">
        <f t="shared" si="95"/>
        <v>fiction</v>
      </c>
      <c r="W764" s="6" t="str">
        <f t="shared" si="89"/>
        <v>publishing</v>
      </c>
      <c r="X764" s="6" t="str">
        <f t="shared" si="90"/>
        <v>fiction</v>
      </c>
    </row>
    <row r="765" spans="1:24" ht="104.7" customHeight="1" x14ac:dyDescent="0.55000000000000004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20">
        <f t="shared" si="91"/>
        <v>41471.446851851848</v>
      </c>
      <c r="L765" s="20">
        <f t="shared" si="92"/>
        <v>41501.446851851848</v>
      </c>
      <c r="M765" s="6" t="b">
        <v>0</v>
      </c>
      <c r="N765" s="6">
        <v>1</v>
      </c>
      <c r="O765" s="6" t="b">
        <v>0</v>
      </c>
      <c r="P765" s="6" t="s">
        <v>8275</v>
      </c>
      <c r="Q765" s="8">
        <f t="shared" si="93"/>
        <v>0.11655011655011654</v>
      </c>
      <c r="R765" s="9">
        <f t="shared" si="94"/>
        <v>5</v>
      </c>
      <c r="S765" s="6" t="s">
        <v>8322</v>
      </c>
      <c r="T765" s="6" t="s">
        <v>8324</v>
      </c>
      <c r="U765" s="6" t="str">
        <f t="shared" si="88"/>
        <v>publishing</v>
      </c>
      <c r="V765" s="6" t="str">
        <f t="shared" si="95"/>
        <v>fiction</v>
      </c>
      <c r="W765" s="6" t="str">
        <f t="shared" si="89"/>
        <v>publishing</v>
      </c>
      <c r="X765" s="6" t="str">
        <f t="shared" si="90"/>
        <v>fiction</v>
      </c>
    </row>
    <row r="766" spans="1:24" ht="104.7" customHeight="1" x14ac:dyDescent="0.55000000000000004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20">
        <f t="shared" si="91"/>
        <v>42227.173159722224</v>
      </c>
      <c r="L766" s="20">
        <f t="shared" si="92"/>
        <v>42257.173159722224</v>
      </c>
      <c r="M766" s="6" t="b">
        <v>0</v>
      </c>
      <c r="N766" s="6">
        <v>0</v>
      </c>
      <c r="O766" s="6" t="b">
        <v>0</v>
      </c>
      <c r="P766" s="6" t="s">
        <v>8275</v>
      </c>
      <c r="Q766" s="8">
        <f t="shared" si="93"/>
        <v>0</v>
      </c>
      <c r="R766" s="9" t="e">
        <f t="shared" si="94"/>
        <v>#DIV/0!</v>
      </c>
      <c r="S766" s="6" t="s">
        <v>8322</v>
      </c>
      <c r="T766" s="6" t="s">
        <v>8324</v>
      </c>
      <c r="U766" s="6" t="str">
        <f t="shared" si="88"/>
        <v>publishing</v>
      </c>
      <c r="V766" s="6" t="str">
        <f t="shared" si="95"/>
        <v>fiction</v>
      </c>
      <c r="W766" s="6" t="str">
        <f t="shared" si="89"/>
        <v>publishing</v>
      </c>
      <c r="X766" s="6" t="str">
        <f t="shared" si="90"/>
        <v>fiction</v>
      </c>
    </row>
    <row r="767" spans="1:24" ht="104.7" customHeight="1" x14ac:dyDescent="0.55000000000000004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20">
        <f t="shared" si="91"/>
        <v>41901.542638888888</v>
      </c>
      <c r="L767" s="20">
        <f t="shared" si="92"/>
        <v>41931.542638888888</v>
      </c>
      <c r="M767" s="6" t="b">
        <v>0</v>
      </c>
      <c r="N767" s="6">
        <v>44</v>
      </c>
      <c r="O767" s="6" t="b">
        <v>0</v>
      </c>
      <c r="P767" s="6" t="s">
        <v>8275</v>
      </c>
      <c r="Q767" s="8">
        <f t="shared" si="93"/>
        <v>36.014285714285712</v>
      </c>
      <c r="R767" s="9">
        <f t="shared" si="94"/>
        <v>57.295454545454547</v>
      </c>
      <c r="S767" s="6" t="s">
        <v>8322</v>
      </c>
      <c r="T767" s="6" t="s">
        <v>8324</v>
      </c>
      <c r="U767" s="6" t="str">
        <f t="shared" si="88"/>
        <v>publishing</v>
      </c>
      <c r="V767" s="6" t="str">
        <f t="shared" si="95"/>
        <v>fiction</v>
      </c>
      <c r="W767" s="6" t="str">
        <f t="shared" si="89"/>
        <v>publishing</v>
      </c>
      <c r="X767" s="6" t="str">
        <f t="shared" si="90"/>
        <v>fiction</v>
      </c>
    </row>
    <row r="768" spans="1:24" ht="104.7" customHeight="1" x14ac:dyDescent="0.55000000000000004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20">
        <f t="shared" si="91"/>
        <v>42021.783368055556</v>
      </c>
      <c r="L768" s="20">
        <f t="shared" si="92"/>
        <v>42051.783368055556</v>
      </c>
      <c r="M768" s="6" t="b">
        <v>0</v>
      </c>
      <c r="N768" s="6">
        <v>0</v>
      </c>
      <c r="O768" s="6" t="b">
        <v>0</v>
      </c>
      <c r="P768" s="6" t="s">
        <v>8275</v>
      </c>
      <c r="Q768" s="8">
        <f t="shared" si="93"/>
        <v>0</v>
      </c>
      <c r="R768" s="9" t="e">
        <f t="shared" si="94"/>
        <v>#DIV/0!</v>
      </c>
      <c r="S768" s="6" t="s">
        <v>8322</v>
      </c>
      <c r="T768" s="6" t="s">
        <v>8324</v>
      </c>
      <c r="U768" s="6" t="str">
        <f t="shared" si="88"/>
        <v>publishing</v>
      </c>
      <c r="V768" s="6" t="str">
        <f t="shared" si="95"/>
        <v>fiction</v>
      </c>
      <c r="W768" s="6" t="str">
        <f t="shared" si="89"/>
        <v>publishing</v>
      </c>
      <c r="X768" s="6" t="str">
        <f t="shared" si="90"/>
        <v>fiction</v>
      </c>
    </row>
    <row r="769" spans="1:24" ht="104.7" customHeight="1" x14ac:dyDescent="0.55000000000000004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20">
        <f t="shared" si="91"/>
        <v>42115.143634259264</v>
      </c>
      <c r="L769" s="20">
        <f t="shared" si="92"/>
        <v>42145.143634259264</v>
      </c>
      <c r="M769" s="6" t="b">
        <v>0</v>
      </c>
      <c r="N769" s="6">
        <v>3</v>
      </c>
      <c r="O769" s="6" t="b">
        <v>0</v>
      </c>
      <c r="P769" s="6" t="s">
        <v>8275</v>
      </c>
      <c r="Q769" s="8">
        <f t="shared" si="93"/>
        <v>3.54</v>
      </c>
      <c r="R769" s="9">
        <f t="shared" si="94"/>
        <v>59</v>
      </c>
      <c r="S769" s="6" t="s">
        <v>8322</v>
      </c>
      <c r="T769" s="6" t="s">
        <v>8324</v>
      </c>
      <c r="U769" s="6" t="str">
        <f t="shared" si="88"/>
        <v>publishing</v>
      </c>
      <c r="V769" s="6" t="str">
        <f t="shared" si="95"/>
        <v>fiction</v>
      </c>
      <c r="W769" s="6" t="str">
        <f t="shared" si="89"/>
        <v>publishing</v>
      </c>
      <c r="X769" s="6" t="str">
        <f t="shared" si="90"/>
        <v>fiction</v>
      </c>
    </row>
    <row r="770" spans="1:24" ht="104.7" customHeight="1" x14ac:dyDescent="0.55000000000000004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20">
        <f t="shared" si="91"/>
        <v>41594.207060185188</v>
      </c>
      <c r="L770" s="20">
        <f t="shared" si="92"/>
        <v>41624.207060185188</v>
      </c>
      <c r="M770" s="6" t="b">
        <v>0</v>
      </c>
      <c r="N770" s="6">
        <v>0</v>
      </c>
      <c r="O770" s="6" t="b">
        <v>0</v>
      </c>
      <c r="P770" s="6" t="s">
        <v>8275</v>
      </c>
      <c r="Q770" s="8">
        <f t="shared" si="93"/>
        <v>0</v>
      </c>
      <c r="R770" s="9" t="e">
        <f t="shared" si="94"/>
        <v>#DIV/0!</v>
      </c>
      <c r="S770" s="6" t="s">
        <v>8322</v>
      </c>
      <c r="T770" s="6" t="s">
        <v>8324</v>
      </c>
      <c r="U770" s="6" t="str">
        <f t="shared" ref="U770:U833" si="96">LEFT(P770,FIND("/",P770)-1)</f>
        <v>publishing</v>
      </c>
      <c r="V770" s="6" t="str">
        <f t="shared" si="95"/>
        <v>fiction</v>
      </c>
      <c r="W770" s="6" t="str">
        <f t="shared" ref="W770:W833" si="97">TRIM(MID(SUBSTITUTE(P770,"/",REPT(" ",LEN(P770))),(1-1)*LEN(P770)+1,LEN(P770)))</f>
        <v>publishing</v>
      </c>
      <c r="X770" s="6" t="str">
        <f t="shared" ref="X770:X833" si="98">TRIM(MID(SUBSTITUTE(P770,"/",REPT(" ",LEN(P770))),(2-1)*LEN(P770)+1,LEN(P770)))</f>
        <v>fiction</v>
      </c>
    </row>
    <row r="771" spans="1:24" ht="104.7" customHeight="1" x14ac:dyDescent="0.55000000000000004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20">
        <f t="shared" ref="K771:K834" si="99">(((J771/60)/60)/24)+DATE(1970,1,1)</f>
        <v>41604.996458333335</v>
      </c>
      <c r="L771" s="20">
        <f t="shared" ref="L771:L834" si="100">(((I771/60)/60)/24)+DATE(1970,1,1)</f>
        <v>41634.996458333335</v>
      </c>
      <c r="M771" s="6" t="b">
        <v>0</v>
      </c>
      <c r="N771" s="6">
        <v>52</v>
      </c>
      <c r="O771" s="6" t="b">
        <v>0</v>
      </c>
      <c r="P771" s="6" t="s">
        <v>8275</v>
      </c>
      <c r="Q771" s="8">
        <f t="shared" ref="Q771:Q834" si="101">E771/D771*100</f>
        <v>41.4</v>
      </c>
      <c r="R771" s="9">
        <f t="shared" ref="R771:R834" si="102">E771/N771</f>
        <v>31.846153846153847</v>
      </c>
      <c r="S771" s="6" t="s">
        <v>8322</v>
      </c>
      <c r="T771" s="6" t="s">
        <v>8324</v>
      </c>
      <c r="U771" s="6" t="str">
        <f t="shared" si="96"/>
        <v>publishing</v>
      </c>
      <c r="V771" s="6" t="str">
        <f t="shared" ref="V771:V834" si="103">RIGHT(P771,LEN(P771)-LEN(U771)-1)</f>
        <v>fiction</v>
      </c>
      <c r="W771" s="6" t="str">
        <f t="shared" si="97"/>
        <v>publishing</v>
      </c>
      <c r="X771" s="6" t="str">
        <f t="shared" si="98"/>
        <v>fiction</v>
      </c>
    </row>
    <row r="772" spans="1:24" ht="104.7" customHeight="1" x14ac:dyDescent="0.55000000000000004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20">
        <f t="shared" si="99"/>
        <v>41289.999641203707</v>
      </c>
      <c r="L772" s="20">
        <f t="shared" si="100"/>
        <v>41329.999641203707</v>
      </c>
      <c r="M772" s="6" t="b">
        <v>0</v>
      </c>
      <c r="N772" s="6">
        <v>0</v>
      </c>
      <c r="O772" s="6" t="b">
        <v>0</v>
      </c>
      <c r="P772" s="6" t="s">
        <v>8275</v>
      </c>
      <c r="Q772" s="8">
        <f t="shared" si="101"/>
        <v>0</v>
      </c>
      <c r="R772" s="9" t="e">
        <f t="shared" si="102"/>
        <v>#DIV/0!</v>
      </c>
      <c r="S772" s="6" t="s">
        <v>8322</v>
      </c>
      <c r="T772" s="6" t="s">
        <v>8324</v>
      </c>
      <c r="U772" s="6" t="str">
        <f t="shared" si="96"/>
        <v>publishing</v>
      </c>
      <c r="V772" s="6" t="str">
        <f t="shared" si="103"/>
        <v>fiction</v>
      </c>
      <c r="W772" s="6" t="str">
        <f t="shared" si="97"/>
        <v>publishing</v>
      </c>
      <c r="X772" s="6" t="str">
        <f t="shared" si="98"/>
        <v>fiction</v>
      </c>
    </row>
    <row r="773" spans="1:24" ht="104.7" customHeight="1" x14ac:dyDescent="0.55000000000000004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20">
        <f t="shared" si="99"/>
        <v>42349.824097222227</v>
      </c>
      <c r="L773" s="20">
        <f t="shared" si="100"/>
        <v>42399.824097222227</v>
      </c>
      <c r="M773" s="6" t="b">
        <v>0</v>
      </c>
      <c r="N773" s="6">
        <v>1</v>
      </c>
      <c r="O773" s="6" t="b">
        <v>0</v>
      </c>
      <c r="P773" s="6" t="s">
        <v>8275</v>
      </c>
      <c r="Q773" s="8">
        <f t="shared" si="101"/>
        <v>2.6315789473684209E-2</v>
      </c>
      <c r="R773" s="9">
        <f t="shared" si="102"/>
        <v>10</v>
      </c>
      <c r="S773" s="6" t="s">
        <v>8322</v>
      </c>
      <c r="T773" s="6" t="s">
        <v>8324</v>
      </c>
      <c r="U773" s="6" t="str">
        <f t="shared" si="96"/>
        <v>publishing</v>
      </c>
      <c r="V773" s="6" t="str">
        <f t="shared" si="103"/>
        <v>fiction</v>
      </c>
      <c r="W773" s="6" t="str">
        <f t="shared" si="97"/>
        <v>publishing</v>
      </c>
      <c r="X773" s="6" t="str">
        <f t="shared" si="98"/>
        <v>fiction</v>
      </c>
    </row>
    <row r="774" spans="1:24" ht="104.7" customHeight="1" x14ac:dyDescent="0.55000000000000004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20">
        <f t="shared" si="99"/>
        <v>40068.056932870371</v>
      </c>
      <c r="L774" s="20">
        <f t="shared" si="100"/>
        <v>40118.165972222225</v>
      </c>
      <c r="M774" s="6" t="b">
        <v>0</v>
      </c>
      <c r="N774" s="6">
        <v>1</v>
      </c>
      <c r="O774" s="6" t="b">
        <v>0</v>
      </c>
      <c r="P774" s="6" t="s">
        <v>8275</v>
      </c>
      <c r="Q774" s="8">
        <f t="shared" si="101"/>
        <v>3.3333333333333335</v>
      </c>
      <c r="R774" s="9">
        <f t="shared" si="102"/>
        <v>50</v>
      </c>
      <c r="S774" s="6" t="s">
        <v>8322</v>
      </c>
      <c r="T774" s="6" t="s">
        <v>8324</v>
      </c>
      <c r="U774" s="6" t="str">
        <f t="shared" si="96"/>
        <v>publishing</v>
      </c>
      <c r="V774" s="6" t="str">
        <f t="shared" si="103"/>
        <v>fiction</v>
      </c>
      <c r="W774" s="6" t="str">
        <f t="shared" si="97"/>
        <v>publishing</v>
      </c>
      <c r="X774" s="6" t="str">
        <f t="shared" si="98"/>
        <v>fiction</v>
      </c>
    </row>
    <row r="775" spans="1:24" ht="104.7" customHeight="1" x14ac:dyDescent="0.55000000000000004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20">
        <f t="shared" si="99"/>
        <v>42100.735937499994</v>
      </c>
      <c r="L775" s="20">
        <f t="shared" si="100"/>
        <v>42134.959027777775</v>
      </c>
      <c r="M775" s="6" t="b">
        <v>0</v>
      </c>
      <c r="N775" s="6">
        <v>2</v>
      </c>
      <c r="O775" s="6" t="b">
        <v>0</v>
      </c>
      <c r="P775" s="6" t="s">
        <v>8275</v>
      </c>
      <c r="Q775" s="8">
        <f t="shared" si="101"/>
        <v>0.85129023676509719</v>
      </c>
      <c r="R775" s="9">
        <f t="shared" si="102"/>
        <v>16</v>
      </c>
      <c r="S775" s="6" t="s">
        <v>8322</v>
      </c>
      <c r="T775" s="6" t="s">
        <v>8324</v>
      </c>
      <c r="U775" s="6" t="str">
        <f t="shared" si="96"/>
        <v>publishing</v>
      </c>
      <c r="V775" s="6" t="str">
        <f t="shared" si="103"/>
        <v>fiction</v>
      </c>
      <c r="W775" s="6" t="str">
        <f t="shared" si="97"/>
        <v>publishing</v>
      </c>
      <c r="X775" s="6" t="str">
        <f t="shared" si="98"/>
        <v>fiction</v>
      </c>
    </row>
    <row r="776" spans="1:24" ht="104.7" customHeight="1" x14ac:dyDescent="0.55000000000000004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20">
        <f t="shared" si="99"/>
        <v>41663.780300925922</v>
      </c>
      <c r="L776" s="20">
        <f t="shared" si="100"/>
        <v>41693.780300925922</v>
      </c>
      <c r="M776" s="6" t="b">
        <v>0</v>
      </c>
      <c r="N776" s="6">
        <v>9</v>
      </c>
      <c r="O776" s="6" t="b">
        <v>0</v>
      </c>
      <c r="P776" s="6" t="s">
        <v>8275</v>
      </c>
      <c r="Q776" s="8">
        <f t="shared" si="101"/>
        <v>70.199999999999989</v>
      </c>
      <c r="R776" s="9">
        <f t="shared" si="102"/>
        <v>39</v>
      </c>
      <c r="S776" s="6" t="s">
        <v>8322</v>
      </c>
      <c r="T776" s="6" t="s">
        <v>8324</v>
      </c>
      <c r="U776" s="6" t="str">
        <f t="shared" si="96"/>
        <v>publishing</v>
      </c>
      <c r="V776" s="6" t="str">
        <f t="shared" si="103"/>
        <v>fiction</v>
      </c>
      <c r="W776" s="6" t="str">
        <f t="shared" si="97"/>
        <v>publishing</v>
      </c>
      <c r="X776" s="6" t="str">
        <f t="shared" si="98"/>
        <v>fiction</v>
      </c>
    </row>
    <row r="777" spans="1:24" ht="104.7" customHeight="1" x14ac:dyDescent="0.55000000000000004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20">
        <f t="shared" si="99"/>
        <v>40863.060127314813</v>
      </c>
      <c r="L777" s="20">
        <f t="shared" si="100"/>
        <v>40893.060127314813</v>
      </c>
      <c r="M777" s="6" t="b">
        <v>0</v>
      </c>
      <c r="N777" s="6">
        <v>5</v>
      </c>
      <c r="O777" s="6" t="b">
        <v>0</v>
      </c>
      <c r="P777" s="6" t="s">
        <v>8275</v>
      </c>
      <c r="Q777" s="8">
        <f t="shared" si="101"/>
        <v>1.7000000000000002</v>
      </c>
      <c r="R777" s="9">
        <f t="shared" si="102"/>
        <v>34</v>
      </c>
      <c r="S777" s="6" t="s">
        <v>8322</v>
      </c>
      <c r="T777" s="6" t="s">
        <v>8324</v>
      </c>
      <c r="U777" s="6" t="str">
        <f t="shared" si="96"/>
        <v>publishing</v>
      </c>
      <c r="V777" s="6" t="str">
        <f t="shared" si="103"/>
        <v>fiction</v>
      </c>
      <c r="W777" s="6" t="str">
        <f t="shared" si="97"/>
        <v>publishing</v>
      </c>
      <c r="X777" s="6" t="str">
        <f t="shared" si="98"/>
        <v>fiction</v>
      </c>
    </row>
    <row r="778" spans="1:24" ht="104.7" customHeight="1" x14ac:dyDescent="0.55000000000000004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20">
        <f t="shared" si="99"/>
        <v>42250.685706018514</v>
      </c>
      <c r="L778" s="20">
        <f t="shared" si="100"/>
        <v>42288.208333333328</v>
      </c>
      <c r="M778" s="6" t="b">
        <v>0</v>
      </c>
      <c r="N778" s="6">
        <v>57</v>
      </c>
      <c r="O778" s="6" t="b">
        <v>0</v>
      </c>
      <c r="P778" s="6" t="s">
        <v>8275</v>
      </c>
      <c r="Q778" s="8">
        <f t="shared" si="101"/>
        <v>51.4</v>
      </c>
      <c r="R778" s="9">
        <f t="shared" si="102"/>
        <v>63.122807017543863</v>
      </c>
      <c r="S778" s="6" t="s">
        <v>8322</v>
      </c>
      <c r="T778" s="6" t="s">
        <v>8324</v>
      </c>
      <c r="U778" s="6" t="str">
        <f t="shared" si="96"/>
        <v>publishing</v>
      </c>
      <c r="V778" s="6" t="str">
        <f t="shared" si="103"/>
        <v>fiction</v>
      </c>
      <c r="W778" s="6" t="str">
        <f t="shared" si="97"/>
        <v>publishing</v>
      </c>
      <c r="X778" s="6" t="str">
        <f t="shared" si="98"/>
        <v>fiction</v>
      </c>
    </row>
    <row r="779" spans="1:24" ht="104.7" customHeight="1" x14ac:dyDescent="0.55000000000000004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20">
        <f t="shared" si="99"/>
        <v>41456.981215277774</v>
      </c>
      <c r="L779" s="20">
        <f t="shared" si="100"/>
        <v>41486.981215277774</v>
      </c>
      <c r="M779" s="6" t="b">
        <v>0</v>
      </c>
      <c r="N779" s="6">
        <v>3</v>
      </c>
      <c r="O779" s="6" t="b">
        <v>0</v>
      </c>
      <c r="P779" s="6" t="s">
        <v>8275</v>
      </c>
      <c r="Q779" s="8">
        <f t="shared" si="101"/>
        <v>0.70000000000000007</v>
      </c>
      <c r="R779" s="9">
        <f t="shared" si="102"/>
        <v>7</v>
      </c>
      <c r="S779" s="6" t="s">
        <v>8322</v>
      </c>
      <c r="T779" s="6" t="s">
        <v>8324</v>
      </c>
      <c r="U779" s="6" t="str">
        <f t="shared" si="96"/>
        <v>publishing</v>
      </c>
      <c r="V779" s="6" t="str">
        <f t="shared" si="103"/>
        <v>fiction</v>
      </c>
      <c r="W779" s="6" t="str">
        <f t="shared" si="97"/>
        <v>publishing</v>
      </c>
      <c r="X779" s="6" t="str">
        <f t="shared" si="98"/>
        <v>fiction</v>
      </c>
    </row>
    <row r="780" spans="1:24" ht="104.7" customHeight="1" x14ac:dyDescent="0.55000000000000004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20">
        <f t="shared" si="99"/>
        <v>41729.702314814815</v>
      </c>
      <c r="L780" s="20">
        <f t="shared" si="100"/>
        <v>41759.702314814815</v>
      </c>
      <c r="M780" s="6" t="b">
        <v>0</v>
      </c>
      <c r="N780" s="6">
        <v>1</v>
      </c>
      <c r="O780" s="6" t="b">
        <v>0</v>
      </c>
      <c r="P780" s="6" t="s">
        <v>8275</v>
      </c>
      <c r="Q780" s="8">
        <f t="shared" si="101"/>
        <v>0.4</v>
      </c>
      <c r="R780" s="9">
        <f t="shared" si="102"/>
        <v>2</v>
      </c>
      <c r="S780" s="6" t="s">
        <v>8322</v>
      </c>
      <c r="T780" s="6" t="s">
        <v>8324</v>
      </c>
      <c r="U780" s="6" t="str">
        <f t="shared" si="96"/>
        <v>publishing</v>
      </c>
      <c r="V780" s="6" t="str">
        <f t="shared" si="103"/>
        <v>fiction</v>
      </c>
      <c r="W780" s="6" t="str">
        <f t="shared" si="97"/>
        <v>publishing</v>
      </c>
      <c r="X780" s="6" t="str">
        <f t="shared" si="98"/>
        <v>fiction</v>
      </c>
    </row>
    <row r="781" spans="1:24" ht="104.7" customHeight="1" x14ac:dyDescent="0.55000000000000004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20">
        <f t="shared" si="99"/>
        <v>40436.68408564815</v>
      </c>
      <c r="L781" s="20">
        <f t="shared" si="100"/>
        <v>40466.166666666664</v>
      </c>
      <c r="M781" s="6" t="b">
        <v>0</v>
      </c>
      <c r="N781" s="6">
        <v>6</v>
      </c>
      <c r="O781" s="6" t="b">
        <v>0</v>
      </c>
      <c r="P781" s="6" t="s">
        <v>8275</v>
      </c>
      <c r="Q781" s="8">
        <f t="shared" si="101"/>
        <v>2.666666666666667</v>
      </c>
      <c r="R781" s="9">
        <f t="shared" si="102"/>
        <v>66.666666666666671</v>
      </c>
      <c r="S781" s="6" t="s">
        <v>8322</v>
      </c>
      <c r="T781" s="6" t="s">
        <v>8324</v>
      </c>
      <c r="U781" s="6" t="str">
        <f t="shared" si="96"/>
        <v>publishing</v>
      </c>
      <c r="V781" s="6" t="str">
        <f t="shared" si="103"/>
        <v>fiction</v>
      </c>
      <c r="W781" s="6" t="str">
        <f t="shared" si="97"/>
        <v>publishing</v>
      </c>
      <c r="X781" s="6" t="str">
        <f t="shared" si="98"/>
        <v>fiction</v>
      </c>
    </row>
    <row r="782" spans="1:24" ht="104.7" customHeight="1" x14ac:dyDescent="0.55000000000000004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20">
        <f t="shared" si="99"/>
        <v>40636.673900462964</v>
      </c>
      <c r="L782" s="20">
        <f t="shared" si="100"/>
        <v>40666.673900462964</v>
      </c>
      <c r="M782" s="6" t="b">
        <v>0</v>
      </c>
      <c r="N782" s="6">
        <v>27</v>
      </c>
      <c r="O782" s="6" t="b">
        <v>1</v>
      </c>
      <c r="P782" s="6" t="s">
        <v>8276</v>
      </c>
      <c r="Q782" s="8">
        <f t="shared" si="101"/>
        <v>104</v>
      </c>
      <c r="R782" s="9">
        <f t="shared" si="102"/>
        <v>38.518518518518519</v>
      </c>
      <c r="S782" s="6" t="s">
        <v>8325</v>
      </c>
      <c r="T782" s="6" t="s">
        <v>8326</v>
      </c>
      <c r="U782" s="6" t="str">
        <f t="shared" si="96"/>
        <v>music</v>
      </c>
      <c r="V782" s="6" t="str">
        <f t="shared" si="103"/>
        <v>rock</v>
      </c>
      <c r="W782" s="6" t="str">
        <f t="shared" si="97"/>
        <v>music</v>
      </c>
      <c r="X782" s="6" t="str">
        <f t="shared" si="98"/>
        <v>rock</v>
      </c>
    </row>
    <row r="783" spans="1:24" ht="104.7" customHeight="1" x14ac:dyDescent="0.55000000000000004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20">
        <f t="shared" si="99"/>
        <v>41403.000856481485</v>
      </c>
      <c r="L783" s="20">
        <f t="shared" si="100"/>
        <v>41433.000856481485</v>
      </c>
      <c r="M783" s="6" t="b">
        <v>0</v>
      </c>
      <c r="N783" s="6">
        <v>25</v>
      </c>
      <c r="O783" s="6" t="b">
        <v>1</v>
      </c>
      <c r="P783" s="6" t="s">
        <v>8276</v>
      </c>
      <c r="Q783" s="8">
        <f t="shared" si="101"/>
        <v>133.15375</v>
      </c>
      <c r="R783" s="9">
        <f t="shared" si="102"/>
        <v>42.609200000000001</v>
      </c>
      <c r="S783" s="6" t="s">
        <v>8325</v>
      </c>
      <c r="T783" s="6" t="s">
        <v>8326</v>
      </c>
      <c r="U783" s="6" t="str">
        <f t="shared" si="96"/>
        <v>music</v>
      </c>
      <c r="V783" s="6" t="str">
        <f t="shared" si="103"/>
        <v>rock</v>
      </c>
      <c r="W783" s="6" t="str">
        <f t="shared" si="97"/>
        <v>music</v>
      </c>
      <c r="X783" s="6" t="str">
        <f t="shared" si="98"/>
        <v>rock</v>
      </c>
    </row>
    <row r="784" spans="1:24" ht="104.7" customHeight="1" x14ac:dyDescent="0.55000000000000004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20">
        <f t="shared" si="99"/>
        <v>41116.758125</v>
      </c>
      <c r="L784" s="20">
        <f t="shared" si="100"/>
        <v>41146.758125</v>
      </c>
      <c r="M784" s="6" t="b">
        <v>0</v>
      </c>
      <c r="N784" s="6">
        <v>14</v>
      </c>
      <c r="O784" s="6" t="b">
        <v>1</v>
      </c>
      <c r="P784" s="6" t="s">
        <v>8276</v>
      </c>
      <c r="Q784" s="8">
        <f t="shared" si="101"/>
        <v>100</v>
      </c>
      <c r="R784" s="9">
        <f t="shared" si="102"/>
        <v>50</v>
      </c>
      <c r="S784" s="6" t="s">
        <v>8325</v>
      </c>
      <c r="T784" s="6" t="s">
        <v>8326</v>
      </c>
      <c r="U784" s="6" t="str">
        <f t="shared" si="96"/>
        <v>music</v>
      </c>
      <c r="V784" s="6" t="str">
        <f t="shared" si="103"/>
        <v>rock</v>
      </c>
      <c r="W784" s="6" t="str">
        <f t="shared" si="97"/>
        <v>music</v>
      </c>
      <c r="X784" s="6" t="str">
        <f t="shared" si="98"/>
        <v>rock</v>
      </c>
    </row>
    <row r="785" spans="1:24" ht="104.7" customHeight="1" x14ac:dyDescent="0.55000000000000004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20">
        <f t="shared" si="99"/>
        <v>40987.773715277777</v>
      </c>
      <c r="L785" s="20">
        <f t="shared" si="100"/>
        <v>41026.916666666664</v>
      </c>
      <c r="M785" s="6" t="b">
        <v>0</v>
      </c>
      <c r="N785" s="6">
        <v>35</v>
      </c>
      <c r="O785" s="6" t="b">
        <v>1</v>
      </c>
      <c r="P785" s="6" t="s">
        <v>8276</v>
      </c>
      <c r="Q785" s="8">
        <f t="shared" si="101"/>
        <v>148.13333333333333</v>
      </c>
      <c r="R785" s="9">
        <f t="shared" si="102"/>
        <v>63.485714285714288</v>
      </c>
      <c r="S785" s="6" t="s">
        <v>8325</v>
      </c>
      <c r="T785" s="6" t="s">
        <v>8326</v>
      </c>
      <c r="U785" s="6" t="str">
        <f t="shared" si="96"/>
        <v>music</v>
      </c>
      <c r="V785" s="6" t="str">
        <f t="shared" si="103"/>
        <v>rock</v>
      </c>
      <c r="W785" s="6" t="str">
        <f t="shared" si="97"/>
        <v>music</v>
      </c>
      <c r="X785" s="6" t="str">
        <f t="shared" si="98"/>
        <v>rock</v>
      </c>
    </row>
    <row r="786" spans="1:24" ht="104.7" customHeight="1" x14ac:dyDescent="0.55000000000000004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20">
        <f t="shared" si="99"/>
        <v>41675.149525462963</v>
      </c>
      <c r="L786" s="20">
        <f t="shared" si="100"/>
        <v>41715.107858796298</v>
      </c>
      <c r="M786" s="6" t="b">
        <v>0</v>
      </c>
      <c r="N786" s="6">
        <v>10</v>
      </c>
      <c r="O786" s="6" t="b">
        <v>1</v>
      </c>
      <c r="P786" s="6" t="s">
        <v>8276</v>
      </c>
      <c r="Q786" s="8">
        <f t="shared" si="101"/>
        <v>102.49999999999999</v>
      </c>
      <c r="R786" s="9">
        <f t="shared" si="102"/>
        <v>102.5</v>
      </c>
      <c r="S786" s="6" t="s">
        <v>8325</v>
      </c>
      <c r="T786" s="6" t="s">
        <v>8326</v>
      </c>
      <c r="U786" s="6" t="str">
        <f t="shared" si="96"/>
        <v>music</v>
      </c>
      <c r="V786" s="6" t="str">
        <f t="shared" si="103"/>
        <v>rock</v>
      </c>
      <c r="W786" s="6" t="str">
        <f t="shared" si="97"/>
        <v>music</v>
      </c>
      <c r="X786" s="6" t="str">
        <f t="shared" si="98"/>
        <v>rock</v>
      </c>
    </row>
    <row r="787" spans="1:24" ht="104.7" customHeight="1" x14ac:dyDescent="0.55000000000000004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20">
        <f t="shared" si="99"/>
        <v>41303.593923611108</v>
      </c>
      <c r="L787" s="20">
        <f t="shared" si="100"/>
        <v>41333.593923611108</v>
      </c>
      <c r="M787" s="6" t="b">
        <v>0</v>
      </c>
      <c r="N787" s="6">
        <v>29</v>
      </c>
      <c r="O787" s="6" t="b">
        <v>1</v>
      </c>
      <c r="P787" s="6" t="s">
        <v>8276</v>
      </c>
      <c r="Q787" s="8">
        <f t="shared" si="101"/>
        <v>180.62799999999999</v>
      </c>
      <c r="R787" s="9">
        <f t="shared" si="102"/>
        <v>31.142758620689655</v>
      </c>
      <c r="S787" s="6" t="s">
        <v>8325</v>
      </c>
      <c r="T787" s="6" t="s">
        <v>8326</v>
      </c>
      <c r="U787" s="6" t="str">
        <f t="shared" si="96"/>
        <v>music</v>
      </c>
      <c r="V787" s="6" t="str">
        <f t="shared" si="103"/>
        <v>rock</v>
      </c>
      <c r="W787" s="6" t="str">
        <f t="shared" si="97"/>
        <v>music</v>
      </c>
      <c r="X787" s="6" t="str">
        <f t="shared" si="98"/>
        <v>rock</v>
      </c>
    </row>
    <row r="788" spans="1:24" ht="104.7" customHeight="1" x14ac:dyDescent="0.55000000000000004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20">
        <f t="shared" si="99"/>
        <v>40983.055949074071</v>
      </c>
      <c r="L788" s="20">
        <f t="shared" si="100"/>
        <v>41040.657638888886</v>
      </c>
      <c r="M788" s="6" t="b">
        <v>0</v>
      </c>
      <c r="N788" s="6">
        <v>44</v>
      </c>
      <c r="O788" s="6" t="b">
        <v>1</v>
      </c>
      <c r="P788" s="6" t="s">
        <v>8276</v>
      </c>
      <c r="Q788" s="8">
        <f t="shared" si="101"/>
        <v>142.79999999999998</v>
      </c>
      <c r="R788" s="9">
        <f t="shared" si="102"/>
        <v>162.27272727272728</v>
      </c>
      <c r="S788" s="6" t="s">
        <v>8325</v>
      </c>
      <c r="T788" s="6" t="s">
        <v>8326</v>
      </c>
      <c r="U788" s="6" t="str">
        <f t="shared" si="96"/>
        <v>music</v>
      </c>
      <c r="V788" s="6" t="str">
        <f t="shared" si="103"/>
        <v>rock</v>
      </c>
      <c r="W788" s="6" t="str">
        <f t="shared" si="97"/>
        <v>music</v>
      </c>
      <c r="X788" s="6" t="str">
        <f t="shared" si="98"/>
        <v>rock</v>
      </c>
    </row>
    <row r="789" spans="1:24" ht="104.7" customHeight="1" x14ac:dyDescent="0.55000000000000004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20">
        <f t="shared" si="99"/>
        <v>41549.627615740741</v>
      </c>
      <c r="L789" s="20">
        <f t="shared" si="100"/>
        <v>41579.627615740741</v>
      </c>
      <c r="M789" s="6" t="b">
        <v>0</v>
      </c>
      <c r="N789" s="6">
        <v>17</v>
      </c>
      <c r="O789" s="6" t="b">
        <v>1</v>
      </c>
      <c r="P789" s="6" t="s">
        <v>8276</v>
      </c>
      <c r="Q789" s="8">
        <f t="shared" si="101"/>
        <v>114.16666666666666</v>
      </c>
      <c r="R789" s="9">
        <f t="shared" si="102"/>
        <v>80.588235294117652</v>
      </c>
      <c r="S789" s="6" t="s">
        <v>8325</v>
      </c>
      <c r="T789" s="6" t="s">
        <v>8326</v>
      </c>
      <c r="U789" s="6" t="str">
        <f t="shared" si="96"/>
        <v>music</v>
      </c>
      <c r="V789" s="6" t="str">
        <f t="shared" si="103"/>
        <v>rock</v>
      </c>
      <c r="W789" s="6" t="str">
        <f t="shared" si="97"/>
        <v>music</v>
      </c>
      <c r="X789" s="6" t="str">
        <f t="shared" si="98"/>
        <v>rock</v>
      </c>
    </row>
    <row r="790" spans="1:24" ht="104.7" customHeight="1" x14ac:dyDescent="0.55000000000000004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20">
        <f t="shared" si="99"/>
        <v>41059.006805555553</v>
      </c>
      <c r="L790" s="20">
        <f t="shared" si="100"/>
        <v>41097.165972222225</v>
      </c>
      <c r="M790" s="6" t="b">
        <v>0</v>
      </c>
      <c r="N790" s="6">
        <v>34</v>
      </c>
      <c r="O790" s="6" t="b">
        <v>1</v>
      </c>
      <c r="P790" s="6" t="s">
        <v>8276</v>
      </c>
      <c r="Q790" s="8">
        <f t="shared" si="101"/>
        <v>203.505</v>
      </c>
      <c r="R790" s="9">
        <f t="shared" si="102"/>
        <v>59.85441176470588</v>
      </c>
      <c r="S790" s="6" t="s">
        <v>8325</v>
      </c>
      <c r="T790" s="6" t="s">
        <v>8326</v>
      </c>
      <c r="U790" s="6" t="str">
        <f t="shared" si="96"/>
        <v>music</v>
      </c>
      <c r="V790" s="6" t="str">
        <f t="shared" si="103"/>
        <v>rock</v>
      </c>
      <c r="W790" s="6" t="str">
        <f t="shared" si="97"/>
        <v>music</v>
      </c>
      <c r="X790" s="6" t="str">
        <f t="shared" si="98"/>
        <v>rock</v>
      </c>
    </row>
    <row r="791" spans="1:24" ht="104.7" customHeight="1" x14ac:dyDescent="0.55000000000000004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20">
        <f t="shared" si="99"/>
        <v>41277.186111111114</v>
      </c>
      <c r="L791" s="20">
        <f t="shared" si="100"/>
        <v>41295.332638888889</v>
      </c>
      <c r="M791" s="6" t="b">
        <v>0</v>
      </c>
      <c r="N791" s="6">
        <v>14</v>
      </c>
      <c r="O791" s="6" t="b">
        <v>1</v>
      </c>
      <c r="P791" s="6" t="s">
        <v>8276</v>
      </c>
      <c r="Q791" s="8">
        <f t="shared" si="101"/>
        <v>109.41176470588236</v>
      </c>
      <c r="R791" s="9">
        <f t="shared" si="102"/>
        <v>132.85714285714286</v>
      </c>
      <c r="S791" s="6" t="s">
        <v>8325</v>
      </c>
      <c r="T791" s="6" t="s">
        <v>8326</v>
      </c>
      <c r="U791" s="6" t="str">
        <f t="shared" si="96"/>
        <v>music</v>
      </c>
      <c r="V791" s="6" t="str">
        <f t="shared" si="103"/>
        <v>rock</v>
      </c>
      <c r="W791" s="6" t="str">
        <f t="shared" si="97"/>
        <v>music</v>
      </c>
      <c r="X791" s="6" t="str">
        <f t="shared" si="98"/>
        <v>rock</v>
      </c>
    </row>
    <row r="792" spans="1:24" ht="104.7" customHeight="1" x14ac:dyDescent="0.55000000000000004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20">
        <f t="shared" si="99"/>
        <v>41276.047905092593</v>
      </c>
      <c r="L792" s="20">
        <f t="shared" si="100"/>
        <v>41306.047905092593</v>
      </c>
      <c r="M792" s="6" t="b">
        <v>0</v>
      </c>
      <c r="N792" s="6">
        <v>156</v>
      </c>
      <c r="O792" s="6" t="b">
        <v>1</v>
      </c>
      <c r="P792" s="6" t="s">
        <v>8276</v>
      </c>
      <c r="Q792" s="8">
        <f t="shared" si="101"/>
        <v>144.37459999999999</v>
      </c>
      <c r="R792" s="9">
        <f t="shared" si="102"/>
        <v>92.547820512820508</v>
      </c>
      <c r="S792" s="6" t="s">
        <v>8325</v>
      </c>
      <c r="T792" s="6" t="s">
        <v>8326</v>
      </c>
      <c r="U792" s="6" t="str">
        <f t="shared" si="96"/>
        <v>music</v>
      </c>
      <c r="V792" s="6" t="str">
        <f t="shared" si="103"/>
        <v>rock</v>
      </c>
      <c r="W792" s="6" t="str">
        <f t="shared" si="97"/>
        <v>music</v>
      </c>
      <c r="X792" s="6" t="str">
        <f t="shared" si="98"/>
        <v>rock</v>
      </c>
    </row>
    <row r="793" spans="1:24" ht="104.7" customHeight="1" x14ac:dyDescent="0.55000000000000004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20">
        <f t="shared" si="99"/>
        <v>41557.780624999999</v>
      </c>
      <c r="L793" s="20">
        <f t="shared" si="100"/>
        <v>41591.249305555553</v>
      </c>
      <c r="M793" s="6" t="b">
        <v>0</v>
      </c>
      <c r="N793" s="6">
        <v>128</v>
      </c>
      <c r="O793" s="6" t="b">
        <v>1</v>
      </c>
      <c r="P793" s="6" t="s">
        <v>8276</v>
      </c>
      <c r="Q793" s="8">
        <f t="shared" si="101"/>
        <v>103.86666666666666</v>
      </c>
      <c r="R793" s="9">
        <f t="shared" si="102"/>
        <v>60.859375</v>
      </c>
      <c r="S793" s="6" t="s">
        <v>8325</v>
      </c>
      <c r="T793" s="6" t="s">
        <v>8326</v>
      </c>
      <c r="U793" s="6" t="str">
        <f t="shared" si="96"/>
        <v>music</v>
      </c>
      <c r="V793" s="6" t="str">
        <f t="shared" si="103"/>
        <v>rock</v>
      </c>
      <c r="W793" s="6" t="str">
        <f t="shared" si="97"/>
        <v>music</v>
      </c>
      <c r="X793" s="6" t="str">
        <f t="shared" si="98"/>
        <v>rock</v>
      </c>
    </row>
    <row r="794" spans="1:24" ht="104.7" customHeight="1" x14ac:dyDescent="0.55000000000000004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20">
        <f t="shared" si="99"/>
        <v>41555.873645833337</v>
      </c>
      <c r="L794" s="20">
        <f t="shared" si="100"/>
        <v>41585.915312500001</v>
      </c>
      <c r="M794" s="6" t="b">
        <v>0</v>
      </c>
      <c r="N794" s="6">
        <v>60</v>
      </c>
      <c r="O794" s="6" t="b">
        <v>1</v>
      </c>
      <c r="P794" s="6" t="s">
        <v>8276</v>
      </c>
      <c r="Q794" s="8">
        <f t="shared" si="101"/>
        <v>100.44440000000002</v>
      </c>
      <c r="R794" s="9">
        <f t="shared" si="102"/>
        <v>41.851833333333339</v>
      </c>
      <c r="S794" s="6" t="s">
        <v>8325</v>
      </c>
      <c r="T794" s="6" t="s">
        <v>8326</v>
      </c>
      <c r="U794" s="6" t="str">
        <f t="shared" si="96"/>
        <v>music</v>
      </c>
      <c r="V794" s="6" t="str">
        <f t="shared" si="103"/>
        <v>rock</v>
      </c>
      <c r="W794" s="6" t="str">
        <f t="shared" si="97"/>
        <v>music</v>
      </c>
      <c r="X794" s="6" t="str">
        <f t="shared" si="98"/>
        <v>rock</v>
      </c>
    </row>
    <row r="795" spans="1:24" ht="104.7" customHeight="1" x14ac:dyDescent="0.55000000000000004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20">
        <f t="shared" si="99"/>
        <v>41442.741249999999</v>
      </c>
      <c r="L795" s="20">
        <f t="shared" si="100"/>
        <v>41458.207638888889</v>
      </c>
      <c r="M795" s="6" t="b">
        <v>0</v>
      </c>
      <c r="N795" s="6">
        <v>32</v>
      </c>
      <c r="O795" s="6" t="b">
        <v>1</v>
      </c>
      <c r="P795" s="6" t="s">
        <v>8276</v>
      </c>
      <c r="Q795" s="8">
        <f t="shared" si="101"/>
        <v>102.77927272727271</v>
      </c>
      <c r="R795" s="9">
        <f t="shared" si="102"/>
        <v>88.325937499999995</v>
      </c>
      <c r="S795" s="6" t="s">
        <v>8325</v>
      </c>
      <c r="T795" s="6" t="s">
        <v>8326</v>
      </c>
      <c r="U795" s="6" t="str">
        <f t="shared" si="96"/>
        <v>music</v>
      </c>
      <c r="V795" s="6" t="str">
        <f t="shared" si="103"/>
        <v>rock</v>
      </c>
      <c r="W795" s="6" t="str">
        <f t="shared" si="97"/>
        <v>music</v>
      </c>
      <c r="X795" s="6" t="str">
        <f t="shared" si="98"/>
        <v>rock</v>
      </c>
    </row>
    <row r="796" spans="1:24" ht="104.7" customHeight="1" x14ac:dyDescent="0.55000000000000004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20">
        <f t="shared" si="99"/>
        <v>40736.115011574075</v>
      </c>
      <c r="L796" s="20">
        <f t="shared" si="100"/>
        <v>40791.712500000001</v>
      </c>
      <c r="M796" s="6" t="b">
        <v>0</v>
      </c>
      <c r="N796" s="6">
        <v>53</v>
      </c>
      <c r="O796" s="6" t="b">
        <v>1</v>
      </c>
      <c r="P796" s="6" t="s">
        <v>8276</v>
      </c>
      <c r="Q796" s="8">
        <f t="shared" si="101"/>
        <v>105.31250000000001</v>
      </c>
      <c r="R796" s="9">
        <f t="shared" si="102"/>
        <v>158.96226415094338</v>
      </c>
      <c r="S796" s="6" t="s">
        <v>8325</v>
      </c>
      <c r="T796" s="6" t="s">
        <v>8326</v>
      </c>
      <c r="U796" s="6" t="str">
        <f t="shared" si="96"/>
        <v>music</v>
      </c>
      <c r="V796" s="6" t="str">
        <f t="shared" si="103"/>
        <v>rock</v>
      </c>
      <c r="W796" s="6" t="str">
        <f t="shared" si="97"/>
        <v>music</v>
      </c>
      <c r="X796" s="6" t="str">
        <f t="shared" si="98"/>
        <v>rock</v>
      </c>
    </row>
    <row r="797" spans="1:24" ht="104.7" customHeight="1" x14ac:dyDescent="0.55000000000000004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20">
        <f t="shared" si="99"/>
        <v>40963.613032407404</v>
      </c>
      <c r="L797" s="20">
        <f t="shared" si="100"/>
        <v>41006.207638888889</v>
      </c>
      <c r="M797" s="6" t="b">
        <v>0</v>
      </c>
      <c r="N797" s="6">
        <v>184</v>
      </c>
      <c r="O797" s="6" t="b">
        <v>1</v>
      </c>
      <c r="P797" s="6" t="s">
        <v>8276</v>
      </c>
      <c r="Q797" s="8">
        <f t="shared" si="101"/>
        <v>111.78571428571429</v>
      </c>
      <c r="R797" s="9">
        <f t="shared" si="102"/>
        <v>85.054347826086953</v>
      </c>
      <c r="S797" s="6" t="s">
        <v>8325</v>
      </c>
      <c r="T797" s="6" t="s">
        <v>8326</v>
      </c>
      <c r="U797" s="6" t="str">
        <f t="shared" si="96"/>
        <v>music</v>
      </c>
      <c r="V797" s="6" t="str">
        <f t="shared" si="103"/>
        <v>rock</v>
      </c>
      <c r="W797" s="6" t="str">
        <f t="shared" si="97"/>
        <v>music</v>
      </c>
      <c r="X797" s="6" t="str">
        <f t="shared" si="98"/>
        <v>rock</v>
      </c>
    </row>
    <row r="798" spans="1:24" ht="104.7" customHeight="1" x14ac:dyDescent="0.55000000000000004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20">
        <f t="shared" si="99"/>
        <v>41502.882928240739</v>
      </c>
      <c r="L798" s="20">
        <f t="shared" si="100"/>
        <v>41532.881944444445</v>
      </c>
      <c r="M798" s="6" t="b">
        <v>0</v>
      </c>
      <c r="N798" s="6">
        <v>90</v>
      </c>
      <c r="O798" s="6" t="b">
        <v>1</v>
      </c>
      <c r="P798" s="6" t="s">
        <v>8276</v>
      </c>
      <c r="Q798" s="8">
        <f t="shared" si="101"/>
        <v>101.35000000000001</v>
      </c>
      <c r="R798" s="9">
        <f t="shared" si="102"/>
        <v>112.61111111111111</v>
      </c>
      <c r="S798" s="6" t="s">
        <v>8325</v>
      </c>
      <c r="T798" s="6" t="s">
        <v>8326</v>
      </c>
      <c r="U798" s="6" t="str">
        <f t="shared" si="96"/>
        <v>music</v>
      </c>
      <c r="V798" s="6" t="str">
        <f t="shared" si="103"/>
        <v>rock</v>
      </c>
      <c r="W798" s="6" t="str">
        <f t="shared" si="97"/>
        <v>music</v>
      </c>
      <c r="X798" s="6" t="str">
        <f t="shared" si="98"/>
        <v>rock</v>
      </c>
    </row>
    <row r="799" spans="1:24" ht="104.7" customHeight="1" x14ac:dyDescent="0.55000000000000004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20">
        <f t="shared" si="99"/>
        <v>40996.994074074071</v>
      </c>
      <c r="L799" s="20">
        <f t="shared" si="100"/>
        <v>41028.166666666664</v>
      </c>
      <c r="M799" s="6" t="b">
        <v>0</v>
      </c>
      <c r="N799" s="6">
        <v>71</v>
      </c>
      <c r="O799" s="6" t="b">
        <v>1</v>
      </c>
      <c r="P799" s="6" t="s">
        <v>8276</v>
      </c>
      <c r="Q799" s="8">
        <f t="shared" si="101"/>
        <v>107.53333333333333</v>
      </c>
      <c r="R799" s="9">
        <f t="shared" si="102"/>
        <v>45.436619718309856</v>
      </c>
      <c r="S799" s="6" t="s">
        <v>8325</v>
      </c>
      <c r="T799" s="6" t="s">
        <v>8326</v>
      </c>
      <c r="U799" s="6" t="str">
        <f t="shared" si="96"/>
        <v>music</v>
      </c>
      <c r="V799" s="6" t="str">
        <f t="shared" si="103"/>
        <v>rock</v>
      </c>
      <c r="W799" s="6" t="str">
        <f t="shared" si="97"/>
        <v>music</v>
      </c>
      <c r="X799" s="6" t="str">
        <f t="shared" si="98"/>
        <v>rock</v>
      </c>
    </row>
    <row r="800" spans="1:24" ht="104.7" customHeight="1" x14ac:dyDescent="0.55000000000000004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20">
        <f t="shared" si="99"/>
        <v>41882.590127314819</v>
      </c>
      <c r="L800" s="20">
        <f t="shared" si="100"/>
        <v>41912.590127314819</v>
      </c>
      <c r="M800" s="6" t="b">
        <v>0</v>
      </c>
      <c r="N800" s="6">
        <v>87</v>
      </c>
      <c r="O800" s="6" t="b">
        <v>1</v>
      </c>
      <c r="P800" s="6" t="s">
        <v>8276</v>
      </c>
      <c r="Q800" s="8">
        <f t="shared" si="101"/>
        <v>114.88571428571429</v>
      </c>
      <c r="R800" s="9">
        <f t="shared" si="102"/>
        <v>46.218390804597703</v>
      </c>
      <c r="S800" s="6" t="s">
        <v>8325</v>
      </c>
      <c r="T800" s="6" t="s">
        <v>8326</v>
      </c>
      <c r="U800" s="6" t="str">
        <f t="shared" si="96"/>
        <v>music</v>
      </c>
      <c r="V800" s="6" t="str">
        <f t="shared" si="103"/>
        <v>rock</v>
      </c>
      <c r="W800" s="6" t="str">
        <f t="shared" si="97"/>
        <v>music</v>
      </c>
      <c r="X800" s="6" t="str">
        <f t="shared" si="98"/>
        <v>rock</v>
      </c>
    </row>
    <row r="801" spans="1:24" ht="104.7" customHeight="1" x14ac:dyDescent="0.55000000000000004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20">
        <f t="shared" si="99"/>
        <v>40996.667199074072</v>
      </c>
      <c r="L801" s="20">
        <f t="shared" si="100"/>
        <v>41026.667199074072</v>
      </c>
      <c r="M801" s="6" t="b">
        <v>0</v>
      </c>
      <c r="N801" s="6">
        <v>28</v>
      </c>
      <c r="O801" s="6" t="b">
        <v>1</v>
      </c>
      <c r="P801" s="6" t="s">
        <v>8276</v>
      </c>
      <c r="Q801" s="8">
        <f t="shared" si="101"/>
        <v>100.02</v>
      </c>
      <c r="R801" s="9">
        <f t="shared" si="102"/>
        <v>178.60714285714286</v>
      </c>
      <c r="S801" s="6" t="s">
        <v>8325</v>
      </c>
      <c r="T801" s="6" t="s">
        <v>8326</v>
      </c>
      <c r="U801" s="6" t="str">
        <f t="shared" si="96"/>
        <v>music</v>
      </c>
      <c r="V801" s="6" t="str">
        <f t="shared" si="103"/>
        <v>rock</v>
      </c>
      <c r="W801" s="6" t="str">
        <f t="shared" si="97"/>
        <v>music</v>
      </c>
      <c r="X801" s="6" t="str">
        <f t="shared" si="98"/>
        <v>rock</v>
      </c>
    </row>
    <row r="802" spans="1:24" ht="104.7" customHeight="1" x14ac:dyDescent="0.55000000000000004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20">
        <f t="shared" si="99"/>
        <v>41863.433495370373</v>
      </c>
      <c r="L802" s="20">
        <f t="shared" si="100"/>
        <v>41893.433495370373</v>
      </c>
      <c r="M802" s="6" t="b">
        <v>0</v>
      </c>
      <c r="N802" s="6">
        <v>56</v>
      </c>
      <c r="O802" s="6" t="b">
        <v>1</v>
      </c>
      <c r="P802" s="6" t="s">
        <v>8276</v>
      </c>
      <c r="Q802" s="8">
        <f t="shared" si="101"/>
        <v>152.13333333333335</v>
      </c>
      <c r="R802" s="9">
        <f t="shared" si="102"/>
        <v>40.75</v>
      </c>
      <c r="S802" s="6" t="s">
        <v>8325</v>
      </c>
      <c r="T802" s="6" t="s">
        <v>8326</v>
      </c>
      <c r="U802" s="6" t="str">
        <f t="shared" si="96"/>
        <v>music</v>
      </c>
      <c r="V802" s="6" t="str">
        <f t="shared" si="103"/>
        <v>rock</v>
      </c>
      <c r="W802" s="6" t="str">
        <f t="shared" si="97"/>
        <v>music</v>
      </c>
      <c r="X802" s="6" t="str">
        <f t="shared" si="98"/>
        <v>rock</v>
      </c>
    </row>
    <row r="803" spans="1:24" ht="104.7" customHeight="1" x14ac:dyDescent="0.55000000000000004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20">
        <f t="shared" si="99"/>
        <v>40695.795370370368</v>
      </c>
      <c r="L803" s="20">
        <f t="shared" si="100"/>
        <v>40725.795370370368</v>
      </c>
      <c r="M803" s="6" t="b">
        <v>0</v>
      </c>
      <c r="N803" s="6">
        <v>51</v>
      </c>
      <c r="O803" s="6" t="b">
        <v>1</v>
      </c>
      <c r="P803" s="6" t="s">
        <v>8276</v>
      </c>
      <c r="Q803" s="8">
        <f t="shared" si="101"/>
        <v>111.52149999999999</v>
      </c>
      <c r="R803" s="9">
        <f t="shared" si="102"/>
        <v>43.733921568627444</v>
      </c>
      <c r="S803" s="6" t="s">
        <v>8325</v>
      </c>
      <c r="T803" s="6" t="s">
        <v>8326</v>
      </c>
      <c r="U803" s="6" t="str">
        <f t="shared" si="96"/>
        <v>music</v>
      </c>
      <c r="V803" s="6" t="str">
        <f t="shared" si="103"/>
        <v>rock</v>
      </c>
      <c r="W803" s="6" t="str">
        <f t="shared" si="97"/>
        <v>music</v>
      </c>
      <c r="X803" s="6" t="str">
        <f t="shared" si="98"/>
        <v>rock</v>
      </c>
    </row>
    <row r="804" spans="1:24" ht="104.7" customHeight="1" x14ac:dyDescent="0.55000000000000004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20">
        <f t="shared" si="99"/>
        <v>41123.022268518522</v>
      </c>
      <c r="L804" s="20">
        <f t="shared" si="100"/>
        <v>41169.170138888891</v>
      </c>
      <c r="M804" s="6" t="b">
        <v>0</v>
      </c>
      <c r="N804" s="6">
        <v>75</v>
      </c>
      <c r="O804" s="6" t="b">
        <v>1</v>
      </c>
      <c r="P804" s="6" t="s">
        <v>8276</v>
      </c>
      <c r="Q804" s="8">
        <f t="shared" si="101"/>
        <v>101.33333333333334</v>
      </c>
      <c r="R804" s="9">
        <f t="shared" si="102"/>
        <v>81.066666666666663</v>
      </c>
      <c r="S804" s="6" t="s">
        <v>8325</v>
      </c>
      <c r="T804" s="6" t="s">
        <v>8326</v>
      </c>
      <c r="U804" s="6" t="str">
        <f t="shared" si="96"/>
        <v>music</v>
      </c>
      <c r="V804" s="6" t="str">
        <f t="shared" si="103"/>
        <v>rock</v>
      </c>
      <c r="W804" s="6" t="str">
        <f t="shared" si="97"/>
        <v>music</v>
      </c>
      <c r="X804" s="6" t="str">
        <f t="shared" si="98"/>
        <v>rock</v>
      </c>
    </row>
    <row r="805" spans="1:24" ht="104.7" customHeight="1" x14ac:dyDescent="0.55000000000000004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20">
        <f t="shared" si="99"/>
        <v>40665.949976851851</v>
      </c>
      <c r="L805" s="20">
        <f t="shared" si="100"/>
        <v>40692.041666666664</v>
      </c>
      <c r="M805" s="6" t="b">
        <v>0</v>
      </c>
      <c r="N805" s="6">
        <v>38</v>
      </c>
      <c r="O805" s="6" t="b">
        <v>1</v>
      </c>
      <c r="P805" s="6" t="s">
        <v>8276</v>
      </c>
      <c r="Q805" s="8">
        <f t="shared" si="101"/>
        <v>123.2608695652174</v>
      </c>
      <c r="R805" s="9">
        <f t="shared" si="102"/>
        <v>74.60526315789474</v>
      </c>
      <c r="S805" s="6" t="s">
        <v>8325</v>
      </c>
      <c r="T805" s="6" t="s">
        <v>8326</v>
      </c>
      <c r="U805" s="6" t="str">
        <f t="shared" si="96"/>
        <v>music</v>
      </c>
      <c r="V805" s="6" t="str">
        <f t="shared" si="103"/>
        <v>rock</v>
      </c>
      <c r="W805" s="6" t="str">
        <f t="shared" si="97"/>
        <v>music</v>
      </c>
      <c r="X805" s="6" t="str">
        <f t="shared" si="98"/>
        <v>rock</v>
      </c>
    </row>
    <row r="806" spans="1:24" ht="104.7" customHeight="1" x14ac:dyDescent="0.55000000000000004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20">
        <f t="shared" si="99"/>
        <v>40730.105625000004</v>
      </c>
      <c r="L806" s="20">
        <f t="shared" si="100"/>
        <v>40747.165972222225</v>
      </c>
      <c r="M806" s="6" t="b">
        <v>0</v>
      </c>
      <c r="N806" s="6">
        <v>18</v>
      </c>
      <c r="O806" s="6" t="b">
        <v>1</v>
      </c>
      <c r="P806" s="6" t="s">
        <v>8276</v>
      </c>
      <c r="Q806" s="8">
        <f t="shared" si="101"/>
        <v>100</v>
      </c>
      <c r="R806" s="9">
        <f t="shared" si="102"/>
        <v>305.55555555555554</v>
      </c>
      <c r="S806" s="6" t="s">
        <v>8325</v>
      </c>
      <c r="T806" s="6" t="s">
        <v>8326</v>
      </c>
      <c r="U806" s="6" t="str">
        <f t="shared" si="96"/>
        <v>music</v>
      </c>
      <c r="V806" s="6" t="str">
        <f t="shared" si="103"/>
        <v>rock</v>
      </c>
      <c r="W806" s="6" t="str">
        <f t="shared" si="97"/>
        <v>music</v>
      </c>
      <c r="X806" s="6" t="str">
        <f t="shared" si="98"/>
        <v>rock</v>
      </c>
    </row>
    <row r="807" spans="1:24" ht="104.7" customHeight="1" x14ac:dyDescent="0.55000000000000004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20">
        <f t="shared" si="99"/>
        <v>40690.823055555556</v>
      </c>
      <c r="L807" s="20">
        <f t="shared" si="100"/>
        <v>40740.958333333336</v>
      </c>
      <c r="M807" s="6" t="b">
        <v>0</v>
      </c>
      <c r="N807" s="6">
        <v>54</v>
      </c>
      <c r="O807" s="6" t="b">
        <v>1</v>
      </c>
      <c r="P807" s="6" t="s">
        <v>8276</v>
      </c>
      <c r="Q807" s="8">
        <f t="shared" si="101"/>
        <v>105</v>
      </c>
      <c r="R807" s="9">
        <f t="shared" si="102"/>
        <v>58.333333333333336</v>
      </c>
      <c r="S807" s="6" t="s">
        <v>8325</v>
      </c>
      <c r="T807" s="6" t="s">
        <v>8326</v>
      </c>
      <c r="U807" s="6" t="str">
        <f t="shared" si="96"/>
        <v>music</v>
      </c>
      <c r="V807" s="6" t="str">
        <f t="shared" si="103"/>
        <v>rock</v>
      </c>
      <c r="W807" s="6" t="str">
        <f t="shared" si="97"/>
        <v>music</v>
      </c>
      <c r="X807" s="6" t="str">
        <f t="shared" si="98"/>
        <v>rock</v>
      </c>
    </row>
    <row r="808" spans="1:24" ht="104.7" customHeight="1" x14ac:dyDescent="0.55000000000000004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20">
        <f t="shared" si="99"/>
        <v>40763.691423611112</v>
      </c>
      <c r="L808" s="20">
        <f t="shared" si="100"/>
        <v>40793.691423611112</v>
      </c>
      <c r="M808" s="6" t="b">
        <v>0</v>
      </c>
      <c r="N808" s="6">
        <v>71</v>
      </c>
      <c r="O808" s="6" t="b">
        <v>1</v>
      </c>
      <c r="P808" s="6" t="s">
        <v>8276</v>
      </c>
      <c r="Q808" s="8">
        <f t="shared" si="101"/>
        <v>104.4375</v>
      </c>
      <c r="R808" s="9">
        <f t="shared" si="102"/>
        <v>117.67605633802818</v>
      </c>
      <c r="S808" s="6" t="s">
        <v>8325</v>
      </c>
      <c r="T808" s="6" t="s">
        <v>8326</v>
      </c>
      <c r="U808" s="6" t="str">
        <f t="shared" si="96"/>
        <v>music</v>
      </c>
      <c r="V808" s="6" t="str">
        <f t="shared" si="103"/>
        <v>rock</v>
      </c>
      <c r="W808" s="6" t="str">
        <f t="shared" si="97"/>
        <v>music</v>
      </c>
      <c r="X808" s="6" t="str">
        <f t="shared" si="98"/>
        <v>rock</v>
      </c>
    </row>
    <row r="809" spans="1:24" ht="104.7" customHeight="1" x14ac:dyDescent="0.55000000000000004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20">
        <f t="shared" si="99"/>
        <v>42759.628599537042</v>
      </c>
      <c r="L809" s="20">
        <f t="shared" si="100"/>
        <v>42795.083333333328</v>
      </c>
      <c r="M809" s="6" t="b">
        <v>0</v>
      </c>
      <c r="N809" s="6">
        <v>57</v>
      </c>
      <c r="O809" s="6" t="b">
        <v>1</v>
      </c>
      <c r="P809" s="6" t="s">
        <v>8276</v>
      </c>
      <c r="Q809" s="8">
        <f t="shared" si="101"/>
        <v>105.125</v>
      </c>
      <c r="R809" s="9">
        <f t="shared" si="102"/>
        <v>73.771929824561397</v>
      </c>
      <c r="S809" s="6" t="s">
        <v>8325</v>
      </c>
      <c r="T809" s="6" t="s">
        <v>8326</v>
      </c>
      <c r="U809" s="6" t="str">
        <f t="shared" si="96"/>
        <v>music</v>
      </c>
      <c r="V809" s="6" t="str">
        <f t="shared" si="103"/>
        <v>rock</v>
      </c>
      <c r="W809" s="6" t="str">
        <f t="shared" si="97"/>
        <v>music</v>
      </c>
      <c r="X809" s="6" t="str">
        <f t="shared" si="98"/>
        <v>rock</v>
      </c>
    </row>
    <row r="810" spans="1:24" ht="104.7" customHeight="1" x14ac:dyDescent="0.55000000000000004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20">
        <f t="shared" si="99"/>
        <v>41962.100532407407</v>
      </c>
      <c r="L810" s="20">
        <f t="shared" si="100"/>
        <v>41995.207638888889</v>
      </c>
      <c r="M810" s="6" t="b">
        <v>0</v>
      </c>
      <c r="N810" s="6">
        <v>43</v>
      </c>
      <c r="O810" s="6" t="b">
        <v>1</v>
      </c>
      <c r="P810" s="6" t="s">
        <v>8276</v>
      </c>
      <c r="Q810" s="8">
        <f t="shared" si="101"/>
        <v>100</v>
      </c>
      <c r="R810" s="9">
        <f t="shared" si="102"/>
        <v>104.65116279069767</v>
      </c>
      <c r="S810" s="6" t="s">
        <v>8325</v>
      </c>
      <c r="T810" s="6" t="s">
        <v>8326</v>
      </c>
      <c r="U810" s="6" t="str">
        <f t="shared" si="96"/>
        <v>music</v>
      </c>
      <c r="V810" s="6" t="str">
        <f t="shared" si="103"/>
        <v>rock</v>
      </c>
      <c r="W810" s="6" t="str">
        <f t="shared" si="97"/>
        <v>music</v>
      </c>
      <c r="X810" s="6" t="str">
        <f t="shared" si="98"/>
        <v>rock</v>
      </c>
    </row>
    <row r="811" spans="1:24" ht="104.7" customHeight="1" x14ac:dyDescent="0.55000000000000004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20">
        <f t="shared" si="99"/>
        <v>41628.833680555559</v>
      </c>
      <c r="L811" s="20">
        <f t="shared" si="100"/>
        <v>41658.833680555559</v>
      </c>
      <c r="M811" s="6" t="b">
        <v>0</v>
      </c>
      <c r="N811" s="6">
        <v>52</v>
      </c>
      <c r="O811" s="6" t="b">
        <v>1</v>
      </c>
      <c r="P811" s="6" t="s">
        <v>8276</v>
      </c>
      <c r="Q811" s="8">
        <f t="shared" si="101"/>
        <v>103.77499999999999</v>
      </c>
      <c r="R811" s="9">
        <f t="shared" si="102"/>
        <v>79.82692307692308</v>
      </c>
      <c r="S811" s="6" t="s">
        <v>8325</v>
      </c>
      <c r="T811" s="6" t="s">
        <v>8326</v>
      </c>
      <c r="U811" s="6" t="str">
        <f t="shared" si="96"/>
        <v>music</v>
      </c>
      <c r="V811" s="6" t="str">
        <f t="shared" si="103"/>
        <v>rock</v>
      </c>
      <c r="W811" s="6" t="str">
        <f t="shared" si="97"/>
        <v>music</v>
      </c>
      <c r="X811" s="6" t="str">
        <f t="shared" si="98"/>
        <v>rock</v>
      </c>
    </row>
    <row r="812" spans="1:24" ht="104.7" customHeight="1" x14ac:dyDescent="0.55000000000000004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20">
        <f t="shared" si="99"/>
        <v>41123.056273148148</v>
      </c>
      <c r="L812" s="20">
        <f t="shared" si="100"/>
        <v>41153.056273148148</v>
      </c>
      <c r="M812" s="6" t="b">
        <v>0</v>
      </c>
      <c r="N812" s="6">
        <v>27</v>
      </c>
      <c r="O812" s="6" t="b">
        <v>1</v>
      </c>
      <c r="P812" s="6" t="s">
        <v>8276</v>
      </c>
      <c r="Q812" s="8">
        <f t="shared" si="101"/>
        <v>105</v>
      </c>
      <c r="R812" s="9">
        <f t="shared" si="102"/>
        <v>58.333333333333336</v>
      </c>
      <c r="S812" s="6" t="s">
        <v>8325</v>
      </c>
      <c r="T812" s="6" t="s">
        <v>8326</v>
      </c>
      <c r="U812" s="6" t="str">
        <f t="shared" si="96"/>
        <v>music</v>
      </c>
      <c r="V812" s="6" t="str">
        <f t="shared" si="103"/>
        <v>rock</v>
      </c>
      <c r="W812" s="6" t="str">
        <f t="shared" si="97"/>
        <v>music</v>
      </c>
      <c r="X812" s="6" t="str">
        <f t="shared" si="98"/>
        <v>rock</v>
      </c>
    </row>
    <row r="813" spans="1:24" ht="104.7" customHeight="1" x14ac:dyDescent="0.55000000000000004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20">
        <f t="shared" si="99"/>
        <v>41443.643541666665</v>
      </c>
      <c r="L813" s="20">
        <f t="shared" si="100"/>
        <v>41465.702777777777</v>
      </c>
      <c r="M813" s="6" t="b">
        <v>0</v>
      </c>
      <c r="N813" s="6">
        <v>12</v>
      </c>
      <c r="O813" s="6" t="b">
        <v>1</v>
      </c>
      <c r="P813" s="6" t="s">
        <v>8276</v>
      </c>
      <c r="Q813" s="8">
        <f t="shared" si="101"/>
        <v>104</v>
      </c>
      <c r="R813" s="9">
        <f t="shared" si="102"/>
        <v>86.666666666666671</v>
      </c>
      <c r="S813" s="6" t="s">
        <v>8325</v>
      </c>
      <c r="T813" s="6" t="s">
        <v>8326</v>
      </c>
      <c r="U813" s="6" t="str">
        <f t="shared" si="96"/>
        <v>music</v>
      </c>
      <c r="V813" s="6" t="str">
        <f t="shared" si="103"/>
        <v>rock</v>
      </c>
      <c r="W813" s="6" t="str">
        <f t="shared" si="97"/>
        <v>music</v>
      </c>
      <c r="X813" s="6" t="str">
        <f t="shared" si="98"/>
        <v>rock</v>
      </c>
    </row>
    <row r="814" spans="1:24" ht="104.7" customHeight="1" x14ac:dyDescent="0.55000000000000004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20">
        <f t="shared" si="99"/>
        <v>41282.017962962964</v>
      </c>
      <c r="L814" s="20">
        <f t="shared" si="100"/>
        <v>41334.581944444442</v>
      </c>
      <c r="M814" s="6" t="b">
        <v>0</v>
      </c>
      <c r="N814" s="6">
        <v>33</v>
      </c>
      <c r="O814" s="6" t="b">
        <v>1</v>
      </c>
      <c r="P814" s="6" t="s">
        <v>8276</v>
      </c>
      <c r="Q814" s="8">
        <f t="shared" si="101"/>
        <v>151.83333333333334</v>
      </c>
      <c r="R814" s="9">
        <f t="shared" si="102"/>
        <v>27.606060606060606</v>
      </c>
      <c r="S814" s="6" t="s">
        <v>8325</v>
      </c>
      <c r="T814" s="6" t="s">
        <v>8326</v>
      </c>
      <c r="U814" s="6" t="str">
        <f t="shared" si="96"/>
        <v>music</v>
      </c>
      <c r="V814" s="6" t="str">
        <f t="shared" si="103"/>
        <v>rock</v>
      </c>
      <c r="W814" s="6" t="str">
        <f t="shared" si="97"/>
        <v>music</v>
      </c>
      <c r="X814" s="6" t="str">
        <f t="shared" si="98"/>
        <v>rock</v>
      </c>
    </row>
    <row r="815" spans="1:24" ht="104.7" customHeight="1" x14ac:dyDescent="0.55000000000000004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20">
        <f t="shared" si="99"/>
        <v>41080.960243055553</v>
      </c>
      <c r="L815" s="20">
        <f t="shared" si="100"/>
        <v>41110.960243055553</v>
      </c>
      <c r="M815" s="6" t="b">
        <v>0</v>
      </c>
      <c r="N815" s="6">
        <v>96</v>
      </c>
      <c r="O815" s="6" t="b">
        <v>1</v>
      </c>
      <c r="P815" s="6" t="s">
        <v>8276</v>
      </c>
      <c r="Q815" s="8">
        <f t="shared" si="101"/>
        <v>159.99600000000001</v>
      </c>
      <c r="R815" s="9">
        <f t="shared" si="102"/>
        <v>24.999375000000001</v>
      </c>
      <c r="S815" s="6" t="s">
        <v>8325</v>
      </c>
      <c r="T815" s="6" t="s">
        <v>8326</v>
      </c>
      <c r="U815" s="6" t="str">
        <f t="shared" si="96"/>
        <v>music</v>
      </c>
      <c r="V815" s="6" t="str">
        <f t="shared" si="103"/>
        <v>rock</v>
      </c>
      <c r="W815" s="6" t="str">
        <f t="shared" si="97"/>
        <v>music</v>
      </c>
      <c r="X815" s="6" t="str">
        <f t="shared" si="98"/>
        <v>rock</v>
      </c>
    </row>
    <row r="816" spans="1:24" ht="104.7" customHeight="1" x14ac:dyDescent="0.55000000000000004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20">
        <f t="shared" si="99"/>
        <v>40679.743067129632</v>
      </c>
      <c r="L816" s="20">
        <f t="shared" si="100"/>
        <v>40694.75277777778</v>
      </c>
      <c r="M816" s="6" t="b">
        <v>0</v>
      </c>
      <c r="N816" s="6">
        <v>28</v>
      </c>
      <c r="O816" s="6" t="b">
        <v>1</v>
      </c>
      <c r="P816" s="6" t="s">
        <v>8276</v>
      </c>
      <c r="Q816" s="8">
        <f t="shared" si="101"/>
        <v>127.3</v>
      </c>
      <c r="R816" s="9">
        <f t="shared" si="102"/>
        <v>45.464285714285715</v>
      </c>
      <c r="S816" s="6" t="s">
        <v>8325</v>
      </c>
      <c r="T816" s="6" t="s">
        <v>8326</v>
      </c>
      <c r="U816" s="6" t="str">
        <f t="shared" si="96"/>
        <v>music</v>
      </c>
      <c r="V816" s="6" t="str">
        <f t="shared" si="103"/>
        <v>rock</v>
      </c>
      <c r="W816" s="6" t="str">
        <f t="shared" si="97"/>
        <v>music</v>
      </c>
      <c r="X816" s="6" t="str">
        <f t="shared" si="98"/>
        <v>rock</v>
      </c>
    </row>
    <row r="817" spans="1:24" ht="104.7" customHeight="1" x14ac:dyDescent="0.55000000000000004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20">
        <f t="shared" si="99"/>
        <v>41914.917858796296</v>
      </c>
      <c r="L817" s="20">
        <f t="shared" si="100"/>
        <v>41944.917858796296</v>
      </c>
      <c r="M817" s="6" t="b">
        <v>0</v>
      </c>
      <c r="N817" s="6">
        <v>43</v>
      </c>
      <c r="O817" s="6" t="b">
        <v>1</v>
      </c>
      <c r="P817" s="6" t="s">
        <v>8276</v>
      </c>
      <c r="Q817" s="8">
        <f t="shared" si="101"/>
        <v>107</v>
      </c>
      <c r="R817" s="9">
        <f t="shared" si="102"/>
        <v>99.534883720930239</v>
      </c>
      <c r="S817" s="6" t="s">
        <v>8325</v>
      </c>
      <c r="T817" s="6" t="s">
        <v>8326</v>
      </c>
      <c r="U817" s="6" t="str">
        <f t="shared" si="96"/>
        <v>music</v>
      </c>
      <c r="V817" s="6" t="str">
        <f t="shared" si="103"/>
        <v>rock</v>
      </c>
      <c r="W817" s="6" t="str">
        <f t="shared" si="97"/>
        <v>music</v>
      </c>
      <c r="X817" s="6" t="str">
        <f t="shared" si="98"/>
        <v>rock</v>
      </c>
    </row>
    <row r="818" spans="1:24" ht="104.7" customHeight="1" x14ac:dyDescent="0.55000000000000004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20">
        <f t="shared" si="99"/>
        <v>41341.870868055557</v>
      </c>
      <c r="L818" s="20">
        <f t="shared" si="100"/>
        <v>41373.270833333336</v>
      </c>
      <c r="M818" s="6" t="b">
        <v>0</v>
      </c>
      <c r="N818" s="6">
        <v>205</v>
      </c>
      <c r="O818" s="6" t="b">
        <v>1</v>
      </c>
      <c r="P818" s="6" t="s">
        <v>8276</v>
      </c>
      <c r="Q818" s="8">
        <f t="shared" si="101"/>
        <v>115.12214285714286</v>
      </c>
      <c r="R818" s="9">
        <f t="shared" si="102"/>
        <v>39.31</v>
      </c>
      <c r="S818" s="6" t="s">
        <v>8325</v>
      </c>
      <c r="T818" s="6" t="s">
        <v>8326</v>
      </c>
      <c r="U818" s="6" t="str">
        <f t="shared" si="96"/>
        <v>music</v>
      </c>
      <c r="V818" s="6" t="str">
        <f t="shared" si="103"/>
        <v>rock</v>
      </c>
      <c r="W818" s="6" t="str">
        <f t="shared" si="97"/>
        <v>music</v>
      </c>
      <c r="X818" s="6" t="str">
        <f t="shared" si="98"/>
        <v>rock</v>
      </c>
    </row>
    <row r="819" spans="1:24" ht="104.7" customHeight="1" x14ac:dyDescent="0.55000000000000004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20">
        <f t="shared" si="99"/>
        <v>40925.599664351852</v>
      </c>
      <c r="L819" s="20">
        <f t="shared" si="100"/>
        <v>40979.207638888889</v>
      </c>
      <c r="M819" s="6" t="b">
        <v>0</v>
      </c>
      <c r="N819" s="6">
        <v>23</v>
      </c>
      <c r="O819" s="6" t="b">
        <v>1</v>
      </c>
      <c r="P819" s="6" t="s">
        <v>8276</v>
      </c>
      <c r="Q819" s="8">
        <f t="shared" si="101"/>
        <v>137.11066666666665</v>
      </c>
      <c r="R819" s="9">
        <f t="shared" si="102"/>
        <v>89.419999999999987</v>
      </c>
      <c r="S819" s="6" t="s">
        <v>8325</v>
      </c>
      <c r="T819" s="6" t="s">
        <v>8326</v>
      </c>
      <c r="U819" s="6" t="str">
        <f t="shared" si="96"/>
        <v>music</v>
      </c>
      <c r="V819" s="6" t="str">
        <f t="shared" si="103"/>
        <v>rock</v>
      </c>
      <c r="W819" s="6" t="str">
        <f t="shared" si="97"/>
        <v>music</v>
      </c>
      <c r="X819" s="6" t="str">
        <f t="shared" si="98"/>
        <v>rock</v>
      </c>
    </row>
    <row r="820" spans="1:24" ht="104.7" customHeight="1" x14ac:dyDescent="0.55000000000000004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20">
        <f t="shared" si="99"/>
        <v>41120.882881944446</v>
      </c>
      <c r="L820" s="20">
        <f t="shared" si="100"/>
        <v>41128.709027777775</v>
      </c>
      <c r="M820" s="6" t="b">
        <v>0</v>
      </c>
      <c r="N820" s="6">
        <v>19</v>
      </c>
      <c r="O820" s="6" t="b">
        <v>1</v>
      </c>
      <c r="P820" s="6" t="s">
        <v>8276</v>
      </c>
      <c r="Q820" s="8">
        <f t="shared" si="101"/>
        <v>155.71428571428572</v>
      </c>
      <c r="R820" s="9">
        <f t="shared" si="102"/>
        <v>28.684210526315791</v>
      </c>
      <c r="S820" s="6" t="s">
        <v>8325</v>
      </c>
      <c r="T820" s="6" t="s">
        <v>8326</v>
      </c>
      <c r="U820" s="6" t="str">
        <f t="shared" si="96"/>
        <v>music</v>
      </c>
      <c r="V820" s="6" t="str">
        <f t="shared" si="103"/>
        <v>rock</v>
      </c>
      <c r="W820" s="6" t="str">
        <f t="shared" si="97"/>
        <v>music</v>
      </c>
      <c r="X820" s="6" t="str">
        <f t="shared" si="98"/>
        <v>rock</v>
      </c>
    </row>
    <row r="821" spans="1:24" ht="104.7" customHeight="1" x14ac:dyDescent="0.55000000000000004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20">
        <f t="shared" si="99"/>
        <v>41619.998310185183</v>
      </c>
      <c r="L821" s="20">
        <f t="shared" si="100"/>
        <v>41629.197222222225</v>
      </c>
      <c r="M821" s="6" t="b">
        <v>0</v>
      </c>
      <c r="N821" s="6">
        <v>14</v>
      </c>
      <c r="O821" s="6" t="b">
        <v>1</v>
      </c>
      <c r="P821" s="6" t="s">
        <v>8276</v>
      </c>
      <c r="Q821" s="8">
        <f t="shared" si="101"/>
        <v>108.74999999999999</v>
      </c>
      <c r="R821" s="9">
        <f t="shared" si="102"/>
        <v>31.071428571428573</v>
      </c>
      <c r="S821" s="6" t="s">
        <v>8325</v>
      </c>
      <c r="T821" s="6" t="s">
        <v>8326</v>
      </c>
      <c r="U821" s="6" t="str">
        <f t="shared" si="96"/>
        <v>music</v>
      </c>
      <c r="V821" s="6" t="str">
        <f t="shared" si="103"/>
        <v>rock</v>
      </c>
      <c r="W821" s="6" t="str">
        <f t="shared" si="97"/>
        <v>music</v>
      </c>
      <c r="X821" s="6" t="str">
        <f t="shared" si="98"/>
        <v>rock</v>
      </c>
    </row>
    <row r="822" spans="1:24" ht="104.7" customHeight="1" x14ac:dyDescent="0.55000000000000004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20">
        <f t="shared" si="99"/>
        <v>41768.841921296298</v>
      </c>
      <c r="L822" s="20">
        <f t="shared" si="100"/>
        <v>41799.208333333336</v>
      </c>
      <c r="M822" s="6" t="b">
        <v>0</v>
      </c>
      <c r="N822" s="6">
        <v>38</v>
      </c>
      <c r="O822" s="6" t="b">
        <v>1</v>
      </c>
      <c r="P822" s="6" t="s">
        <v>8276</v>
      </c>
      <c r="Q822" s="8">
        <f t="shared" si="101"/>
        <v>134.05000000000001</v>
      </c>
      <c r="R822" s="9">
        <f t="shared" si="102"/>
        <v>70.55263157894737</v>
      </c>
      <c r="S822" s="6" t="s">
        <v>8325</v>
      </c>
      <c r="T822" s="6" t="s">
        <v>8326</v>
      </c>
      <c r="U822" s="6" t="str">
        <f t="shared" si="96"/>
        <v>music</v>
      </c>
      <c r="V822" s="6" t="str">
        <f t="shared" si="103"/>
        <v>rock</v>
      </c>
      <c r="W822" s="6" t="str">
        <f t="shared" si="97"/>
        <v>music</v>
      </c>
      <c r="X822" s="6" t="str">
        <f t="shared" si="98"/>
        <v>rock</v>
      </c>
    </row>
    <row r="823" spans="1:24" ht="104.7" customHeight="1" x14ac:dyDescent="0.55000000000000004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20">
        <f t="shared" si="99"/>
        <v>42093.922048611115</v>
      </c>
      <c r="L823" s="20">
        <f t="shared" si="100"/>
        <v>42128.167361111111</v>
      </c>
      <c r="M823" s="6" t="b">
        <v>0</v>
      </c>
      <c r="N823" s="6">
        <v>78</v>
      </c>
      <c r="O823" s="6" t="b">
        <v>1</v>
      </c>
      <c r="P823" s="6" t="s">
        <v>8276</v>
      </c>
      <c r="Q823" s="8">
        <f t="shared" si="101"/>
        <v>100</v>
      </c>
      <c r="R823" s="9">
        <f t="shared" si="102"/>
        <v>224.12820512820514</v>
      </c>
      <c r="S823" s="6" t="s">
        <v>8325</v>
      </c>
      <c r="T823" s="6" t="s">
        <v>8326</v>
      </c>
      <c r="U823" s="6" t="str">
        <f t="shared" si="96"/>
        <v>music</v>
      </c>
      <c r="V823" s="6" t="str">
        <f t="shared" si="103"/>
        <v>rock</v>
      </c>
      <c r="W823" s="6" t="str">
        <f t="shared" si="97"/>
        <v>music</v>
      </c>
      <c r="X823" s="6" t="str">
        <f t="shared" si="98"/>
        <v>rock</v>
      </c>
    </row>
    <row r="824" spans="1:24" ht="104.7" customHeight="1" x14ac:dyDescent="0.55000000000000004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20">
        <f t="shared" si="99"/>
        <v>41157.947337962964</v>
      </c>
      <c r="L824" s="20">
        <f t="shared" si="100"/>
        <v>41187.947337962964</v>
      </c>
      <c r="M824" s="6" t="b">
        <v>0</v>
      </c>
      <c r="N824" s="6">
        <v>69</v>
      </c>
      <c r="O824" s="6" t="b">
        <v>1</v>
      </c>
      <c r="P824" s="6" t="s">
        <v>8276</v>
      </c>
      <c r="Q824" s="8">
        <f t="shared" si="101"/>
        <v>119.16666666666667</v>
      </c>
      <c r="R824" s="9">
        <f t="shared" si="102"/>
        <v>51.811594202898547</v>
      </c>
      <c r="S824" s="6" t="s">
        <v>8325</v>
      </c>
      <c r="T824" s="6" t="s">
        <v>8326</v>
      </c>
      <c r="U824" s="6" t="str">
        <f t="shared" si="96"/>
        <v>music</v>
      </c>
      <c r="V824" s="6" t="str">
        <f t="shared" si="103"/>
        <v>rock</v>
      </c>
      <c r="W824" s="6" t="str">
        <f t="shared" si="97"/>
        <v>music</v>
      </c>
      <c r="X824" s="6" t="str">
        <f t="shared" si="98"/>
        <v>rock</v>
      </c>
    </row>
    <row r="825" spans="1:24" ht="104.7" customHeight="1" x14ac:dyDescent="0.55000000000000004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20">
        <f t="shared" si="99"/>
        <v>42055.972824074073</v>
      </c>
      <c r="L825" s="20">
        <f t="shared" si="100"/>
        <v>42085.931157407409</v>
      </c>
      <c r="M825" s="6" t="b">
        <v>0</v>
      </c>
      <c r="N825" s="6">
        <v>33</v>
      </c>
      <c r="O825" s="6" t="b">
        <v>1</v>
      </c>
      <c r="P825" s="6" t="s">
        <v>8276</v>
      </c>
      <c r="Q825" s="8">
        <f t="shared" si="101"/>
        <v>179.5</v>
      </c>
      <c r="R825" s="9">
        <f t="shared" si="102"/>
        <v>43.515151515151516</v>
      </c>
      <c r="S825" s="6" t="s">
        <v>8325</v>
      </c>
      <c r="T825" s="6" t="s">
        <v>8326</v>
      </c>
      <c r="U825" s="6" t="str">
        <f t="shared" si="96"/>
        <v>music</v>
      </c>
      <c r="V825" s="6" t="str">
        <f t="shared" si="103"/>
        <v>rock</v>
      </c>
      <c r="W825" s="6" t="str">
        <f t="shared" si="97"/>
        <v>music</v>
      </c>
      <c r="X825" s="6" t="str">
        <f t="shared" si="98"/>
        <v>rock</v>
      </c>
    </row>
    <row r="826" spans="1:24" ht="104.7" customHeight="1" x14ac:dyDescent="0.55000000000000004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20">
        <f t="shared" si="99"/>
        <v>40250.242106481484</v>
      </c>
      <c r="L826" s="20">
        <f t="shared" si="100"/>
        <v>40286.290972222225</v>
      </c>
      <c r="M826" s="6" t="b">
        <v>0</v>
      </c>
      <c r="N826" s="6">
        <v>54</v>
      </c>
      <c r="O826" s="6" t="b">
        <v>1</v>
      </c>
      <c r="P826" s="6" t="s">
        <v>8276</v>
      </c>
      <c r="Q826" s="8">
        <f t="shared" si="101"/>
        <v>134.38124999999999</v>
      </c>
      <c r="R826" s="9">
        <f t="shared" si="102"/>
        <v>39.816666666666663</v>
      </c>
      <c r="S826" s="6" t="s">
        <v>8325</v>
      </c>
      <c r="T826" s="6" t="s">
        <v>8326</v>
      </c>
      <c r="U826" s="6" t="str">
        <f t="shared" si="96"/>
        <v>music</v>
      </c>
      <c r="V826" s="6" t="str">
        <f t="shared" si="103"/>
        <v>rock</v>
      </c>
      <c r="W826" s="6" t="str">
        <f t="shared" si="97"/>
        <v>music</v>
      </c>
      <c r="X826" s="6" t="str">
        <f t="shared" si="98"/>
        <v>rock</v>
      </c>
    </row>
    <row r="827" spans="1:24" ht="104.7" customHeight="1" x14ac:dyDescent="0.55000000000000004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20">
        <f t="shared" si="99"/>
        <v>41186.306527777779</v>
      </c>
      <c r="L827" s="20">
        <f t="shared" si="100"/>
        <v>41211.306527777779</v>
      </c>
      <c r="M827" s="6" t="b">
        <v>0</v>
      </c>
      <c r="N827" s="6">
        <v>99</v>
      </c>
      <c r="O827" s="6" t="b">
        <v>1</v>
      </c>
      <c r="P827" s="6" t="s">
        <v>8276</v>
      </c>
      <c r="Q827" s="8">
        <f t="shared" si="101"/>
        <v>100.43200000000002</v>
      </c>
      <c r="R827" s="9">
        <f t="shared" si="102"/>
        <v>126.8080808080808</v>
      </c>
      <c r="S827" s="6" t="s">
        <v>8325</v>
      </c>
      <c r="T827" s="6" t="s">
        <v>8326</v>
      </c>
      <c r="U827" s="6" t="str">
        <f t="shared" si="96"/>
        <v>music</v>
      </c>
      <c r="V827" s="6" t="str">
        <f t="shared" si="103"/>
        <v>rock</v>
      </c>
      <c r="W827" s="6" t="str">
        <f t="shared" si="97"/>
        <v>music</v>
      </c>
      <c r="X827" s="6" t="str">
        <f t="shared" si="98"/>
        <v>rock</v>
      </c>
    </row>
    <row r="828" spans="1:24" ht="104.7" customHeight="1" x14ac:dyDescent="0.55000000000000004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20">
        <f t="shared" si="99"/>
        <v>40973.038541666669</v>
      </c>
      <c r="L828" s="20">
        <f t="shared" si="100"/>
        <v>40993.996874999997</v>
      </c>
      <c r="M828" s="6" t="b">
        <v>0</v>
      </c>
      <c r="N828" s="6">
        <v>49</v>
      </c>
      <c r="O828" s="6" t="b">
        <v>1</v>
      </c>
      <c r="P828" s="6" t="s">
        <v>8276</v>
      </c>
      <c r="Q828" s="8">
        <f t="shared" si="101"/>
        <v>101.45454545454547</v>
      </c>
      <c r="R828" s="9">
        <f t="shared" si="102"/>
        <v>113.87755102040816</v>
      </c>
      <c r="S828" s="6" t="s">
        <v>8325</v>
      </c>
      <c r="T828" s="6" t="s">
        <v>8326</v>
      </c>
      <c r="U828" s="6" t="str">
        <f t="shared" si="96"/>
        <v>music</v>
      </c>
      <c r="V828" s="6" t="str">
        <f t="shared" si="103"/>
        <v>rock</v>
      </c>
      <c r="W828" s="6" t="str">
        <f t="shared" si="97"/>
        <v>music</v>
      </c>
      <c r="X828" s="6" t="str">
        <f t="shared" si="98"/>
        <v>rock</v>
      </c>
    </row>
    <row r="829" spans="1:24" ht="104.7" customHeight="1" x14ac:dyDescent="0.55000000000000004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20">
        <f t="shared" si="99"/>
        <v>40927.473460648151</v>
      </c>
      <c r="L829" s="20">
        <f t="shared" si="100"/>
        <v>40953.825694444444</v>
      </c>
      <c r="M829" s="6" t="b">
        <v>0</v>
      </c>
      <c r="N829" s="6">
        <v>11</v>
      </c>
      <c r="O829" s="6" t="b">
        <v>1</v>
      </c>
      <c r="P829" s="6" t="s">
        <v>8276</v>
      </c>
      <c r="Q829" s="8">
        <f t="shared" si="101"/>
        <v>103.33333333333334</v>
      </c>
      <c r="R829" s="9">
        <f t="shared" si="102"/>
        <v>28.181818181818183</v>
      </c>
      <c r="S829" s="6" t="s">
        <v>8325</v>
      </c>
      <c r="T829" s="6" t="s">
        <v>8326</v>
      </c>
      <c r="U829" s="6" t="str">
        <f t="shared" si="96"/>
        <v>music</v>
      </c>
      <c r="V829" s="6" t="str">
        <f t="shared" si="103"/>
        <v>rock</v>
      </c>
      <c r="W829" s="6" t="str">
        <f t="shared" si="97"/>
        <v>music</v>
      </c>
      <c r="X829" s="6" t="str">
        <f t="shared" si="98"/>
        <v>rock</v>
      </c>
    </row>
    <row r="830" spans="1:24" ht="104.7" customHeight="1" x14ac:dyDescent="0.55000000000000004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20">
        <f t="shared" si="99"/>
        <v>41073.050717592596</v>
      </c>
      <c r="L830" s="20">
        <f t="shared" si="100"/>
        <v>41085.683333333334</v>
      </c>
      <c r="M830" s="6" t="b">
        <v>0</v>
      </c>
      <c r="N830" s="6">
        <v>38</v>
      </c>
      <c r="O830" s="6" t="b">
        <v>1</v>
      </c>
      <c r="P830" s="6" t="s">
        <v>8276</v>
      </c>
      <c r="Q830" s="8">
        <f t="shared" si="101"/>
        <v>107</v>
      </c>
      <c r="R830" s="9">
        <f t="shared" si="102"/>
        <v>36.60526315789474</v>
      </c>
      <c r="S830" s="6" t="s">
        <v>8325</v>
      </c>
      <c r="T830" s="6" t="s">
        <v>8326</v>
      </c>
      <c r="U830" s="6" t="str">
        <f t="shared" si="96"/>
        <v>music</v>
      </c>
      <c r="V830" s="6" t="str">
        <f t="shared" si="103"/>
        <v>rock</v>
      </c>
      <c r="W830" s="6" t="str">
        <f t="shared" si="97"/>
        <v>music</v>
      </c>
      <c r="X830" s="6" t="str">
        <f t="shared" si="98"/>
        <v>rock</v>
      </c>
    </row>
    <row r="831" spans="1:24" ht="104.7" customHeight="1" x14ac:dyDescent="0.55000000000000004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20">
        <f t="shared" si="99"/>
        <v>42504.801388888889</v>
      </c>
      <c r="L831" s="20">
        <f t="shared" si="100"/>
        <v>42564.801388888889</v>
      </c>
      <c r="M831" s="6" t="b">
        <v>0</v>
      </c>
      <c r="N831" s="6">
        <v>16</v>
      </c>
      <c r="O831" s="6" t="b">
        <v>1</v>
      </c>
      <c r="P831" s="6" t="s">
        <v>8276</v>
      </c>
      <c r="Q831" s="8">
        <f t="shared" si="101"/>
        <v>104</v>
      </c>
      <c r="R831" s="9">
        <f t="shared" si="102"/>
        <v>32.5</v>
      </c>
      <c r="S831" s="6" t="s">
        <v>8325</v>
      </c>
      <c r="T831" s="6" t="s">
        <v>8326</v>
      </c>
      <c r="U831" s="6" t="str">
        <f t="shared" si="96"/>
        <v>music</v>
      </c>
      <c r="V831" s="6" t="str">
        <f t="shared" si="103"/>
        <v>rock</v>
      </c>
      <c r="W831" s="6" t="str">
        <f t="shared" si="97"/>
        <v>music</v>
      </c>
      <c r="X831" s="6" t="str">
        <f t="shared" si="98"/>
        <v>rock</v>
      </c>
    </row>
    <row r="832" spans="1:24" ht="104.7" customHeight="1" x14ac:dyDescent="0.55000000000000004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20">
        <f t="shared" si="99"/>
        <v>41325.525752314818</v>
      </c>
      <c r="L832" s="20">
        <f t="shared" si="100"/>
        <v>41355.484085648146</v>
      </c>
      <c r="M832" s="6" t="b">
        <v>0</v>
      </c>
      <c r="N832" s="6">
        <v>32</v>
      </c>
      <c r="O832" s="6" t="b">
        <v>1</v>
      </c>
      <c r="P832" s="6" t="s">
        <v>8276</v>
      </c>
      <c r="Q832" s="8">
        <f t="shared" si="101"/>
        <v>107.83333333333334</v>
      </c>
      <c r="R832" s="9">
        <f t="shared" si="102"/>
        <v>60.65625</v>
      </c>
      <c r="S832" s="6" t="s">
        <v>8325</v>
      </c>
      <c r="T832" s="6" t="s">
        <v>8326</v>
      </c>
      <c r="U832" s="6" t="str">
        <f t="shared" si="96"/>
        <v>music</v>
      </c>
      <c r="V832" s="6" t="str">
        <f t="shared" si="103"/>
        <v>rock</v>
      </c>
      <c r="W832" s="6" t="str">
        <f t="shared" si="97"/>
        <v>music</v>
      </c>
      <c r="X832" s="6" t="str">
        <f t="shared" si="98"/>
        <v>rock</v>
      </c>
    </row>
    <row r="833" spans="1:24" ht="104.7" customHeight="1" x14ac:dyDescent="0.55000000000000004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20">
        <f t="shared" si="99"/>
        <v>40996.646921296298</v>
      </c>
      <c r="L833" s="20">
        <f t="shared" si="100"/>
        <v>41026.646921296298</v>
      </c>
      <c r="M833" s="6" t="b">
        <v>0</v>
      </c>
      <c r="N833" s="6">
        <v>20</v>
      </c>
      <c r="O833" s="6" t="b">
        <v>1</v>
      </c>
      <c r="P833" s="6" t="s">
        <v>8276</v>
      </c>
      <c r="Q833" s="8">
        <f t="shared" si="101"/>
        <v>233.33333333333334</v>
      </c>
      <c r="R833" s="9">
        <f t="shared" si="102"/>
        <v>175</v>
      </c>
      <c r="S833" s="6" t="s">
        <v>8325</v>
      </c>
      <c r="T833" s="6" t="s">
        <v>8326</v>
      </c>
      <c r="U833" s="6" t="str">
        <f t="shared" si="96"/>
        <v>music</v>
      </c>
      <c r="V833" s="6" t="str">
        <f t="shared" si="103"/>
        <v>rock</v>
      </c>
      <c r="W833" s="6" t="str">
        <f t="shared" si="97"/>
        <v>music</v>
      </c>
      <c r="X833" s="6" t="str">
        <f t="shared" si="98"/>
        <v>rock</v>
      </c>
    </row>
    <row r="834" spans="1:24" ht="104.7" customHeight="1" x14ac:dyDescent="0.55000000000000004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20">
        <f t="shared" si="99"/>
        <v>40869.675173611111</v>
      </c>
      <c r="L834" s="20">
        <f t="shared" si="100"/>
        <v>40929.342361111114</v>
      </c>
      <c r="M834" s="6" t="b">
        <v>0</v>
      </c>
      <c r="N834" s="6">
        <v>154</v>
      </c>
      <c r="O834" s="6" t="b">
        <v>1</v>
      </c>
      <c r="P834" s="6" t="s">
        <v>8276</v>
      </c>
      <c r="Q834" s="8">
        <f t="shared" si="101"/>
        <v>100.60706666666665</v>
      </c>
      <c r="R834" s="9">
        <f t="shared" si="102"/>
        <v>97.993896103896105</v>
      </c>
      <c r="S834" s="6" t="s">
        <v>8325</v>
      </c>
      <c r="T834" s="6" t="s">
        <v>8326</v>
      </c>
      <c r="U834" s="6" t="str">
        <f t="shared" ref="U834:U897" si="104">LEFT(P834,FIND("/",P834)-1)</f>
        <v>music</v>
      </c>
      <c r="V834" s="6" t="str">
        <f t="shared" si="103"/>
        <v>rock</v>
      </c>
      <c r="W834" s="6" t="str">
        <f t="shared" ref="W834:W897" si="105">TRIM(MID(SUBSTITUTE(P834,"/",REPT(" ",LEN(P834))),(1-1)*LEN(P834)+1,LEN(P834)))</f>
        <v>music</v>
      </c>
      <c r="X834" s="6" t="str">
        <f t="shared" ref="X834:X897" si="106">TRIM(MID(SUBSTITUTE(P834,"/",REPT(" ",LEN(P834))),(2-1)*LEN(P834)+1,LEN(P834)))</f>
        <v>rock</v>
      </c>
    </row>
    <row r="835" spans="1:24" ht="104.7" customHeight="1" x14ac:dyDescent="0.55000000000000004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20">
        <f t="shared" ref="K835:K898" si="107">(((J835/60)/60)/24)+DATE(1970,1,1)</f>
        <v>41718.878182870372</v>
      </c>
      <c r="L835" s="20">
        <f t="shared" ref="L835:L898" si="108">(((I835/60)/60)/24)+DATE(1970,1,1)</f>
        <v>41748.878182870372</v>
      </c>
      <c r="M835" s="6" t="b">
        <v>0</v>
      </c>
      <c r="N835" s="6">
        <v>41</v>
      </c>
      <c r="O835" s="6" t="b">
        <v>1</v>
      </c>
      <c r="P835" s="6" t="s">
        <v>8276</v>
      </c>
      <c r="Q835" s="8">
        <f t="shared" ref="Q835:Q898" si="109">E835/D835*100</f>
        <v>101.66666666666666</v>
      </c>
      <c r="R835" s="9">
        <f t="shared" ref="R835:R898" si="110">E835/N835</f>
        <v>148.78048780487805</v>
      </c>
      <c r="S835" s="6" t="s">
        <v>8325</v>
      </c>
      <c r="T835" s="6" t="s">
        <v>8326</v>
      </c>
      <c r="U835" s="6" t="str">
        <f t="shared" si="104"/>
        <v>music</v>
      </c>
      <c r="V835" s="6" t="str">
        <f t="shared" ref="V835:V898" si="111">RIGHT(P835,LEN(P835)-LEN(U835)-1)</f>
        <v>rock</v>
      </c>
      <c r="W835" s="6" t="str">
        <f t="shared" si="105"/>
        <v>music</v>
      </c>
      <c r="X835" s="6" t="str">
        <f t="shared" si="106"/>
        <v>rock</v>
      </c>
    </row>
    <row r="836" spans="1:24" ht="104.7" customHeight="1" x14ac:dyDescent="0.55000000000000004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20">
        <f t="shared" si="107"/>
        <v>41422.822824074072</v>
      </c>
      <c r="L836" s="20">
        <f t="shared" si="108"/>
        <v>41456.165972222225</v>
      </c>
      <c r="M836" s="6" t="b">
        <v>0</v>
      </c>
      <c r="N836" s="6">
        <v>75</v>
      </c>
      <c r="O836" s="6" t="b">
        <v>1</v>
      </c>
      <c r="P836" s="6" t="s">
        <v>8276</v>
      </c>
      <c r="Q836" s="8">
        <f t="shared" si="109"/>
        <v>131.0181818181818</v>
      </c>
      <c r="R836" s="9">
        <f t="shared" si="110"/>
        <v>96.08</v>
      </c>
      <c r="S836" s="6" t="s">
        <v>8325</v>
      </c>
      <c r="T836" s="6" t="s">
        <v>8326</v>
      </c>
      <c r="U836" s="6" t="str">
        <f t="shared" si="104"/>
        <v>music</v>
      </c>
      <c r="V836" s="6" t="str">
        <f t="shared" si="111"/>
        <v>rock</v>
      </c>
      <c r="W836" s="6" t="str">
        <f t="shared" si="105"/>
        <v>music</v>
      </c>
      <c r="X836" s="6" t="str">
        <f t="shared" si="106"/>
        <v>rock</v>
      </c>
    </row>
    <row r="837" spans="1:24" ht="104.7" customHeight="1" x14ac:dyDescent="0.55000000000000004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20">
        <f t="shared" si="107"/>
        <v>41005.45784722222</v>
      </c>
      <c r="L837" s="20">
        <f t="shared" si="108"/>
        <v>41048.125</v>
      </c>
      <c r="M837" s="6" t="b">
        <v>0</v>
      </c>
      <c r="N837" s="6">
        <v>40</v>
      </c>
      <c r="O837" s="6" t="b">
        <v>1</v>
      </c>
      <c r="P837" s="6" t="s">
        <v>8276</v>
      </c>
      <c r="Q837" s="8">
        <f t="shared" si="109"/>
        <v>117.25000000000001</v>
      </c>
      <c r="R837" s="9">
        <f t="shared" si="110"/>
        <v>58.625</v>
      </c>
      <c r="S837" s="6" t="s">
        <v>8325</v>
      </c>
      <c r="T837" s="6" t="s">
        <v>8326</v>
      </c>
      <c r="U837" s="6" t="str">
        <f t="shared" si="104"/>
        <v>music</v>
      </c>
      <c r="V837" s="6" t="str">
        <f t="shared" si="111"/>
        <v>rock</v>
      </c>
      <c r="W837" s="6" t="str">
        <f t="shared" si="105"/>
        <v>music</v>
      </c>
      <c r="X837" s="6" t="str">
        <f t="shared" si="106"/>
        <v>rock</v>
      </c>
    </row>
    <row r="838" spans="1:24" ht="104.7" customHeight="1" x14ac:dyDescent="0.55000000000000004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20">
        <f t="shared" si="107"/>
        <v>41524.056921296295</v>
      </c>
      <c r="L838" s="20">
        <f t="shared" si="108"/>
        <v>41554.056921296295</v>
      </c>
      <c r="M838" s="6" t="b">
        <v>0</v>
      </c>
      <c r="N838" s="6">
        <v>46</v>
      </c>
      <c r="O838" s="6" t="b">
        <v>1</v>
      </c>
      <c r="P838" s="6" t="s">
        <v>8276</v>
      </c>
      <c r="Q838" s="8">
        <f t="shared" si="109"/>
        <v>100.93039999999999</v>
      </c>
      <c r="R838" s="9">
        <f t="shared" si="110"/>
        <v>109.70695652173914</v>
      </c>
      <c r="S838" s="6" t="s">
        <v>8325</v>
      </c>
      <c r="T838" s="6" t="s">
        <v>8326</v>
      </c>
      <c r="U838" s="6" t="str">
        <f t="shared" si="104"/>
        <v>music</v>
      </c>
      <c r="V838" s="6" t="str">
        <f t="shared" si="111"/>
        <v>rock</v>
      </c>
      <c r="W838" s="6" t="str">
        <f t="shared" si="105"/>
        <v>music</v>
      </c>
      <c r="X838" s="6" t="str">
        <f t="shared" si="106"/>
        <v>rock</v>
      </c>
    </row>
    <row r="839" spans="1:24" ht="104.7" customHeight="1" x14ac:dyDescent="0.55000000000000004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20">
        <f t="shared" si="107"/>
        <v>41730.998402777775</v>
      </c>
      <c r="L839" s="20">
        <f t="shared" si="108"/>
        <v>41760.998402777775</v>
      </c>
      <c r="M839" s="6" t="b">
        <v>0</v>
      </c>
      <c r="N839" s="6">
        <v>62</v>
      </c>
      <c r="O839" s="6" t="b">
        <v>1</v>
      </c>
      <c r="P839" s="6" t="s">
        <v>8276</v>
      </c>
      <c r="Q839" s="8">
        <f t="shared" si="109"/>
        <v>121.8</v>
      </c>
      <c r="R839" s="9">
        <f t="shared" si="110"/>
        <v>49.112903225806448</v>
      </c>
      <c r="S839" s="6" t="s">
        <v>8325</v>
      </c>
      <c r="T839" s="6" t="s">
        <v>8326</v>
      </c>
      <c r="U839" s="6" t="str">
        <f t="shared" si="104"/>
        <v>music</v>
      </c>
      <c r="V839" s="6" t="str">
        <f t="shared" si="111"/>
        <v>rock</v>
      </c>
      <c r="W839" s="6" t="str">
        <f t="shared" si="105"/>
        <v>music</v>
      </c>
      <c r="X839" s="6" t="str">
        <f t="shared" si="106"/>
        <v>rock</v>
      </c>
    </row>
    <row r="840" spans="1:24" ht="104.7" customHeight="1" x14ac:dyDescent="0.55000000000000004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20">
        <f t="shared" si="107"/>
        <v>40895.897974537038</v>
      </c>
      <c r="L840" s="20">
        <f t="shared" si="108"/>
        <v>40925.897974537038</v>
      </c>
      <c r="M840" s="6" t="b">
        <v>0</v>
      </c>
      <c r="N840" s="6">
        <v>61</v>
      </c>
      <c r="O840" s="6" t="b">
        <v>1</v>
      </c>
      <c r="P840" s="6" t="s">
        <v>8276</v>
      </c>
      <c r="Q840" s="8">
        <f t="shared" si="109"/>
        <v>145.4</v>
      </c>
      <c r="R840" s="9">
        <f t="shared" si="110"/>
        <v>47.672131147540981</v>
      </c>
      <c r="S840" s="6" t="s">
        <v>8325</v>
      </c>
      <c r="T840" s="6" t="s">
        <v>8326</v>
      </c>
      <c r="U840" s="6" t="str">
        <f t="shared" si="104"/>
        <v>music</v>
      </c>
      <c r="V840" s="6" t="str">
        <f t="shared" si="111"/>
        <v>rock</v>
      </c>
      <c r="W840" s="6" t="str">
        <f t="shared" si="105"/>
        <v>music</v>
      </c>
      <c r="X840" s="6" t="str">
        <f t="shared" si="106"/>
        <v>rock</v>
      </c>
    </row>
    <row r="841" spans="1:24" ht="104.7" customHeight="1" x14ac:dyDescent="0.55000000000000004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20">
        <f t="shared" si="107"/>
        <v>41144.763379629629</v>
      </c>
      <c r="L841" s="20">
        <f t="shared" si="108"/>
        <v>41174.763379629629</v>
      </c>
      <c r="M841" s="6" t="b">
        <v>0</v>
      </c>
      <c r="N841" s="6">
        <v>96</v>
      </c>
      <c r="O841" s="6" t="b">
        <v>1</v>
      </c>
      <c r="P841" s="6" t="s">
        <v>8276</v>
      </c>
      <c r="Q841" s="8">
        <f t="shared" si="109"/>
        <v>116.61660000000001</v>
      </c>
      <c r="R841" s="9">
        <f t="shared" si="110"/>
        <v>60.737812499999997</v>
      </c>
      <c r="S841" s="6" t="s">
        <v>8325</v>
      </c>
      <c r="T841" s="6" t="s">
        <v>8326</v>
      </c>
      <c r="U841" s="6" t="str">
        <f t="shared" si="104"/>
        <v>music</v>
      </c>
      <c r="V841" s="6" t="str">
        <f t="shared" si="111"/>
        <v>rock</v>
      </c>
      <c r="W841" s="6" t="str">
        <f t="shared" si="105"/>
        <v>music</v>
      </c>
      <c r="X841" s="6" t="str">
        <f t="shared" si="106"/>
        <v>rock</v>
      </c>
    </row>
    <row r="842" spans="1:24" ht="104.7" customHeight="1" x14ac:dyDescent="0.55000000000000004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20">
        <f t="shared" si="107"/>
        <v>42607.226701388892</v>
      </c>
      <c r="L842" s="20">
        <f t="shared" si="108"/>
        <v>42637.226701388892</v>
      </c>
      <c r="M842" s="6" t="b">
        <v>0</v>
      </c>
      <c r="N842" s="6">
        <v>190</v>
      </c>
      <c r="O842" s="6" t="b">
        <v>1</v>
      </c>
      <c r="P842" s="6" t="s">
        <v>8277</v>
      </c>
      <c r="Q842" s="8">
        <f t="shared" si="109"/>
        <v>120.4166</v>
      </c>
      <c r="R842" s="9">
        <f t="shared" si="110"/>
        <v>63.37715789473684</v>
      </c>
      <c r="S842" s="6" t="s">
        <v>8325</v>
      </c>
      <c r="T842" s="6" t="s">
        <v>8327</v>
      </c>
      <c r="U842" s="6" t="str">
        <f t="shared" si="104"/>
        <v>music</v>
      </c>
      <c r="V842" s="6" t="str">
        <f t="shared" si="111"/>
        <v>metal</v>
      </c>
      <c r="W842" s="6" t="str">
        <f t="shared" si="105"/>
        <v>music</v>
      </c>
      <c r="X842" s="6" t="str">
        <f t="shared" si="106"/>
        <v>metal</v>
      </c>
    </row>
    <row r="843" spans="1:24" ht="104.7" customHeight="1" x14ac:dyDescent="0.55000000000000004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20">
        <f t="shared" si="107"/>
        <v>41923.838692129626</v>
      </c>
      <c r="L843" s="20">
        <f t="shared" si="108"/>
        <v>41953.88035879629</v>
      </c>
      <c r="M843" s="6" t="b">
        <v>1</v>
      </c>
      <c r="N843" s="6">
        <v>94</v>
      </c>
      <c r="O843" s="6" t="b">
        <v>1</v>
      </c>
      <c r="P843" s="6" t="s">
        <v>8277</v>
      </c>
      <c r="Q843" s="8">
        <f t="shared" si="109"/>
        <v>101.32000000000001</v>
      </c>
      <c r="R843" s="9">
        <f t="shared" si="110"/>
        <v>53.893617021276597</v>
      </c>
      <c r="S843" s="6" t="s">
        <v>8325</v>
      </c>
      <c r="T843" s="6" t="s">
        <v>8327</v>
      </c>
      <c r="U843" s="6" t="str">
        <f t="shared" si="104"/>
        <v>music</v>
      </c>
      <c r="V843" s="6" t="str">
        <f t="shared" si="111"/>
        <v>metal</v>
      </c>
      <c r="W843" s="6" t="str">
        <f t="shared" si="105"/>
        <v>music</v>
      </c>
      <c r="X843" s="6" t="str">
        <f t="shared" si="106"/>
        <v>metal</v>
      </c>
    </row>
    <row r="844" spans="1:24" ht="104.7" customHeight="1" x14ac:dyDescent="0.55000000000000004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20">
        <f t="shared" si="107"/>
        <v>41526.592395833337</v>
      </c>
      <c r="L844" s="20">
        <f t="shared" si="108"/>
        <v>41561.165972222225</v>
      </c>
      <c r="M844" s="6" t="b">
        <v>1</v>
      </c>
      <c r="N844" s="6">
        <v>39</v>
      </c>
      <c r="O844" s="6" t="b">
        <v>1</v>
      </c>
      <c r="P844" s="6" t="s">
        <v>8277</v>
      </c>
      <c r="Q844" s="8">
        <f t="shared" si="109"/>
        <v>104.32</v>
      </c>
      <c r="R844" s="9">
        <f t="shared" si="110"/>
        <v>66.871794871794876</v>
      </c>
      <c r="S844" s="6" t="s">
        <v>8325</v>
      </c>
      <c r="T844" s="6" t="s">
        <v>8327</v>
      </c>
      <c r="U844" s="6" t="str">
        <f t="shared" si="104"/>
        <v>music</v>
      </c>
      <c r="V844" s="6" t="str">
        <f t="shared" si="111"/>
        <v>metal</v>
      </c>
      <c r="W844" s="6" t="str">
        <f t="shared" si="105"/>
        <v>music</v>
      </c>
      <c r="X844" s="6" t="str">
        <f t="shared" si="106"/>
        <v>metal</v>
      </c>
    </row>
    <row r="845" spans="1:24" ht="104.7" customHeight="1" x14ac:dyDescent="0.55000000000000004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20">
        <f t="shared" si="107"/>
        <v>42695.257870370369</v>
      </c>
      <c r="L845" s="20">
        <f t="shared" si="108"/>
        <v>42712.333333333328</v>
      </c>
      <c r="M845" s="6" t="b">
        <v>0</v>
      </c>
      <c r="N845" s="6">
        <v>127</v>
      </c>
      <c r="O845" s="6" t="b">
        <v>1</v>
      </c>
      <c r="P845" s="6" t="s">
        <v>8277</v>
      </c>
      <c r="Q845" s="8">
        <f t="shared" si="109"/>
        <v>267.13333333333333</v>
      </c>
      <c r="R845" s="9">
        <f t="shared" si="110"/>
        <v>63.102362204724407</v>
      </c>
      <c r="S845" s="6" t="s">
        <v>8325</v>
      </c>
      <c r="T845" s="6" t="s">
        <v>8327</v>
      </c>
      <c r="U845" s="6" t="str">
        <f t="shared" si="104"/>
        <v>music</v>
      </c>
      <c r="V845" s="6" t="str">
        <f t="shared" si="111"/>
        <v>metal</v>
      </c>
      <c r="W845" s="6" t="str">
        <f t="shared" si="105"/>
        <v>music</v>
      </c>
      <c r="X845" s="6" t="str">
        <f t="shared" si="106"/>
        <v>metal</v>
      </c>
    </row>
    <row r="846" spans="1:24" ht="104.7" customHeight="1" x14ac:dyDescent="0.55000000000000004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20">
        <f t="shared" si="107"/>
        <v>41905.684629629628</v>
      </c>
      <c r="L846" s="20">
        <f t="shared" si="108"/>
        <v>41944.207638888889</v>
      </c>
      <c r="M846" s="6" t="b">
        <v>1</v>
      </c>
      <c r="N846" s="6">
        <v>159</v>
      </c>
      <c r="O846" s="6" t="b">
        <v>1</v>
      </c>
      <c r="P846" s="6" t="s">
        <v>8277</v>
      </c>
      <c r="Q846" s="8">
        <f t="shared" si="109"/>
        <v>194.13333333333333</v>
      </c>
      <c r="R846" s="9">
        <f t="shared" si="110"/>
        <v>36.628930817610062</v>
      </c>
      <c r="S846" s="6" t="s">
        <v>8325</v>
      </c>
      <c r="T846" s="6" t="s">
        <v>8327</v>
      </c>
      <c r="U846" s="6" t="str">
        <f t="shared" si="104"/>
        <v>music</v>
      </c>
      <c r="V846" s="6" t="str">
        <f t="shared" si="111"/>
        <v>metal</v>
      </c>
      <c r="W846" s="6" t="str">
        <f t="shared" si="105"/>
        <v>music</v>
      </c>
      <c r="X846" s="6" t="str">
        <f t="shared" si="106"/>
        <v>metal</v>
      </c>
    </row>
    <row r="847" spans="1:24" ht="104.7" customHeight="1" x14ac:dyDescent="0.55000000000000004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20">
        <f t="shared" si="107"/>
        <v>42578.205972222218</v>
      </c>
      <c r="L847" s="20">
        <f t="shared" si="108"/>
        <v>42618.165972222225</v>
      </c>
      <c r="M847" s="6" t="b">
        <v>0</v>
      </c>
      <c r="N847" s="6">
        <v>177</v>
      </c>
      <c r="O847" s="6" t="b">
        <v>1</v>
      </c>
      <c r="P847" s="6" t="s">
        <v>8277</v>
      </c>
      <c r="Q847" s="8">
        <f t="shared" si="109"/>
        <v>120.3802</v>
      </c>
      <c r="R847" s="9">
        <f t="shared" si="110"/>
        <v>34.005706214689269</v>
      </c>
      <c r="S847" s="6" t="s">
        <v>8325</v>
      </c>
      <c r="T847" s="6" t="s">
        <v>8327</v>
      </c>
      <c r="U847" s="6" t="str">
        <f t="shared" si="104"/>
        <v>music</v>
      </c>
      <c r="V847" s="6" t="str">
        <f t="shared" si="111"/>
        <v>metal</v>
      </c>
      <c r="W847" s="6" t="str">
        <f t="shared" si="105"/>
        <v>music</v>
      </c>
      <c r="X847" s="6" t="str">
        <f t="shared" si="106"/>
        <v>metal</v>
      </c>
    </row>
    <row r="848" spans="1:24" ht="104.7" customHeight="1" x14ac:dyDescent="0.55000000000000004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20">
        <f t="shared" si="107"/>
        <v>41694.391840277778</v>
      </c>
      <c r="L848" s="20">
        <f t="shared" si="108"/>
        <v>41708.583333333336</v>
      </c>
      <c r="M848" s="6" t="b">
        <v>0</v>
      </c>
      <c r="N848" s="6">
        <v>47</v>
      </c>
      <c r="O848" s="6" t="b">
        <v>1</v>
      </c>
      <c r="P848" s="6" t="s">
        <v>8277</v>
      </c>
      <c r="Q848" s="8">
        <f t="shared" si="109"/>
        <v>122.00090909090908</v>
      </c>
      <c r="R848" s="9">
        <f t="shared" si="110"/>
        <v>28.553404255319148</v>
      </c>
      <c r="S848" s="6" t="s">
        <v>8325</v>
      </c>
      <c r="T848" s="6" t="s">
        <v>8327</v>
      </c>
      <c r="U848" s="6" t="str">
        <f t="shared" si="104"/>
        <v>music</v>
      </c>
      <c r="V848" s="6" t="str">
        <f t="shared" si="111"/>
        <v>metal</v>
      </c>
      <c r="W848" s="6" t="str">
        <f t="shared" si="105"/>
        <v>music</v>
      </c>
      <c r="X848" s="6" t="str">
        <f t="shared" si="106"/>
        <v>metal</v>
      </c>
    </row>
    <row r="849" spans="1:24" ht="104.7" customHeight="1" x14ac:dyDescent="0.55000000000000004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20">
        <f t="shared" si="107"/>
        <v>42165.79833333334</v>
      </c>
      <c r="L849" s="20">
        <f t="shared" si="108"/>
        <v>42195.79833333334</v>
      </c>
      <c r="M849" s="6" t="b">
        <v>0</v>
      </c>
      <c r="N849" s="6">
        <v>1</v>
      </c>
      <c r="O849" s="6" t="b">
        <v>1</v>
      </c>
      <c r="P849" s="6" t="s">
        <v>8277</v>
      </c>
      <c r="Q849" s="8">
        <f t="shared" si="109"/>
        <v>100</v>
      </c>
      <c r="R849" s="9">
        <f t="shared" si="110"/>
        <v>10</v>
      </c>
      <c r="S849" s="6" t="s">
        <v>8325</v>
      </c>
      <c r="T849" s="6" t="s">
        <v>8327</v>
      </c>
      <c r="U849" s="6" t="str">
        <f t="shared" si="104"/>
        <v>music</v>
      </c>
      <c r="V849" s="6" t="str">
        <f t="shared" si="111"/>
        <v>metal</v>
      </c>
      <c r="W849" s="6" t="str">
        <f t="shared" si="105"/>
        <v>music</v>
      </c>
      <c r="X849" s="6" t="str">
        <f t="shared" si="106"/>
        <v>metal</v>
      </c>
    </row>
    <row r="850" spans="1:24" ht="104.7" customHeight="1" x14ac:dyDescent="0.55000000000000004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20">
        <f t="shared" si="107"/>
        <v>42078.792048611111</v>
      </c>
      <c r="L850" s="20">
        <f t="shared" si="108"/>
        <v>42108.792048611111</v>
      </c>
      <c r="M850" s="6" t="b">
        <v>0</v>
      </c>
      <c r="N850" s="6">
        <v>16</v>
      </c>
      <c r="O850" s="6" t="b">
        <v>1</v>
      </c>
      <c r="P850" s="6" t="s">
        <v>8277</v>
      </c>
      <c r="Q850" s="8">
        <f t="shared" si="109"/>
        <v>100</v>
      </c>
      <c r="R850" s="9">
        <f t="shared" si="110"/>
        <v>18.75</v>
      </c>
      <c r="S850" s="6" t="s">
        <v>8325</v>
      </c>
      <c r="T850" s="6" t="s">
        <v>8327</v>
      </c>
      <c r="U850" s="6" t="str">
        <f t="shared" si="104"/>
        <v>music</v>
      </c>
      <c r="V850" s="6" t="str">
        <f t="shared" si="111"/>
        <v>metal</v>
      </c>
      <c r="W850" s="6" t="str">
        <f t="shared" si="105"/>
        <v>music</v>
      </c>
      <c r="X850" s="6" t="str">
        <f t="shared" si="106"/>
        <v>metal</v>
      </c>
    </row>
    <row r="851" spans="1:24" ht="104.7" customHeight="1" x14ac:dyDescent="0.55000000000000004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20">
        <f t="shared" si="107"/>
        <v>42051.148888888885</v>
      </c>
      <c r="L851" s="20">
        <f t="shared" si="108"/>
        <v>42079.107222222221</v>
      </c>
      <c r="M851" s="6" t="b">
        <v>0</v>
      </c>
      <c r="N851" s="6">
        <v>115</v>
      </c>
      <c r="O851" s="6" t="b">
        <v>1</v>
      </c>
      <c r="P851" s="6" t="s">
        <v>8277</v>
      </c>
      <c r="Q851" s="8">
        <f t="shared" si="109"/>
        <v>119.9</v>
      </c>
      <c r="R851" s="9">
        <f t="shared" si="110"/>
        <v>41.704347826086959</v>
      </c>
      <c r="S851" s="6" t="s">
        <v>8325</v>
      </c>
      <c r="T851" s="6" t="s">
        <v>8327</v>
      </c>
      <c r="U851" s="6" t="str">
        <f t="shared" si="104"/>
        <v>music</v>
      </c>
      <c r="V851" s="6" t="str">
        <f t="shared" si="111"/>
        <v>metal</v>
      </c>
      <c r="W851" s="6" t="str">
        <f t="shared" si="105"/>
        <v>music</v>
      </c>
      <c r="X851" s="6" t="str">
        <f t="shared" si="106"/>
        <v>metal</v>
      </c>
    </row>
    <row r="852" spans="1:24" ht="104.7" customHeight="1" x14ac:dyDescent="0.55000000000000004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20">
        <f t="shared" si="107"/>
        <v>42452.827743055561</v>
      </c>
      <c r="L852" s="20">
        <f t="shared" si="108"/>
        <v>42485.207638888889</v>
      </c>
      <c r="M852" s="6" t="b">
        <v>0</v>
      </c>
      <c r="N852" s="6">
        <v>133</v>
      </c>
      <c r="O852" s="6" t="b">
        <v>1</v>
      </c>
      <c r="P852" s="6" t="s">
        <v>8277</v>
      </c>
      <c r="Q852" s="8">
        <f t="shared" si="109"/>
        <v>155.17499999999998</v>
      </c>
      <c r="R852" s="9">
        <f t="shared" si="110"/>
        <v>46.669172932330824</v>
      </c>
      <c r="S852" s="6" t="s">
        <v>8325</v>
      </c>
      <c r="T852" s="6" t="s">
        <v>8327</v>
      </c>
      <c r="U852" s="6" t="str">
        <f t="shared" si="104"/>
        <v>music</v>
      </c>
      <c r="V852" s="6" t="str">
        <f t="shared" si="111"/>
        <v>metal</v>
      </c>
      <c r="W852" s="6" t="str">
        <f t="shared" si="105"/>
        <v>music</v>
      </c>
      <c r="X852" s="6" t="str">
        <f t="shared" si="106"/>
        <v>metal</v>
      </c>
    </row>
    <row r="853" spans="1:24" ht="104.7" customHeight="1" x14ac:dyDescent="0.55000000000000004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20">
        <f t="shared" si="107"/>
        <v>42522.880243055552</v>
      </c>
      <c r="L853" s="20">
        <f t="shared" si="108"/>
        <v>42582.822916666672</v>
      </c>
      <c r="M853" s="6" t="b">
        <v>0</v>
      </c>
      <c r="N853" s="6">
        <v>70</v>
      </c>
      <c r="O853" s="6" t="b">
        <v>1</v>
      </c>
      <c r="P853" s="6" t="s">
        <v>8277</v>
      </c>
      <c r="Q853" s="8">
        <f t="shared" si="109"/>
        <v>130.44999999999999</v>
      </c>
      <c r="R853" s="9">
        <f t="shared" si="110"/>
        <v>37.271428571428572</v>
      </c>
      <c r="S853" s="6" t="s">
        <v>8325</v>
      </c>
      <c r="T853" s="6" t="s">
        <v>8327</v>
      </c>
      <c r="U853" s="6" t="str">
        <f t="shared" si="104"/>
        <v>music</v>
      </c>
      <c r="V853" s="6" t="str">
        <f t="shared" si="111"/>
        <v>metal</v>
      </c>
      <c r="W853" s="6" t="str">
        <f t="shared" si="105"/>
        <v>music</v>
      </c>
      <c r="X853" s="6" t="str">
        <f t="shared" si="106"/>
        <v>metal</v>
      </c>
    </row>
    <row r="854" spans="1:24" ht="104.7" customHeight="1" x14ac:dyDescent="0.55000000000000004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20">
        <f t="shared" si="107"/>
        <v>42656.805497685185</v>
      </c>
      <c r="L854" s="20">
        <f t="shared" si="108"/>
        <v>42667.875</v>
      </c>
      <c r="M854" s="6" t="b">
        <v>0</v>
      </c>
      <c r="N854" s="6">
        <v>62</v>
      </c>
      <c r="O854" s="6" t="b">
        <v>1</v>
      </c>
      <c r="P854" s="6" t="s">
        <v>8277</v>
      </c>
      <c r="Q854" s="8">
        <f t="shared" si="109"/>
        <v>104.97142857142859</v>
      </c>
      <c r="R854" s="9">
        <f t="shared" si="110"/>
        <v>59.258064516129032</v>
      </c>
      <c r="S854" s="6" t="s">
        <v>8325</v>
      </c>
      <c r="T854" s="6" t="s">
        <v>8327</v>
      </c>
      <c r="U854" s="6" t="str">
        <f t="shared" si="104"/>
        <v>music</v>
      </c>
      <c r="V854" s="6" t="str">
        <f t="shared" si="111"/>
        <v>metal</v>
      </c>
      <c r="W854" s="6" t="str">
        <f t="shared" si="105"/>
        <v>music</v>
      </c>
      <c r="X854" s="6" t="str">
        <f t="shared" si="106"/>
        <v>metal</v>
      </c>
    </row>
    <row r="855" spans="1:24" ht="104.7" customHeight="1" x14ac:dyDescent="0.55000000000000004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20">
        <f t="shared" si="107"/>
        <v>42021.832280092596</v>
      </c>
      <c r="L855" s="20">
        <f t="shared" si="108"/>
        <v>42051.832280092596</v>
      </c>
      <c r="M855" s="6" t="b">
        <v>0</v>
      </c>
      <c r="N855" s="6">
        <v>10</v>
      </c>
      <c r="O855" s="6" t="b">
        <v>1</v>
      </c>
      <c r="P855" s="6" t="s">
        <v>8277</v>
      </c>
      <c r="Q855" s="8">
        <f t="shared" si="109"/>
        <v>100</v>
      </c>
      <c r="R855" s="9">
        <f t="shared" si="110"/>
        <v>30</v>
      </c>
      <c r="S855" s="6" t="s">
        <v>8325</v>
      </c>
      <c r="T855" s="6" t="s">
        <v>8327</v>
      </c>
      <c r="U855" s="6" t="str">
        <f t="shared" si="104"/>
        <v>music</v>
      </c>
      <c r="V855" s="6" t="str">
        <f t="shared" si="111"/>
        <v>metal</v>
      </c>
      <c r="W855" s="6" t="str">
        <f t="shared" si="105"/>
        <v>music</v>
      </c>
      <c r="X855" s="6" t="str">
        <f t="shared" si="106"/>
        <v>metal</v>
      </c>
    </row>
    <row r="856" spans="1:24" ht="104.7" customHeight="1" x14ac:dyDescent="0.55000000000000004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20">
        <f t="shared" si="107"/>
        <v>42702.212337962963</v>
      </c>
      <c r="L856" s="20">
        <f t="shared" si="108"/>
        <v>42732.212337962963</v>
      </c>
      <c r="M856" s="6" t="b">
        <v>0</v>
      </c>
      <c r="N856" s="6">
        <v>499</v>
      </c>
      <c r="O856" s="6" t="b">
        <v>1</v>
      </c>
      <c r="P856" s="6" t="s">
        <v>8277</v>
      </c>
      <c r="Q856" s="8">
        <f t="shared" si="109"/>
        <v>118.2205035971223</v>
      </c>
      <c r="R856" s="9">
        <f t="shared" si="110"/>
        <v>65.8623246492986</v>
      </c>
      <c r="S856" s="6" t="s">
        <v>8325</v>
      </c>
      <c r="T856" s="6" t="s">
        <v>8327</v>
      </c>
      <c r="U856" s="6" t="str">
        <f t="shared" si="104"/>
        <v>music</v>
      </c>
      <c r="V856" s="6" t="str">
        <f t="shared" si="111"/>
        <v>metal</v>
      </c>
      <c r="W856" s="6" t="str">
        <f t="shared" si="105"/>
        <v>music</v>
      </c>
      <c r="X856" s="6" t="str">
        <f t="shared" si="106"/>
        <v>metal</v>
      </c>
    </row>
    <row r="857" spans="1:24" ht="104.7" customHeight="1" x14ac:dyDescent="0.55000000000000004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20">
        <f t="shared" si="107"/>
        <v>42545.125196759262</v>
      </c>
      <c r="L857" s="20">
        <f t="shared" si="108"/>
        <v>42575.125196759262</v>
      </c>
      <c r="M857" s="6" t="b">
        <v>0</v>
      </c>
      <c r="N857" s="6">
        <v>47</v>
      </c>
      <c r="O857" s="6" t="b">
        <v>1</v>
      </c>
      <c r="P857" s="6" t="s">
        <v>8277</v>
      </c>
      <c r="Q857" s="8">
        <f t="shared" si="109"/>
        <v>103.44827586206897</v>
      </c>
      <c r="R857" s="9">
        <f t="shared" si="110"/>
        <v>31.914893617021278</v>
      </c>
      <c r="S857" s="6" t="s">
        <v>8325</v>
      </c>
      <c r="T857" s="6" t="s">
        <v>8327</v>
      </c>
      <c r="U857" s="6" t="str">
        <f t="shared" si="104"/>
        <v>music</v>
      </c>
      <c r="V857" s="6" t="str">
        <f t="shared" si="111"/>
        <v>metal</v>
      </c>
      <c r="W857" s="6" t="str">
        <f t="shared" si="105"/>
        <v>music</v>
      </c>
      <c r="X857" s="6" t="str">
        <f t="shared" si="106"/>
        <v>metal</v>
      </c>
    </row>
    <row r="858" spans="1:24" ht="104.7" customHeight="1" x14ac:dyDescent="0.55000000000000004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20">
        <f t="shared" si="107"/>
        <v>42609.311990740738</v>
      </c>
      <c r="L858" s="20">
        <f t="shared" si="108"/>
        <v>42668.791666666672</v>
      </c>
      <c r="M858" s="6" t="b">
        <v>0</v>
      </c>
      <c r="N858" s="6">
        <v>28</v>
      </c>
      <c r="O858" s="6" t="b">
        <v>1</v>
      </c>
      <c r="P858" s="6" t="s">
        <v>8277</v>
      </c>
      <c r="Q858" s="8">
        <f t="shared" si="109"/>
        <v>218.00000000000003</v>
      </c>
      <c r="R858" s="9">
        <f t="shared" si="110"/>
        <v>19.464285714285715</v>
      </c>
      <c r="S858" s="6" t="s">
        <v>8325</v>
      </c>
      <c r="T858" s="6" t="s">
        <v>8327</v>
      </c>
      <c r="U858" s="6" t="str">
        <f t="shared" si="104"/>
        <v>music</v>
      </c>
      <c r="V858" s="6" t="str">
        <f t="shared" si="111"/>
        <v>metal</v>
      </c>
      <c r="W858" s="6" t="str">
        <f t="shared" si="105"/>
        <v>music</v>
      </c>
      <c r="X858" s="6" t="str">
        <f t="shared" si="106"/>
        <v>metal</v>
      </c>
    </row>
    <row r="859" spans="1:24" ht="104.7" customHeight="1" x14ac:dyDescent="0.55000000000000004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20">
        <f t="shared" si="107"/>
        <v>42291.581377314811</v>
      </c>
      <c r="L859" s="20">
        <f t="shared" si="108"/>
        <v>42333.623043981483</v>
      </c>
      <c r="M859" s="6" t="b">
        <v>0</v>
      </c>
      <c r="N859" s="6">
        <v>24</v>
      </c>
      <c r="O859" s="6" t="b">
        <v>1</v>
      </c>
      <c r="P859" s="6" t="s">
        <v>8277</v>
      </c>
      <c r="Q859" s="8">
        <f t="shared" si="109"/>
        <v>100</v>
      </c>
      <c r="R859" s="9">
        <f t="shared" si="110"/>
        <v>50</v>
      </c>
      <c r="S859" s="6" t="s">
        <v>8325</v>
      </c>
      <c r="T859" s="6" t="s">
        <v>8327</v>
      </c>
      <c r="U859" s="6" t="str">
        <f t="shared" si="104"/>
        <v>music</v>
      </c>
      <c r="V859" s="6" t="str">
        <f t="shared" si="111"/>
        <v>metal</v>
      </c>
      <c r="W859" s="6" t="str">
        <f t="shared" si="105"/>
        <v>music</v>
      </c>
      <c r="X859" s="6" t="str">
        <f t="shared" si="106"/>
        <v>metal</v>
      </c>
    </row>
    <row r="860" spans="1:24" ht="104.7" customHeight="1" x14ac:dyDescent="0.55000000000000004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20">
        <f t="shared" si="107"/>
        <v>42079.745578703703</v>
      </c>
      <c r="L860" s="20">
        <f t="shared" si="108"/>
        <v>42109.957638888889</v>
      </c>
      <c r="M860" s="6" t="b">
        <v>0</v>
      </c>
      <c r="N860" s="6">
        <v>76</v>
      </c>
      <c r="O860" s="6" t="b">
        <v>1</v>
      </c>
      <c r="P860" s="6" t="s">
        <v>8277</v>
      </c>
      <c r="Q860" s="8">
        <f t="shared" si="109"/>
        <v>144.00583333333333</v>
      </c>
      <c r="R860" s="9">
        <f t="shared" si="110"/>
        <v>22.737763157894737</v>
      </c>
      <c r="S860" s="6" t="s">
        <v>8325</v>
      </c>
      <c r="T860" s="6" t="s">
        <v>8327</v>
      </c>
      <c r="U860" s="6" t="str">
        <f t="shared" si="104"/>
        <v>music</v>
      </c>
      <c r="V860" s="6" t="str">
        <f t="shared" si="111"/>
        <v>metal</v>
      </c>
      <c r="W860" s="6" t="str">
        <f t="shared" si="105"/>
        <v>music</v>
      </c>
      <c r="X860" s="6" t="str">
        <f t="shared" si="106"/>
        <v>metal</v>
      </c>
    </row>
    <row r="861" spans="1:24" ht="104.7" customHeight="1" x14ac:dyDescent="0.55000000000000004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20">
        <f t="shared" si="107"/>
        <v>42128.820231481484</v>
      </c>
      <c r="L861" s="20">
        <f t="shared" si="108"/>
        <v>42159</v>
      </c>
      <c r="M861" s="6" t="b">
        <v>0</v>
      </c>
      <c r="N861" s="6">
        <v>98</v>
      </c>
      <c r="O861" s="6" t="b">
        <v>1</v>
      </c>
      <c r="P861" s="6" t="s">
        <v>8277</v>
      </c>
      <c r="Q861" s="8">
        <f t="shared" si="109"/>
        <v>104.67500000000001</v>
      </c>
      <c r="R861" s="9">
        <f t="shared" si="110"/>
        <v>42.724489795918366</v>
      </c>
      <c r="S861" s="6" t="s">
        <v>8325</v>
      </c>
      <c r="T861" s="6" t="s">
        <v>8327</v>
      </c>
      <c r="U861" s="6" t="str">
        <f t="shared" si="104"/>
        <v>music</v>
      </c>
      <c r="V861" s="6" t="str">
        <f t="shared" si="111"/>
        <v>metal</v>
      </c>
      <c r="W861" s="6" t="str">
        <f t="shared" si="105"/>
        <v>music</v>
      </c>
      <c r="X861" s="6" t="str">
        <f t="shared" si="106"/>
        <v>metal</v>
      </c>
    </row>
    <row r="862" spans="1:24" ht="104.7" customHeight="1" x14ac:dyDescent="0.55000000000000004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20">
        <f t="shared" si="107"/>
        <v>41570.482789351852</v>
      </c>
      <c r="L862" s="20">
        <f t="shared" si="108"/>
        <v>41600.524456018517</v>
      </c>
      <c r="M862" s="6" t="b">
        <v>0</v>
      </c>
      <c r="N862" s="6">
        <v>48</v>
      </c>
      <c r="O862" s="6" t="b">
        <v>0</v>
      </c>
      <c r="P862" s="6" t="s">
        <v>8278</v>
      </c>
      <c r="Q862" s="8">
        <f t="shared" si="109"/>
        <v>18.142857142857142</v>
      </c>
      <c r="R862" s="9">
        <f t="shared" si="110"/>
        <v>52.916666666666664</v>
      </c>
      <c r="S862" s="6" t="s">
        <v>8325</v>
      </c>
      <c r="T862" s="6" t="s">
        <v>8328</v>
      </c>
      <c r="U862" s="6" t="str">
        <f t="shared" si="104"/>
        <v>music</v>
      </c>
      <c r="V862" s="6" t="str">
        <f t="shared" si="111"/>
        <v>jazz</v>
      </c>
      <c r="W862" s="6" t="str">
        <f t="shared" si="105"/>
        <v>music</v>
      </c>
      <c r="X862" s="6" t="str">
        <f t="shared" si="106"/>
        <v>jazz</v>
      </c>
    </row>
    <row r="863" spans="1:24" ht="104.7" customHeight="1" x14ac:dyDescent="0.55000000000000004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20">
        <f t="shared" si="107"/>
        <v>42599.965324074074</v>
      </c>
      <c r="L863" s="20">
        <f t="shared" si="108"/>
        <v>42629.965324074074</v>
      </c>
      <c r="M863" s="6" t="b">
        <v>0</v>
      </c>
      <c r="N863" s="6">
        <v>2</v>
      </c>
      <c r="O863" s="6" t="b">
        <v>0</v>
      </c>
      <c r="P863" s="6" t="s">
        <v>8278</v>
      </c>
      <c r="Q863" s="8">
        <f t="shared" si="109"/>
        <v>2.2444444444444445</v>
      </c>
      <c r="R863" s="9">
        <f t="shared" si="110"/>
        <v>50.5</v>
      </c>
      <c r="S863" s="6" t="s">
        <v>8325</v>
      </c>
      <c r="T863" s="6" t="s">
        <v>8328</v>
      </c>
      <c r="U863" s="6" t="str">
        <f t="shared" si="104"/>
        <v>music</v>
      </c>
      <c r="V863" s="6" t="str">
        <f t="shared" si="111"/>
        <v>jazz</v>
      </c>
      <c r="W863" s="6" t="str">
        <f t="shared" si="105"/>
        <v>music</v>
      </c>
      <c r="X863" s="6" t="str">
        <f t="shared" si="106"/>
        <v>jazz</v>
      </c>
    </row>
    <row r="864" spans="1:24" ht="104.7" customHeight="1" x14ac:dyDescent="0.55000000000000004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20">
        <f t="shared" si="107"/>
        <v>41559.5549537037</v>
      </c>
      <c r="L864" s="20">
        <f t="shared" si="108"/>
        <v>41589.596620370372</v>
      </c>
      <c r="M864" s="6" t="b">
        <v>0</v>
      </c>
      <c r="N864" s="6">
        <v>4</v>
      </c>
      <c r="O864" s="6" t="b">
        <v>0</v>
      </c>
      <c r="P864" s="6" t="s">
        <v>8278</v>
      </c>
      <c r="Q864" s="8">
        <f t="shared" si="109"/>
        <v>0.33999999999999997</v>
      </c>
      <c r="R864" s="9">
        <f t="shared" si="110"/>
        <v>42.5</v>
      </c>
      <c r="S864" s="6" t="s">
        <v>8325</v>
      </c>
      <c r="T864" s="6" t="s">
        <v>8328</v>
      </c>
      <c r="U864" s="6" t="str">
        <f t="shared" si="104"/>
        <v>music</v>
      </c>
      <c r="V864" s="6" t="str">
        <f t="shared" si="111"/>
        <v>jazz</v>
      </c>
      <c r="W864" s="6" t="str">
        <f t="shared" si="105"/>
        <v>music</v>
      </c>
      <c r="X864" s="6" t="str">
        <f t="shared" si="106"/>
        <v>jazz</v>
      </c>
    </row>
    <row r="865" spans="1:24" ht="104.7" customHeight="1" x14ac:dyDescent="0.55000000000000004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20">
        <f t="shared" si="107"/>
        <v>40921.117662037039</v>
      </c>
      <c r="L865" s="20">
        <f t="shared" si="108"/>
        <v>40951.117662037039</v>
      </c>
      <c r="M865" s="6" t="b">
        <v>0</v>
      </c>
      <c r="N865" s="6">
        <v>5</v>
      </c>
      <c r="O865" s="6" t="b">
        <v>0</v>
      </c>
      <c r="P865" s="6" t="s">
        <v>8278</v>
      </c>
      <c r="Q865" s="8">
        <f t="shared" si="109"/>
        <v>4.5</v>
      </c>
      <c r="R865" s="9">
        <f t="shared" si="110"/>
        <v>18</v>
      </c>
      <c r="S865" s="6" t="s">
        <v>8325</v>
      </c>
      <c r="T865" s="6" t="s">
        <v>8328</v>
      </c>
      <c r="U865" s="6" t="str">
        <f t="shared" si="104"/>
        <v>music</v>
      </c>
      <c r="V865" s="6" t="str">
        <f t="shared" si="111"/>
        <v>jazz</v>
      </c>
      <c r="W865" s="6" t="str">
        <f t="shared" si="105"/>
        <v>music</v>
      </c>
      <c r="X865" s="6" t="str">
        <f t="shared" si="106"/>
        <v>jazz</v>
      </c>
    </row>
    <row r="866" spans="1:24" ht="104.7" customHeight="1" x14ac:dyDescent="0.55000000000000004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20">
        <f t="shared" si="107"/>
        <v>41541.106921296298</v>
      </c>
      <c r="L866" s="20">
        <f t="shared" si="108"/>
        <v>41563.415972222225</v>
      </c>
      <c r="M866" s="6" t="b">
        <v>0</v>
      </c>
      <c r="N866" s="6">
        <v>79</v>
      </c>
      <c r="O866" s="6" t="b">
        <v>0</v>
      </c>
      <c r="P866" s="6" t="s">
        <v>8278</v>
      </c>
      <c r="Q866" s="8">
        <f t="shared" si="109"/>
        <v>41.53846153846154</v>
      </c>
      <c r="R866" s="9">
        <f t="shared" si="110"/>
        <v>34.177215189873415</v>
      </c>
      <c r="S866" s="6" t="s">
        <v>8325</v>
      </c>
      <c r="T866" s="6" t="s">
        <v>8328</v>
      </c>
      <c r="U866" s="6" t="str">
        <f t="shared" si="104"/>
        <v>music</v>
      </c>
      <c r="V866" s="6" t="str">
        <f t="shared" si="111"/>
        <v>jazz</v>
      </c>
      <c r="W866" s="6" t="str">
        <f t="shared" si="105"/>
        <v>music</v>
      </c>
      <c r="X866" s="6" t="str">
        <f t="shared" si="106"/>
        <v>jazz</v>
      </c>
    </row>
    <row r="867" spans="1:24" ht="104.7" customHeight="1" x14ac:dyDescent="0.55000000000000004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20">
        <f t="shared" si="107"/>
        <v>41230.77311342593</v>
      </c>
      <c r="L867" s="20">
        <f t="shared" si="108"/>
        <v>41290.77311342593</v>
      </c>
      <c r="M867" s="6" t="b">
        <v>0</v>
      </c>
      <c r="N867" s="6">
        <v>2</v>
      </c>
      <c r="O867" s="6" t="b">
        <v>0</v>
      </c>
      <c r="P867" s="6" t="s">
        <v>8278</v>
      </c>
      <c r="Q867" s="8">
        <f t="shared" si="109"/>
        <v>2.0454545454545454</v>
      </c>
      <c r="R867" s="9">
        <f t="shared" si="110"/>
        <v>22.5</v>
      </c>
      <c r="S867" s="6" t="s">
        <v>8325</v>
      </c>
      <c r="T867" s="6" t="s">
        <v>8328</v>
      </c>
      <c r="U867" s="6" t="str">
        <f t="shared" si="104"/>
        <v>music</v>
      </c>
      <c r="V867" s="6" t="str">
        <f t="shared" si="111"/>
        <v>jazz</v>
      </c>
      <c r="W867" s="6" t="str">
        <f t="shared" si="105"/>
        <v>music</v>
      </c>
      <c r="X867" s="6" t="str">
        <f t="shared" si="106"/>
        <v>jazz</v>
      </c>
    </row>
    <row r="868" spans="1:24" ht="104.7" customHeight="1" x14ac:dyDescent="0.55000000000000004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20">
        <f t="shared" si="107"/>
        <v>42025.637939814813</v>
      </c>
      <c r="L868" s="20">
        <f t="shared" si="108"/>
        <v>42063.631944444445</v>
      </c>
      <c r="M868" s="6" t="b">
        <v>0</v>
      </c>
      <c r="N868" s="6">
        <v>11</v>
      </c>
      <c r="O868" s="6" t="b">
        <v>0</v>
      </c>
      <c r="P868" s="6" t="s">
        <v>8278</v>
      </c>
      <c r="Q868" s="8">
        <f t="shared" si="109"/>
        <v>18.285714285714285</v>
      </c>
      <c r="R868" s="9">
        <f t="shared" si="110"/>
        <v>58.18181818181818</v>
      </c>
      <c r="S868" s="6" t="s">
        <v>8325</v>
      </c>
      <c r="T868" s="6" t="s">
        <v>8328</v>
      </c>
      <c r="U868" s="6" t="str">
        <f t="shared" si="104"/>
        <v>music</v>
      </c>
      <c r="V868" s="6" t="str">
        <f t="shared" si="111"/>
        <v>jazz</v>
      </c>
      <c r="W868" s="6" t="str">
        <f t="shared" si="105"/>
        <v>music</v>
      </c>
      <c r="X868" s="6" t="str">
        <f t="shared" si="106"/>
        <v>jazz</v>
      </c>
    </row>
    <row r="869" spans="1:24" ht="104.7" customHeight="1" x14ac:dyDescent="0.55000000000000004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20">
        <f t="shared" si="107"/>
        <v>40088.105393518519</v>
      </c>
      <c r="L869" s="20">
        <f t="shared" si="108"/>
        <v>40148.207638888889</v>
      </c>
      <c r="M869" s="6" t="b">
        <v>0</v>
      </c>
      <c r="N869" s="6">
        <v>11</v>
      </c>
      <c r="O869" s="6" t="b">
        <v>0</v>
      </c>
      <c r="P869" s="6" t="s">
        <v>8278</v>
      </c>
      <c r="Q869" s="8">
        <f t="shared" si="109"/>
        <v>24.02</v>
      </c>
      <c r="R869" s="9">
        <f t="shared" si="110"/>
        <v>109.18181818181819</v>
      </c>
      <c r="S869" s="6" t="s">
        <v>8325</v>
      </c>
      <c r="T869" s="6" t="s">
        <v>8328</v>
      </c>
      <c r="U869" s="6" t="str">
        <f t="shared" si="104"/>
        <v>music</v>
      </c>
      <c r="V869" s="6" t="str">
        <f t="shared" si="111"/>
        <v>jazz</v>
      </c>
      <c r="W869" s="6" t="str">
        <f t="shared" si="105"/>
        <v>music</v>
      </c>
      <c r="X869" s="6" t="str">
        <f t="shared" si="106"/>
        <v>jazz</v>
      </c>
    </row>
    <row r="870" spans="1:24" ht="104.7" customHeight="1" x14ac:dyDescent="0.55000000000000004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20">
        <f t="shared" si="107"/>
        <v>41616.027754629627</v>
      </c>
      <c r="L870" s="20">
        <f t="shared" si="108"/>
        <v>41646.027754629627</v>
      </c>
      <c r="M870" s="6" t="b">
        <v>0</v>
      </c>
      <c r="N870" s="6">
        <v>1</v>
      </c>
      <c r="O870" s="6" t="b">
        <v>0</v>
      </c>
      <c r="P870" s="6" t="s">
        <v>8278</v>
      </c>
      <c r="Q870" s="8">
        <f t="shared" si="109"/>
        <v>0.1111111111111111</v>
      </c>
      <c r="R870" s="9">
        <f t="shared" si="110"/>
        <v>50</v>
      </c>
      <c r="S870" s="6" t="s">
        <v>8325</v>
      </c>
      <c r="T870" s="6" t="s">
        <v>8328</v>
      </c>
      <c r="U870" s="6" t="str">
        <f t="shared" si="104"/>
        <v>music</v>
      </c>
      <c r="V870" s="6" t="str">
        <f t="shared" si="111"/>
        <v>jazz</v>
      </c>
      <c r="W870" s="6" t="str">
        <f t="shared" si="105"/>
        <v>music</v>
      </c>
      <c r="X870" s="6" t="str">
        <f t="shared" si="106"/>
        <v>jazz</v>
      </c>
    </row>
    <row r="871" spans="1:24" ht="104.7" customHeight="1" x14ac:dyDescent="0.55000000000000004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20">
        <f t="shared" si="107"/>
        <v>41342.845567129632</v>
      </c>
      <c r="L871" s="20">
        <f t="shared" si="108"/>
        <v>41372.803900462961</v>
      </c>
      <c r="M871" s="6" t="b">
        <v>0</v>
      </c>
      <c r="N871" s="6">
        <v>3</v>
      </c>
      <c r="O871" s="6" t="b">
        <v>0</v>
      </c>
      <c r="P871" s="6" t="s">
        <v>8278</v>
      </c>
      <c r="Q871" s="8">
        <f t="shared" si="109"/>
        <v>11.818181818181818</v>
      </c>
      <c r="R871" s="9">
        <f t="shared" si="110"/>
        <v>346.66666666666669</v>
      </c>
      <c r="S871" s="6" t="s">
        <v>8325</v>
      </c>
      <c r="T871" s="6" t="s">
        <v>8328</v>
      </c>
      <c r="U871" s="6" t="str">
        <f t="shared" si="104"/>
        <v>music</v>
      </c>
      <c r="V871" s="6" t="str">
        <f t="shared" si="111"/>
        <v>jazz</v>
      </c>
      <c r="W871" s="6" t="str">
        <f t="shared" si="105"/>
        <v>music</v>
      </c>
      <c r="X871" s="6" t="str">
        <f t="shared" si="106"/>
        <v>jazz</v>
      </c>
    </row>
    <row r="872" spans="1:24" ht="104.7" customHeight="1" x14ac:dyDescent="0.55000000000000004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20">
        <f t="shared" si="107"/>
        <v>41488.022256944445</v>
      </c>
      <c r="L872" s="20">
        <f t="shared" si="108"/>
        <v>41518.022256944445</v>
      </c>
      <c r="M872" s="6" t="b">
        <v>0</v>
      </c>
      <c r="N872" s="6">
        <v>5</v>
      </c>
      <c r="O872" s="6" t="b">
        <v>0</v>
      </c>
      <c r="P872" s="6" t="s">
        <v>8278</v>
      </c>
      <c r="Q872" s="8">
        <f t="shared" si="109"/>
        <v>0.31</v>
      </c>
      <c r="R872" s="9">
        <f t="shared" si="110"/>
        <v>12.4</v>
      </c>
      <c r="S872" s="6" t="s">
        <v>8325</v>
      </c>
      <c r="T872" s="6" t="s">
        <v>8328</v>
      </c>
      <c r="U872" s="6" t="str">
        <f t="shared" si="104"/>
        <v>music</v>
      </c>
      <c r="V872" s="6" t="str">
        <f t="shared" si="111"/>
        <v>jazz</v>
      </c>
      <c r="W872" s="6" t="str">
        <f t="shared" si="105"/>
        <v>music</v>
      </c>
      <c r="X872" s="6" t="str">
        <f t="shared" si="106"/>
        <v>jazz</v>
      </c>
    </row>
    <row r="873" spans="1:24" ht="104.7" customHeight="1" x14ac:dyDescent="0.55000000000000004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20">
        <f t="shared" si="107"/>
        <v>41577.561284722222</v>
      </c>
      <c r="L873" s="20">
        <f t="shared" si="108"/>
        <v>41607.602951388886</v>
      </c>
      <c r="M873" s="6" t="b">
        <v>0</v>
      </c>
      <c r="N873" s="6">
        <v>12</v>
      </c>
      <c r="O873" s="6" t="b">
        <v>0</v>
      </c>
      <c r="P873" s="6" t="s">
        <v>8278</v>
      </c>
      <c r="Q873" s="8">
        <f t="shared" si="109"/>
        <v>5.416666666666667</v>
      </c>
      <c r="R873" s="9">
        <f t="shared" si="110"/>
        <v>27.083333333333332</v>
      </c>
      <c r="S873" s="6" t="s">
        <v>8325</v>
      </c>
      <c r="T873" s="6" t="s">
        <v>8328</v>
      </c>
      <c r="U873" s="6" t="str">
        <f t="shared" si="104"/>
        <v>music</v>
      </c>
      <c r="V873" s="6" t="str">
        <f t="shared" si="111"/>
        <v>jazz</v>
      </c>
      <c r="W873" s="6" t="str">
        <f t="shared" si="105"/>
        <v>music</v>
      </c>
      <c r="X873" s="6" t="str">
        <f t="shared" si="106"/>
        <v>jazz</v>
      </c>
    </row>
    <row r="874" spans="1:24" ht="104.7" customHeight="1" x14ac:dyDescent="0.55000000000000004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20">
        <f t="shared" si="107"/>
        <v>40567.825543981482</v>
      </c>
      <c r="L874" s="20">
        <f t="shared" si="108"/>
        <v>40612.825543981482</v>
      </c>
      <c r="M874" s="6" t="b">
        <v>0</v>
      </c>
      <c r="N874" s="6">
        <v>2</v>
      </c>
      <c r="O874" s="6" t="b">
        <v>0</v>
      </c>
      <c r="P874" s="6" t="s">
        <v>8278</v>
      </c>
      <c r="Q874" s="8">
        <f t="shared" si="109"/>
        <v>0.8125</v>
      </c>
      <c r="R874" s="9">
        <f t="shared" si="110"/>
        <v>32.5</v>
      </c>
      <c r="S874" s="6" t="s">
        <v>8325</v>
      </c>
      <c r="T874" s="6" t="s">
        <v>8328</v>
      </c>
      <c r="U874" s="6" t="str">
        <f t="shared" si="104"/>
        <v>music</v>
      </c>
      <c r="V874" s="6" t="str">
        <f t="shared" si="111"/>
        <v>jazz</v>
      </c>
      <c r="W874" s="6" t="str">
        <f t="shared" si="105"/>
        <v>music</v>
      </c>
      <c r="X874" s="6" t="str">
        <f t="shared" si="106"/>
        <v>jazz</v>
      </c>
    </row>
    <row r="875" spans="1:24" ht="104.7" customHeight="1" x14ac:dyDescent="0.55000000000000004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20">
        <f t="shared" si="107"/>
        <v>41184.167129629634</v>
      </c>
      <c r="L875" s="20">
        <f t="shared" si="108"/>
        <v>41224.208796296298</v>
      </c>
      <c r="M875" s="6" t="b">
        <v>0</v>
      </c>
      <c r="N875" s="6">
        <v>5</v>
      </c>
      <c r="O875" s="6" t="b">
        <v>0</v>
      </c>
      <c r="P875" s="6" t="s">
        <v>8278</v>
      </c>
      <c r="Q875" s="8">
        <f t="shared" si="109"/>
        <v>1.2857142857142856</v>
      </c>
      <c r="R875" s="9">
        <f t="shared" si="110"/>
        <v>9</v>
      </c>
      <c r="S875" s="6" t="s">
        <v>8325</v>
      </c>
      <c r="T875" s="6" t="s">
        <v>8328</v>
      </c>
      <c r="U875" s="6" t="str">
        <f t="shared" si="104"/>
        <v>music</v>
      </c>
      <c r="V875" s="6" t="str">
        <f t="shared" si="111"/>
        <v>jazz</v>
      </c>
      <c r="W875" s="6" t="str">
        <f t="shared" si="105"/>
        <v>music</v>
      </c>
      <c r="X875" s="6" t="str">
        <f t="shared" si="106"/>
        <v>jazz</v>
      </c>
    </row>
    <row r="876" spans="1:24" ht="104.7" customHeight="1" x14ac:dyDescent="0.55000000000000004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20">
        <f t="shared" si="107"/>
        <v>41368.583726851852</v>
      </c>
      <c r="L876" s="20">
        <f t="shared" si="108"/>
        <v>41398.583726851852</v>
      </c>
      <c r="M876" s="6" t="b">
        <v>0</v>
      </c>
      <c r="N876" s="6">
        <v>21</v>
      </c>
      <c r="O876" s="6" t="b">
        <v>0</v>
      </c>
      <c r="P876" s="6" t="s">
        <v>8278</v>
      </c>
      <c r="Q876" s="8">
        <f t="shared" si="109"/>
        <v>24.333333333333336</v>
      </c>
      <c r="R876" s="9">
        <f t="shared" si="110"/>
        <v>34.761904761904759</v>
      </c>
      <c r="S876" s="6" t="s">
        <v>8325</v>
      </c>
      <c r="T876" s="6" t="s">
        <v>8328</v>
      </c>
      <c r="U876" s="6" t="str">
        <f t="shared" si="104"/>
        <v>music</v>
      </c>
      <c r="V876" s="6" t="str">
        <f t="shared" si="111"/>
        <v>jazz</v>
      </c>
      <c r="W876" s="6" t="str">
        <f t="shared" si="105"/>
        <v>music</v>
      </c>
      <c r="X876" s="6" t="str">
        <f t="shared" si="106"/>
        <v>jazz</v>
      </c>
    </row>
    <row r="877" spans="1:24" ht="104.7" customHeight="1" x14ac:dyDescent="0.55000000000000004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20">
        <f t="shared" si="107"/>
        <v>42248.723738425921</v>
      </c>
      <c r="L877" s="20">
        <f t="shared" si="108"/>
        <v>42268.723738425921</v>
      </c>
      <c r="M877" s="6" t="b">
        <v>0</v>
      </c>
      <c r="N877" s="6">
        <v>0</v>
      </c>
      <c r="O877" s="6" t="b">
        <v>0</v>
      </c>
      <c r="P877" s="6" t="s">
        <v>8278</v>
      </c>
      <c r="Q877" s="8">
        <f t="shared" si="109"/>
        <v>0</v>
      </c>
      <c r="R877" s="9" t="e">
        <f t="shared" si="110"/>
        <v>#DIV/0!</v>
      </c>
      <c r="S877" s="6" t="s">
        <v>8325</v>
      </c>
      <c r="T877" s="6" t="s">
        <v>8328</v>
      </c>
      <c r="U877" s="6" t="str">
        <f t="shared" si="104"/>
        <v>music</v>
      </c>
      <c r="V877" s="6" t="str">
        <f t="shared" si="111"/>
        <v>jazz</v>
      </c>
      <c r="W877" s="6" t="str">
        <f t="shared" si="105"/>
        <v>music</v>
      </c>
      <c r="X877" s="6" t="str">
        <f t="shared" si="106"/>
        <v>jazz</v>
      </c>
    </row>
    <row r="878" spans="1:24" ht="104.7" customHeight="1" x14ac:dyDescent="0.55000000000000004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20">
        <f t="shared" si="107"/>
        <v>41276.496840277774</v>
      </c>
      <c r="L878" s="20">
        <f t="shared" si="108"/>
        <v>41309.496840277774</v>
      </c>
      <c r="M878" s="6" t="b">
        <v>0</v>
      </c>
      <c r="N878" s="6">
        <v>45</v>
      </c>
      <c r="O878" s="6" t="b">
        <v>0</v>
      </c>
      <c r="P878" s="6" t="s">
        <v>8278</v>
      </c>
      <c r="Q878" s="8">
        <f t="shared" si="109"/>
        <v>40.799492385786799</v>
      </c>
      <c r="R878" s="9">
        <f t="shared" si="110"/>
        <v>28.577777777777779</v>
      </c>
      <c r="S878" s="6" t="s">
        <v>8325</v>
      </c>
      <c r="T878" s="6" t="s">
        <v>8328</v>
      </c>
      <c r="U878" s="6" t="str">
        <f t="shared" si="104"/>
        <v>music</v>
      </c>
      <c r="V878" s="6" t="str">
        <f t="shared" si="111"/>
        <v>jazz</v>
      </c>
      <c r="W878" s="6" t="str">
        <f t="shared" si="105"/>
        <v>music</v>
      </c>
      <c r="X878" s="6" t="str">
        <f t="shared" si="106"/>
        <v>jazz</v>
      </c>
    </row>
    <row r="879" spans="1:24" ht="104.7" customHeight="1" x14ac:dyDescent="0.55000000000000004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20">
        <f t="shared" si="107"/>
        <v>41597.788888888892</v>
      </c>
      <c r="L879" s="20">
        <f t="shared" si="108"/>
        <v>41627.788888888892</v>
      </c>
      <c r="M879" s="6" t="b">
        <v>0</v>
      </c>
      <c r="N879" s="6">
        <v>29</v>
      </c>
      <c r="O879" s="6" t="b">
        <v>0</v>
      </c>
      <c r="P879" s="6" t="s">
        <v>8278</v>
      </c>
      <c r="Q879" s="8">
        <f t="shared" si="109"/>
        <v>67.55</v>
      </c>
      <c r="R879" s="9">
        <f t="shared" si="110"/>
        <v>46.586206896551722</v>
      </c>
      <c r="S879" s="6" t="s">
        <v>8325</v>
      </c>
      <c r="T879" s="6" t="s">
        <v>8328</v>
      </c>
      <c r="U879" s="6" t="str">
        <f t="shared" si="104"/>
        <v>music</v>
      </c>
      <c r="V879" s="6" t="str">
        <f t="shared" si="111"/>
        <v>jazz</v>
      </c>
      <c r="W879" s="6" t="str">
        <f t="shared" si="105"/>
        <v>music</v>
      </c>
      <c r="X879" s="6" t="str">
        <f t="shared" si="106"/>
        <v>jazz</v>
      </c>
    </row>
    <row r="880" spans="1:24" ht="104.7" customHeight="1" x14ac:dyDescent="0.55000000000000004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20">
        <f t="shared" si="107"/>
        <v>40505.232916666668</v>
      </c>
      <c r="L880" s="20">
        <f t="shared" si="108"/>
        <v>40535.232916666668</v>
      </c>
      <c r="M880" s="6" t="b">
        <v>0</v>
      </c>
      <c r="N880" s="6">
        <v>2</v>
      </c>
      <c r="O880" s="6" t="b">
        <v>0</v>
      </c>
      <c r="P880" s="6" t="s">
        <v>8278</v>
      </c>
      <c r="Q880" s="8">
        <f t="shared" si="109"/>
        <v>1.3</v>
      </c>
      <c r="R880" s="9">
        <f t="shared" si="110"/>
        <v>32.5</v>
      </c>
      <c r="S880" s="6" t="s">
        <v>8325</v>
      </c>
      <c r="T880" s="6" t="s">
        <v>8328</v>
      </c>
      <c r="U880" s="6" t="str">
        <f t="shared" si="104"/>
        <v>music</v>
      </c>
      <c r="V880" s="6" t="str">
        <f t="shared" si="111"/>
        <v>jazz</v>
      </c>
      <c r="W880" s="6" t="str">
        <f t="shared" si="105"/>
        <v>music</v>
      </c>
      <c r="X880" s="6" t="str">
        <f t="shared" si="106"/>
        <v>jazz</v>
      </c>
    </row>
    <row r="881" spans="1:24" ht="104.7" customHeight="1" x14ac:dyDescent="0.55000000000000004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20">
        <f t="shared" si="107"/>
        <v>41037.829918981479</v>
      </c>
      <c r="L881" s="20">
        <f t="shared" si="108"/>
        <v>41058.829918981479</v>
      </c>
      <c r="M881" s="6" t="b">
        <v>0</v>
      </c>
      <c r="N881" s="6">
        <v>30</v>
      </c>
      <c r="O881" s="6" t="b">
        <v>0</v>
      </c>
      <c r="P881" s="6" t="s">
        <v>8278</v>
      </c>
      <c r="Q881" s="8">
        <f t="shared" si="109"/>
        <v>30.666666666666664</v>
      </c>
      <c r="R881" s="9">
        <f t="shared" si="110"/>
        <v>21.466666666666665</v>
      </c>
      <c r="S881" s="6" t="s">
        <v>8325</v>
      </c>
      <c r="T881" s="6" t="s">
        <v>8328</v>
      </c>
      <c r="U881" s="6" t="str">
        <f t="shared" si="104"/>
        <v>music</v>
      </c>
      <c r="V881" s="6" t="str">
        <f t="shared" si="111"/>
        <v>jazz</v>
      </c>
      <c r="W881" s="6" t="str">
        <f t="shared" si="105"/>
        <v>music</v>
      </c>
      <c r="X881" s="6" t="str">
        <f t="shared" si="106"/>
        <v>jazz</v>
      </c>
    </row>
    <row r="882" spans="1:24" ht="104.7" customHeight="1" x14ac:dyDescent="0.55000000000000004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20">
        <f t="shared" si="107"/>
        <v>41179.32104166667</v>
      </c>
      <c r="L882" s="20">
        <f t="shared" si="108"/>
        <v>41212.32104166667</v>
      </c>
      <c r="M882" s="6" t="b">
        <v>0</v>
      </c>
      <c r="N882" s="6">
        <v>8</v>
      </c>
      <c r="O882" s="6" t="b">
        <v>0</v>
      </c>
      <c r="P882" s="6" t="s">
        <v>8279</v>
      </c>
      <c r="Q882" s="8">
        <f t="shared" si="109"/>
        <v>2.9894179894179893</v>
      </c>
      <c r="R882" s="9">
        <f t="shared" si="110"/>
        <v>14.125</v>
      </c>
      <c r="S882" s="6" t="s">
        <v>8325</v>
      </c>
      <c r="T882" s="6" t="s">
        <v>8329</v>
      </c>
      <c r="U882" s="6" t="str">
        <f t="shared" si="104"/>
        <v>music</v>
      </c>
      <c r="V882" s="6" t="str">
        <f t="shared" si="111"/>
        <v>indie rock</v>
      </c>
      <c r="W882" s="6" t="str">
        <f t="shared" si="105"/>
        <v>music</v>
      </c>
      <c r="X882" s="6" t="str">
        <f t="shared" si="106"/>
        <v>indie rock</v>
      </c>
    </row>
    <row r="883" spans="1:24" ht="104.7" customHeight="1" x14ac:dyDescent="0.55000000000000004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20">
        <f t="shared" si="107"/>
        <v>40877.25099537037</v>
      </c>
      <c r="L883" s="20">
        <f t="shared" si="108"/>
        <v>40922.25099537037</v>
      </c>
      <c r="M883" s="6" t="b">
        <v>0</v>
      </c>
      <c r="N883" s="6">
        <v>1</v>
      </c>
      <c r="O883" s="6" t="b">
        <v>0</v>
      </c>
      <c r="P883" s="6" t="s">
        <v>8279</v>
      </c>
      <c r="Q883" s="8">
        <f t="shared" si="109"/>
        <v>0.8</v>
      </c>
      <c r="R883" s="9">
        <f t="shared" si="110"/>
        <v>30</v>
      </c>
      <c r="S883" s="6" t="s">
        <v>8325</v>
      </c>
      <c r="T883" s="6" t="s">
        <v>8329</v>
      </c>
      <c r="U883" s="6" t="str">
        <f t="shared" si="104"/>
        <v>music</v>
      </c>
      <c r="V883" s="6" t="str">
        <f t="shared" si="111"/>
        <v>indie rock</v>
      </c>
      <c r="W883" s="6" t="str">
        <f t="shared" si="105"/>
        <v>music</v>
      </c>
      <c r="X883" s="6" t="str">
        <f t="shared" si="106"/>
        <v>indie rock</v>
      </c>
    </row>
    <row r="884" spans="1:24" ht="104.7" customHeight="1" x14ac:dyDescent="0.55000000000000004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20">
        <f t="shared" si="107"/>
        <v>40759.860532407409</v>
      </c>
      <c r="L884" s="20">
        <f t="shared" si="108"/>
        <v>40792.860532407409</v>
      </c>
      <c r="M884" s="6" t="b">
        <v>0</v>
      </c>
      <c r="N884" s="6">
        <v>14</v>
      </c>
      <c r="O884" s="6" t="b">
        <v>0</v>
      </c>
      <c r="P884" s="6" t="s">
        <v>8279</v>
      </c>
      <c r="Q884" s="8">
        <f t="shared" si="109"/>
        <v>20.133333333333333</v>
      </c>
      <c r="R884" s="9">
        <f t="shared" si="110"/>
        <v>21.571428571428573</v>
      </c>
      <c r="S884" s="6" t="s">
        <v>8325</v>
      </c>
      <c r="T884" s="6" t="s">
        <v>8329</v>
      </c>
      <c r="U884" s="6" t="str">
        <f t="shared" si="104"/>
        <v>music</v>
      </c>
      <c r="V884" s="6" t="str">
        <f t="shared" si="111"/>
        <v>indie rock</v>
      </c>
      <c r="W884" s="6" t="str">
        <f t="shared" si="105"/>
        <v>music</v>
      </c>
      <c r="X884" s="6" t="str">
        <f t="shared" si="106"/>
        <v>indie rock</v>
      </c>
    </row>
    <row r="885" spans="1:24" ht="104.7" customHeight="1" x14ac:dyDescent="0.55000000000000004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20">
        <f t="shared" si="107"/>
        <v>42371.935590277775</v>
      </c>
      <c r="L885" s="20">
        <f t="shared" si="108"/>
        <v>42431.935590277775</v>
      </c>
      <c r="M885" s="6" t="b">
        <v>0</v>
      </c>
      <c r="N885" s="6">
        <v>24</v>
      </c>
      <c r="O885" s="6" t="b">
        <v>0</v>
      </c>
      <c r="P885" s="6" t="s">
        <v>8279</v>
      </c>
      <c r="Q885" s="8">
        <f t="shared" si="109"/>
        <v>40.020000000000003</v>
      </c>
      <c r="R885" s="9">
        <f t="shared" si="110"/>
        <v>83.375</v>
      </c>
      <c r="S885" s="6" t="s">
        <v>8325</v>
      </c>
      <c r="T885" s="6" t="s">
        <v>8329</v>
      </c>
      <c r="U885" s="6" t="str">
        <f t="shared" si="104"/>
        <v>music</v>
      </c>
      <c r="V885" s="6" t="str">
        <f t="shared" si="111"/>
        <v>indie rock</v>
      </c>
      <c r="W885" s="6" t="str">
        <f t="shared" si="105"/>
        <v>music</v>
      </c>
      <c r="X885" s="6" t="str">
        <f t="shared" si="106"/>
        <v>indie rock</v>
      </c>
    </row>
    <row r="886" spans="1:24" ht="104.7" customHeight="1" x14ac:dyDescent="0.55000000000000004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20">
        <f t="shared" si="107"/>
        <v>40981.802615740737</v>
      </c>
      <c r="L886" s="20">
        <f t="shared" si="108"/>
        <v>41041.104861111111</v>
      </c>
      <c r="M886" s="6" t="b">
        <v>0</v>
      </c>
      <c r="N886" s="6">
        <v>2</v>
      </c>
      <c r="O886" s="6" t="b">
        <v>0</v>
      </c>
      <c r="P886" s="6" t="s">
        <v>8279</v>
      </c>
      <c r="Q886" s="8">
        <f t="shared" si="109"/>
        <v>1</v>
      </c>
      <c r="R886" s="9">
        <f t="shared" si="110"/>
        <v>10</v>
      </c>
      <c r="S886" s="6" t="s">
        <v>8325</v>
      </c>
      <c r="T886" s="6" t="s">
        <v>8329</v>
      </c>
      <c r="U886" s="6" t="str">
        <f t="shared" si="104"/>
        <v>music</v>
      </c>
      <c r="V886" s="6" t="str">
        <f t="shared" si="111"/>
        <v>indie rock</v>
      </c>
      <c r="W886" s="6" t="str">
        <f t="shared" si="105"/>
        <v>music</v>
      </c>
      <c r="X886" s="6" t="str">
        <f t="shared" si="106"/>
        <v>indie rock</v>
      </c>
    </row>
    <row r="887" spans="1:24" ht="104.7" customHeight="1" x14ac:dyDescent="0.55000000000000004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20">
        <f t="shared" si="107"/>
        <v>42713.941099537042</v>
      </c>
      <c r="L887" s="20">
        <f t="shared" si="108"/>
        <v>42734.941099537042</v>
      </c>
      <c r="M887" s="6" t="b">
        <v>0</v>
      </c>
      <c r="N887" s="6">
        <v>21</v>
      </c>
      <c r="O887" s="6" t="b">
        <v>0</v>
      </c>
      <c r="P887" s="6" t="s">
        <v>8279</v>
      </c>
      <c r="Q887" s="8">
        <f t="shared" si="109"/>
        <v>75</v>
      </c>
      <c r="R887" s="9">
        <f t="shared" si="110"/>
        <v>35.714285714285715</v>
      </c>
      <c r="S887" s="6" t="s">
        <v>8325</v>
      </c>
      <c r="T887" s="6" t="s">
        <v>8329</v>
      </c>
      <c r="U887" s="6" t="str">
        <f t="shared" si="104"/>
        <v>music</v>
      </c>
      <c r="V887" s="6" t="str">
        <f t="shared" si="111"/>
        <v>indie rock</v>
      </c>
      <c r="W887" s="6" t="str">
        <f t="shared" si="105"/>
        <v>music</v>
      </c>
      <c r="X887" s="6" t="str">
        <f t="shared" si="106"/>
        <v>indie rock</v>
      </c>
    </row>
    <row r="888" spans="1:24" ht="104.7" customHeight="1" x14ac:dyDescent="0.55000000000000004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20">
        <f t="shared" si="107"/>
        <v>42603.870520833334</v>
      </c>
      <c r="L888" s="20">
        <f t="shared" si="108"/>
        <v>42628.870520833334</v>
      </c>
      <c r="M888" s="6" t="b">
        <v>0</v>
      </c>
      <c r="N888" s="6">
        <v>7</v>
      </c>
      <c r="O888" s="6" t="b">
        <v>0</v>
      </c>
      <c r="P888" s="6" t="s">
        <v>8279</v>
      </c>
      <c r="Q888" s="8">
        <f t="shared" si="109"/>
        <v>41</v>
      </c>
      <c r="R888" s="9">
        <f t="shared" si="110"/>
        <v>29.285714285714285</v>
      </c>
      <c r="S888" s="6" t="s">
        <v>8325</v>
      </c>
      <c r="T888" s="6" t="s">
        <v>8329</v>
      </c>
      <c r="U888" s="6" t="str">
        <f t="shared" si="104"/>
        <v>music</v>
      </c>
      <c r="V888" s="6" t="str">
        <f t="shared" si="111"/>
        <v>indie rock</v>
      </c>
      <c r="W888" s="6" t="str">
        <f t="shared" si="105"/>
        <v>music</v>
      </c>
      <c r="X888" s="6" t="str">
        <f t="shared" si="106"/>
        <v>indie rock</v>
      </c>
    </row>
    <row r="889" spans="1:24" ht="104.7" customHeight="1" x14ac:dyDescent="0.55000000000000004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20">
        <f t="shared" si="107"/>
        <v>41026.958969907406</v>
      </c>
      <c r="L889" s="20">
        <f t="shared" si="108"/>
        <v>41056.958969907406</v>
      </c>
      <c r="M889" s="6" t="b">
        <v>0</v>
      </c>
      <c r="N889" s="6">
        <v>0</v>
      </c>
      <c r="O889" s="6" t="b">
        <v>0</v>
      </c>
      <c r="P889" s="6" t="s">
        <v>8279</v>
      </c>
      <c r="Q889" s="8">
        <f t="shared" si="109"/>
        <v>0</v>
      </c>
      <c r="R889" s="9" t="e">
        <f t="shared" si="110"/>
        <v>#DIV/0!</v>
      </c>
      <c r="S889" s="6" t="s">
        <v>8325</v>
      </c>
      <c r="T889" s="6" t="s">
        <v>8329</v>
      </c>
      <c r="U889" s="6" t="str">
        <f t="shared" si="104"/>
        <v>music</v>
      </c>
      <c r="V889" s="6" t="str">
        <f t="shared" si="111"/>
        <v>indie rock</v>
      </c>
      <c r="W889" s="6" t="str">
        <f t="shared" si="105"/>
        <v>music</v>
      </c>
      <c r="X889" s="6" t="str">
        <f t="shared" si="106"/>
        <v>indie rock</v>
      </c>
    </row>
    <row r="890" spans="1:24" ht="104.7" customHeight="1" x14ac:dyDescent="0.55000000000000004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20">
        <f t="shared" si="107"/>
        <v>40751.753298611111</v>
      </c>
      <c r="L890" s="20">
        <f t="shared" si="108"/>
        <v>40787.25</v>
      </c>
      <c r="M890" s="6" t="b">
        <v>0</v>
      </c>
      <c r="N890" s="6">
        <v>4</v>
      </c>
      <c r="O890" s="6" t="b">
        <v>0</v>
      </c>
      <c r="P890" s="6" t="s">
        <v>8279</v>
      </c>
      <c r="Q890" s="8">
        <f t="shared" si="109"/>
        <v>7.1999999999999993</v>
      </c>
      <c r="R890" s="9">
        <f t="shared" si="110"/>
        <v>18</v>
      </c>
      <c r="S890" s="6" t="s">
        <v>8325</v>
      </c>
      <c r="T890" s="6" t="s">
        <v>8329</v>
      </c>
      <c r="U890" s="6" t="str">
        <f t="shared" si="104"/>
        <v>music</v>
      </c>
      <c r="V890" s="6" t="str">
        <f t="shared" si="111"/>
        <v>indie rock</v>
      </c>
      <c r="W890" s="6" t="str">
        <f t="shared" si="105"/>
        <v>music</v>
      </c>
      <c r="X890" s="6" t="str">
        <f t="shared" si="106"/>
        <v>indie rock</v>
      </c>
    </row>
    <row r="891" spans="1:24" ht="104.7" customHeight="1" x14ac:dyDescent="0.55000000000000004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20">
        <f t="shared" si="107"/>
        <v>41887.784062500003</v>
      </c>
      <c r="L891" s="20">
        <f t="shared" si="108"/>
        <v>41917.784062500003</v>
      </c>
      <c r="M891" s="6" t="b">
        <v>0</v>
      </c>
      <c r="N891" s="6">
        <v>32</v>
      </c>
      <c r="O891" s="6" t="b">
        <v>0</v>
      </c>
      <c r="P891" s="6" t="s">
        <v>8279</v>
      </c>
      <c r="Q891" s="8">
        <f t="shared" si="109"/>
        <v>9.4412800000000008</v>
      </c>
      <c r="R891" s="9">
        <f t="shared" si="110"/>
        <v>73.760000000000005</v>
      </c>
      <c r="S891" s="6" t="s">
        <v>8325</v>
      </c>
      <c r="T891" s="6" t="s">
        <v>8329</v>
      </c>
      <c r="U891" s="6" t="str">
        <f t="shared" si="104"/>
        <v>music</v>
      </c>
      <c r="V891" s="6" t="str">
        <f t="shared" si="111"/>
        <v>indie rock</v>
      </c>
      <c r="W891" s="6" t="str">
        <f t="shared" si="105"/>
        <v>music</v>
      </c>
      <c r="X891" s="6" t="str">
        <f t="shared" si="106"/>
        <v>indie rock</v>
      </c>
    </row>
    <row r="892" spans="1:24" ht="104.7" customHeight="1" x14ac:dyDescent="0.55000000000000004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20">
        <f t="shared" si="107"/>
        <v>41569.698831018519</v>
      </c>
      <c r="L892" s="20">
        <f t="shared" si="108"/>
        <v>41599.740497685183</v>
      </c>
      <c r="M892" s="6" t="b">
        <v>0</v>
      </c>
      <c r="N892" s="6">
        <v>4</v>
      </c>
      <c r="O892" s="6" t="b">
        <v>0</v>
      </c>
      <c r="P892" s="6" t="s">
        <v>8279</v>
      </c>
      <c r="Q892" s="8">
        <f t="shared" si="109"/>
        <v>4.1666666666666661</v>
      </c>
      <c r="R892" s="9">
        <f t="shared" si="110"/>
        <v>31.25</v>
      </c>
      <c r="S892" s="6" t="s">
        <v>8325</v>
      </c>
      <c r="T892" s="6" t="s">
        <v>8329</v>
      </c>
      <c r="U892" s="6" t="str">
        <f t="shared" si="104"/>
        <v>music</v>
      </c>
      <c r="V892" s="6" t="str">
        <f t="shared" si="111"/>
        <v>indie rock</v>
      </c>
      <c r="W892" s="6" t="str">
        <f t="shared" si="105"/>
        <v>music</v>
      </c>
      <c r="X892" s="6" t="str">
        <f t="shared" si="106"/>
        <v>indie rock</v>
      </c>
    </row>
    <row r="893" spans="1:24" ht="104.7" customHeight="1" x14ac:dyDescent="0.55000000000000004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20">
        <f t="shared" si="107"/>
        <v>41842.031597222223</v>
      </c>
      <c r="L893" s="20">
        <f t="shared" si="108"/>
        <v>41872.031597222223</v>
      </c>
      <c r="M893" s="6" t="b">
        <v>0</v>
      </c>
      <c r="N893" s="6">
        <v>9</v>
      </c>
      <c r="O893" s="6" t="b">
        <v>0</v>
      </c>
      <c r="P893" s="6" t="s">
        <v>8279</v>
      </c>
      <c r="Q893" s="8">
        <f t="shared" si="109"/>
        <v>3.25</v>
      </c>
      <c r="R893" s="9">
        <f t="shared" si="110"/>
        <v>28.888888888888889</v>
      </c>
      <c r="S893" s="6" t="s">
        <v>8325</v>
      </c>
      <c r="T893" s="6" t="s">
        <v>8329</v>
      </c>
      <c r="U893" s="6" t="str">
        <f t="shared" si="104"/>
        <v>music</v>
      </c>
      <c r="V893" s="6" t="str">
        <f t="shared" si="111"/>
        <v>indie rock</v>
      </c>
      <c r="W893" s="6" t="str">
        <f t="shared" si="105"/>
        <v>music</v>
      </c>
      <c r="X893" s="6" t="str">
        <f t="shared" si="106"/>
        <v>indie rock</v>
      </c>
    </row>
    <row r="894" spans="1:24" ht="104.7" customHeight="1" x14ac:dyDescent="0.55000000000000004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20">
        <f t="shared" si="107"/>
        <v>40304.20003472222</v>
      </c>
      <c r="L894" s="20">
        <f t="shared" si="108"/>
        <v>40391.166666666664</v>
      </c>
      <c r="M894" s="6" t="b">
        <v>0</v>
      </c>
      <c r="N894" s="6">
        <v>17</v>
      </c>
      <c r="O894" s="6" t="b">
        <v>0</v>
      </c>
      <c r="P894" s="6" t="s">
        <v>8279</v>
      </c>
      <c r="Q894" s="8">
        <f t="shared" si="109"/>
        <v>40.75</v>
      </c>
      <c r="R894" s="9">
        <f t="shared" si="110"/>
        <v>143.8235294117647</v>
      </c>
      <c r="S894" s="6" t="s">
        <v>8325</v>
      </c>
      <c r="T894" s="6" t="s">
        <v>8329</v>
      </c>
      <c r="U894" s="6" t="str">
        <f t="shared" si="104"/>
        <v>music</v>
      </c>
      <c r="V894" s="6" t="str">
        <f t="shared" si="111"/>
        <v>indie rock</v>
      </c>
      <c r="W894" s="6" t="str">
        <f t="shared" si="105"/>
        <v>music</v>
      </c>
      <c r="X894" s="6" t="str">
        <f t="shared" si="106"/>
        <v>indie rock</v>
      </c>
    </row>
    <row r="895" spans="1:24" ht="104.7" customHeight="1" x14ac:dyDescent="0.55000000000000004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20">
        <f t="shared" si="107"/>
        <v>42065.897719907407</v>
      </c>
      <c r="L895" s="20">
        <f t="shared" si="108"/>
        <v>42095.856053240743</v>
      </c>
      <c r="M895" s="6" t="b">
        <v>0</v>
      </c>
      <c r="N895" s="6">
        <v>5</v>
      </c>
      <c r="O895" s="6" t="b">
        <v>0</v>
      </c>
      <c r="P895" s="6" t="s">
        <v>8279</v>
      </c>
      <c r="Q895" s="8">
        <f t="shared" si="109"/>
        <v>10</v>
      </c>
      <c r="R895" s="9">
        <f t="shared" si="110"/>
        <v>40</v>
      </c>
      <c r="S895" s="6" t="s">
        <v>8325</v>
      </c>
      <c r="T895" s="6" t="s">
        <v>8329</v>
      </c>
      <c r="U895" s="6" t="str">
        <f t="shared" si="104"/>
        <v>music</v>
      </c>
      <c r="V895" s="6" t="str">
        <f t="shared" si="111"/>
        <v>indie rock</v>
      </c>
      <c r="W895" s="6" t="str">
        <f t="shared" si="105"/>
        <v>music</v>
      </c>
      <c r="X895" s="6" t="str">
        <f t="shared" si="106"/>
        <v>indie rock</v>
      </c>
    </row>
    <row r="896" spans="1:24" ht="104.7" customHeight="1" x14ac:dyDescent="0.55000000000000004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20">
        <f t="shared" si="107"/>
        <v>42496.981597222228</v>
      </c>
      <c r="L896" s="20">
        <f t="shared" si="108"/>
        <v>42526.981597222228</v>
      </c>
      <c r="M896" s="6" t="b">
        <v>0</v>
      </c>
      <c r="N896" s="6">
        <v>53</v>
      </c>
      <c r="O896" s="6" t="b">
        <v>0</v>
      </c>
      <c r="P896" s="6" t="s">
        <v>8279</v>
      </c>
      <c r="Q896" s="8">
        <f t="shared" si="109"/>
        <v>39.17</v>
      </c>
      <c r="R896" s="9">
        <f t="shared" si="110"/>
        <v>147.81132075471697</v>
      </c>
      <c r="S896" s="6" t="s">
        <v>8325</v>
      </c>
      <c r="T896" s="6" t="s">
        <v>8329</v>
      </c>
      <c r="U896" s="6" t="str">
        <f t="shared" si="104"/>
        <v>music</v>
      </c>
      <c r="V896" s="6" t="str">
        <f t="shared" si="111"/>
        <v>indie rock</v>
      </c>
      <c r="W896" s="6" t="str">
        <f t="shared" si="105"/>
        <v>music</v>
      </c>
      <c r="X896" s="6" t="str">
        <f t="shared" si="106"/>
        <v>indie rock</v>
      </c>
    </row>
    <row r="897" spans="1:24" ht="104.7" customHeight="1" x14ac:dyDescent="0.55000000000000004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20">
        <f t="shared" si="107"/>
        <v>40431.127650462964</v>
      </c>
      <c r="L897" s="20">
        <f t="shared" si="108"/>
        <v>40476.127650462964</v>
      </c>
      <c r="M897" s="6" t="b">
        <v>0</v>
      </c>
      <c r="N897" s="6">
        <v>7</v>
      </c>
      <c r="O897" s="6" t="b">
        <v>0</v>
      </c>
      <c r="P897" s="6" t="s">
        <v>8279</v>
      </c>
      <c r="Q897" s="8">
        <f t="shared" si="109"/>
        <v>2.4375</v>
      </c>
      <c r="R897" s="9">
        <f t="shared" si="110"/>
        <v>27.857142857142858</v>
      </c>
      <c r="S897" s="6" t="s">
        <v>8325</v>
      </c>
      <c r="T897" s="6" t="s">
        <v>8329</v>
      </c>
      <c r="U897" s="6" t="str">
        <f t="shared" si="104"/>
        <v>music</v>
      </c>
      <c r="V897" s="6" t="str">
        <f t="shared" si="111"/>
        <v>indie rock</v>
      </c>
      <c r="W897" s="6" t="str">
        <f t="shared" si="105"/>
        <v>music</v>
      </c>
      <c r="X897" s="6" t="str">
        <f t="shared" si="106"/>
        <v>indie rock</v>
      </c>
    </row>
    <row r="898" spans="1:24" ht="104.7" customHeight="1" x14ac:dyDescent="0.55000000000000004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20">
        <f t="shared" si="107"/>
        <v>42218.872986111113</v>
      </c>
      <c r="L898" s="20">
        <f t="shared" si="108"/>
        <v>42244.166666666672</v>
      </c>
      <c r="M898" s="6" t="b">
        <v>0</v>
      </c>
      <c r="N898" s="6">
        <v>72</v>
      </c>
      <c r="O898" s="6" t="b">
        <v>0</v>
      </c>
      <c r="P898" s="6" t="s">
        <v>8279</v>
      </c>
      <c r="Q898" s="8">
        <f t="shared" si="109"/>
        <v>40</v>
      </c>
      <c r="R898" s="9">
        <f t="shared" si="110"/>
        <v>44.444444444444443</v>
      </c>
      <c r="S898" s="6" t="s">
        <v>8325</v>
      </c>
      <c r="T898" s="6" t="s">
        <v>8329</v>
      </c>
      <c r="U898" s="6" t="str">
        <f t="shared" ref="U898:U961" si="112">LEFT(P898,FIND("/",P898)-1)</f>
        <v>music</v>
      </c>
      <c r="V898" s="6" t="str">
        <f t="shared" si="111"/>
        <v>indie rock</v>
      </c>
      <c r="W898" s="6" t="str">
        <f t="shared" ref="W898:W961" si="113">TRIM(MID(SUBSTITUTE(P898,"/",REPT(" ",LEN(P898))),(1-1)*LEN(P898)+1,LEN(P898)))</f>
        <v>music</v>
      </c>
      <c r="X898" s="6" t="str">
        <f t="shared" ref="X898:X961" si="114">TRIM(MID(SUBSTITUTE(P898,"/",REPT(" ",LEN(P898))),(2-1)*LEN(P898)+1,LEN(P898)))</f>
        <v>indie rock</v>
      </c>
    </row>
    <row r="899" spans="1:24" ht="104.7" customHeight="1" x14ac:dyDescent="0.55000000000000004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20">
        <f t="shared" ref="K899:K962" si="115">(((J899/60)/60)/24)+DATE(1970,1,1)</f>
        <v>41211.688750000001</v>
      </c>
      <c r="L899" s="20">
        <f t="shared" ref="L899:L962" si="116">(((I899/60)/60)/24)+DATE(1970,1,1)</f>
        <v>41241.730416666665</v>
      </c>
      <c r="M899" s="6" t="b">
        <v>0</v>
      </c>
      <c r="N899" s="6">
        <v>0</v>
      </c>
      <c r="O899" s="6" t="b">
        <v>0</v>
      </c>
      <c r="P899" s="6" t="s">
        <v>8279</v>
      </c>
      <c r="Q899" s="8">
        <f t="shared" ref="Q899:Q962" si="117">E899/D899*100</f>
        <v>0</v>
      </c>
      <c r="R899" s="9" t="e">
        <f t="shared" ref="R899:R962" si="118">E899/N899</f>
        <v>#DIV/0!</v>
      </c>
      <c r="S899" s="6" t="s">
        <v>8325</v>
      </c>
      <c r="T899" s="6" t="s">
        <v>8329</v>
      </c>
      <c r="U899" s="6" t="str">
        <f t="shared" si="112"/>
        <v>music</v>
      </c>
      <c r="V899" s="6" t="str">
        <f t="shared" ref="V899:V962" si="119">RIGHT(P899,LEN(P899)-LEN(U899)-1)</f>
        <v>indie rock</v>
      </c>
      <c r="W899" s="6" t="str">
        <f t="shared" si="113"/>
        <v>music</v>
      </c>
      <c r="X899" s="6" t="str">
        <f t="shared" si="114"/>
        <v>indie rock</v>
      </c>
    </row>
    <row r="900" spans="1:24" ht="104.7" customHeight="1" x14ac:dyDescent="0.55000000000000004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20">
        <f t="shared" si="115"/>
        <v>40878.758217592593</v>
      </c>
      <c r="L900" s="20">
        <f t="shared" si="116"/>
        <v>40923.758217592593</v>
      </c>
      <c r="M900" s="6" t="b">
        <v>0</v>
      </c>
      <c r="N900" s="6">
        <v>2</v>
      </c>
      <c r="O900" s="6" t="b">
        <v>0</v>
      </c>
      <c r="P900" s="6" t="s">
        <v>8279</v>
      </c>
      <c r="Q900" s="8">
        <f t="shared" si="117"/>
        <v>2.8000000000000003</v>
      </c>
      <c r="R900" s="9">
        <f t="shared" si="118"/>
        <v>35</v>
      </c>
      <c r="S900" s="6" t="s">
        <v>8325</v>
      </c>
      <c r="T900" s="6" t="s">
        <v>8329</v>
      </c>
      <c r="U900" s="6" t="str">
        <f t="shared" si="112"/>
        <v>music</v>
      </c>
      <c r="V900" s="6" t="str">
        <f t="shared" si="119"/>
        <v>indie rock</v>
      </c>
      <c r="W900" s="6" t="str">
        <f t="shared" si="113"/>
        <v>music</v>
      </c>
      <c r="X900" s="6" t="str">
        <f t="shared" si="114"/>
        <v>indie rock</v>
      </c>
    </row>
    <row r="901" spans="1:24" ht="104.7" customHeight="1" x14ac:dyDescent="0.55000000000000004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20">
        <f t="shared" si="115"/>
        <v>40646.099097222221</v>
      </c>
      <c r="L901" s="20">
        <f t="shared" si="116"/>
        <v>40691.099097222221</v>
      </c>
      <c r="M901" s="6" t="b">
        <v>0</v>
      </c>
      <c r="N901" s="6">
        <v>8</v>
      </c>
      <c r="O901" s="6" t="b">
        <v>0</v>
      </c>
      <c r="P901" s="6" t="s">
        <v>8279</v>
      </c>
      <c r="Q901" s="8">
        <f t="shared" si="117"/>
        <v>37.333333333333336</v>
      </c>
      <c r="R901" s="9">
        <f t="shared" si="118"/>
        <v>35</v>
      </c>
      <c r="S901" s="6" t="s">
        <v>8325</v>
      </c>
      <c r="T901" s="6" t="s">
        <v>8329</v>
      </c>
      <c r="U901" s="6" t="str">
        <f t="shared" si="112"/>
        <v>music</v>
      </c>
      <c r="V901" s="6" t="str">
        <f t="shared" si="119"/>
        <v>indie rock</v>
      </c>
      <c r="W901" s="6" t="str">
        <f t="shared" si="113"/>
        <v>music</v>
      </c>
      <c r="X901" s="6" t="str">
        <f t="shared" si="114"/>
        <v>indie rock</v>
      </c>
    </row>
    <row r="902" spans="1:24" ht="104.7" customHeight="1" x14ac:dyDescent="0.55000000000000004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20">
        <f t="shared" si="115"/>
        <v>42429.84956018519</v>
      </c>
      <c r="L902" s="20">
        <f t="shared" si="116"/>
        <v>42459.807893518519</v>
      </c>
      <c r="M902" s="6" t="b">
        <v>0</v>
      </c>
      <c r="N902" s="6">
        <v>2</v>
      </c>
      <c r="O902" s="6" t="b">
        <v>0</v>
      </c>
      <c r="P902" s="6" t="s">
        <v>8278</v>
      </c>
      <c r="Q902" s="8">
        <f t="shared" si="117"/>
        <v>0.42</v>
      </c>
      <c r="R902" s="9">
        <f t="shared" si="118"/>
        <v>10.5</v>
      </c>
      <c r="S902" s="6" t="s">
        <v>8325</v>
      </c>
      <c r="T902" s="6" t="s">
        <v>8328</v>
      </c>
      <c r="U902" s="6" t="str">
        <f t="shared" si="112"/>
        <v>music</v>
      </c>
      <c r="V902" s="6" t="str">
        <f t="shared" si="119"/>
        <v>jazz</v>
      </c>
      <c r="W902" s="6" t="str">
        <f t="shared" si="113"/>
        <v>music</v>
      </c>
      <c r="X902" s="6" t="str">
        <f t="shared" si="114"/>
        <v>jazz</v>
      </c>
    </row>
    <row r="903" spans="1:24" ht="104.7" customHeight="1" x14ac:dyDescent="0.55000000000000004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20">
        <f t="shared" si="115"/>
        <v>40291.81150462963</v>
      </c>
      <c r="L903" s="20">
        <f t="shared" si="116"/>
        <v>40337.799305555556</v>
      </c>
      <c r="M903" s="6" t="b">
        <v>0</v>
      </c>
      <c r="N903" s="6">
        <v>0</v>
      </c>
      <c r="O903" s="6" t="b">
        <v>0</v>
      </c>
      <c r="P903" s="6" t="s">
        <v>8278</v>
      </c>
      <c r="Q903" s="8">
        <f t="shared" si="117"/>
        <v>0</v>
      </c>
      <c r="R903" s="9" t="e">
        <f t="shared" si="118"/>
        <v>#DIV/0!</v>
      </c>
      <c r="S903" s="6" t="s">
        <v>8325</v>
      </c>
      <c r="T903" s="6" t="s">
        <v>8328</v>
      </c>
      <c r="U903" s="6" t="str">
        <f t="shared" si="112"/>
        <v>music</v>
      </c>
      <c r="V903" s="6" t="str">
        <f t="shared" si="119"/>
        <v>jazz</v>
      </c>
      <c r="W903" s="6" t="str">
        <f t="shared" si="113"/>
        <v>music</v>
      </c>
      <c r="X903" s="6" t="str">
        <f t="shared" si="114"/>
        <v>jazz</v>
      </c>
    </row>
    <row r="904" spans="1:24" ht="104.7" customHeight="1" x14ac:dyDescent="0.55000000000000004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20">
        <f t="shared" si="115"/>
        <v>41829.965532407405</v>
      </c>
      <c r="L904" s="20">
        <f t="shared" si="116"/>
        <v>41881.645833333336</v>
      </c>
      <c r="M904" s="6" t="b">
        <v>0</v>
      </c>
      <c r="N904" s="6">
        <v>3</v>
      </c>
      <c r="O904" s="6" t="b">
        <v>0</v>
      </c>
      <c r="P904" s="6" t="s">
        <v>8278</v>
      </c>
      <c r="Q904" s="8">
        <f t="shared" si="117"/>
        <v>0.3</v>
      </c>
      <c r="R904" s="9">
        <f t="shared" si="118"/>
        <v>30</v>
      </c>
      <c r="S904" s="6" t="s">
        <v>8325</v>
      </c>
      <c r="T904" s="6" t="s">
        <v>8328</v>
      </c>
      <c r="U904" s="6" t="str">
        <f t="shared" si="112"/>
        <v>music</v>
      </c>
      <c r="V904" s="6" t="str">
        <f t="shared" si="119"/>
        <v>jazz</v>
      </c>
      <c r="W904" s="6" t="str">
        <f t="shared" si="113"/>
        <v>music</v>
      </c>
      <c r="X904" s="6" t="str">
        <f t="shared" si="114"/>
        <v>jazz</v>
      </c>
    </row>
    <row r="905" spans="1:24" ht="104.7" customHeight="1" x14ac:dyDescent="0.55000000000000004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20">
        <f t="shared" si="115"/>
        <v>41149.796064814815</v>
      </c>
      <c r="L905" s="20">
        <f t="shared" si="116"/>
        <v>41175.100694444445</v>
      </c>
      <c r="M905" s="6" t="b">
        <v>0</v>
      </c>
      <c r="N905" s="6">
        <v>4</v>
      </c>
      <c r="O905" s="6" t="b">
        <v>0</v>
      </c>
      <c r="P905" s="6" t="s">
        <v>8278</v>
      </c>
      <c r="Q905" s="8">
        <f t="shared" si="117"/>
        <v>3.2</v>
      </c>
      <c r="R905" s="9">
        <f t="shared" si="118"/>
        <v>40</v>
      </c>
      <c r="S905" s="6" t="s">
        <v>8325</v>
      </c>
      <c r="T905" s="6" t="s">
        <v>8328</v>
      </c>
      <c r="U905" s="6" t="str">
        <f t="shared" si="112"/>
        <v>music</v>
      </c>
      <c r="V905" s="6" t="str">
        <f t="shared" si="119"/>
        <v>jazz</v>
      </c>
      <c r="W905" s="6" t="str">
        <f t="shared" si="113"/>
        <v>music</v>
      </c>
      <c r="X905" s="6" t="str">
        <f t="shared" si="114"/>
        <v>jazz</v>
      </c>
    </row>
    <row r="906" spans="1:24" ht="104.7" customHeight="1" x14ac:dyDescent="0.55000000000000004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20">
        <f t="shared" si="115"/>
        <v>42342.080289351856</v>
      </c>
      <c r="L906" s="20">
        <f t="shared" si="116"/>
        <v>42372.080289351856</v>
      </c>
      <c r="M906" s="6" t="b">
        <v>0</v>
      </c>
      <c r="N906" s="6">
        <v>3</v>
      </c>
      <c r="O906" s="6" t="b">
        <v>0</v>
      </c>
      <c r="P906" s="6" t="s">
        <v>8278</v>
      </c>
      <c r="Q906" s="8">
        <f t="shared" si="117"/>
        <v>0.30199999999999999</v>
      </c>
      <c r="R906" s="9">
        <f t="shared" si="118"/>
        <v>50.333333333333336</v>
      </c>
      <c r="S906" s="6" t="s">
        <v>8325</v>
      </c>
      <c r="T906" s="6" t="s">
        <v>8328</v>
      </c>
      <c r="U906" s="6" t="str">
        <f t="shared" si="112"/>
        <v>music</v>
      </c>
      <c r="V906" s="6" t="str">
        <f t="shared" si="119"/>
        <v>jazz</v>
      </c>
      <c r="W906" s="6" t="str">
        <f t="shared" si="113"/>
        <v>music</v>
      </c>
      <c r="X906" s="6" t="str">
        <f t="shared" si="114"/>
        <v>jazz</v>
      </c>
    </row>
    <row r="907" spans="1:24" ht="104.7" customHeight="1" x14ac:dyDescent="0.55000000000000004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20">
        <f t="shared" si="115"/>
        <v>40507.239884259259</v>
      </c>
      <c r="L907" s="20">
        <f t="shared" si="116"/>
        <v>40567.239884259259</v>
      </c>
      <c r="M907" s="6" t="b">
        <v>0</v>
      </c>
      <c r="N907" s="6">
        <v>6</v>
      </c>
      <c r="O907" s="6" t="b">
        <v>0</v>
      </c>
      <c r="P907" s="6" t="s">
        <v>8278</v>
      </c>
      <c r="Q907" s="8">
        <f t="shared" si="117"/>
        <v>3.0153846153846153</v>
      </c>
      <c r="R907" s="9">
        <f t="shared" si="118"/>
        <v>32.666666666666664</v>
      </c>
      <c r="S907" s="6" t="s">
        <v>8325</v>
      </c>
      <c r="T907" s="6" t="s">
        <v>8328</v>
      </c>
      <c r="U907" s="6" t="str">
        <f t="shared" si="112"/>
        <v>music</v>
      </c>
      <c r="V907" s="6" t="str">
        <f t="shared" si="119"/>
        <v>jazz</v>
      </c>
      <c r="W907" s="6" t="str">
        <f t="shared" si="113"/>
        <v>music</v>
      </c>
      <c r="X907" s="6" t="str">
        <f t="shared" si="114"/>
        <v>jazz</v>
      </c>
    </row>
    <row r="908" spans="1:24" ht="104.7" customHeight="1" x14ac:dyDescent="0.55000000000000004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20">
        <f t="shared" si="115"/>
        <v>41681.189699074072</v>
      </c>
      <c r="L908" s="20">
        <f t="shared" si="116"/>
        <v>41711.148032407407</v>
      </c>
      <c r="M908" s="6" t="b">
        <v>0</v>
      </c>
      <c r="N908" s="6">
        <v>0</v>
      </c>
      <c r="O908" s="6" t="b">
        <v>0</v>
      </c>
      <c r="P908" s="6" t="s">
        <v>8278</v>
      </c>
      <c r="Q908" s="8">
        <f t="shared" si="117"/>
        <v>0</v>
      </c>
      <c r="R908" s="9" t="e">
        <f t="shared" si="118"/>
        <v>#DIV/0!</v>
      </c>
      <c r="S908" s="6" t="s">
        <v>8325</v>
      </c>
      <c r="T908" s="6" t="s">
        <v>8328</v>
      </c>
      <c r="U908" s="6" t="str">
        <f t="shared" si="112"/>
        <v>music</v>
      </c>
      <c r="V908" s="6" t="str">
        <f t="shared" si="119"/>
        <v>jazz</v>
      </c>
      <c r="W908" s="6" t="str">
        <f t="shared" si="113"/>
        <v>music</v>
      </c>
      <c r="X908" s="6" t="str">
        <f t="shared" si="114"/>
        <v>jazz</v>
      </c>
    </row>
    <row r="909" spans="1:24" ht="104.7" customHeight="1" x14ac:dyDescent="0.55000000000000004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20">
        <f t="shared" si="115"/>
        <v>40767.192395833335</v>
      </c>
      <c r="L909" s="20">
        <f t="shared" si="116"/>
        <v>40797.192395833335</v>
      </c>
      <c r="M909" s="6" t="b">
        <v>0</v>
      </c>
      <c r="N909" s="6">
        <v>0</v>
      </c>
      <c r="O909" s="6" t="b">
        <v>0</v>
      </c>
      <c r="P909" s="6" t="s">
        <v>8278</v>
      </c>
      <c r="Q909" s="8">
        <f t="shared" si="117"/>
        <v>0</v>
      </c>
      <c r="R909" s="9" t="e">
        <f t="shared" si="118"/>
        <v>#DIV/0!</v>
      </c>
      <c r="S909" s="6" t="s">
        <v>8325</v>
      </c>
      <c r="T909" s="6" t="s">
        <v>8328</v>
      </c>
      <c r="U909" s="6" t="str">
        <f t="shared" si="112"/>
        <v>music</v>
      </c>
      <c r="V909" s="6" t="str">
        <f t="shared" si="119"/>
        <v>jazz</v>
      </c>
      <c r="W909" s="6" t="str">
        <f t="shared" si="113"/>
        <v>music</v>
      </c>
      <c r="X909" s="6" t="str">
        <f t="shared" si="114"/>
        <v>jazz</v>
      </c>
    </row>
    <row r="910" spans="1:24" ht="104.7" customHeight="1" x14ac:dyDescent="0.55000000000000004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20">
        <f t="shared" si="115"/>
        <v>40340.801562499997</v>
      </c>
      <c r="L910" s="20">
        <f t="shared" si="116"/>
        <v>40386.207638888889</v>
      </c>
      <c r="M910" s="6" t="b">
        <v>0</v>
      </c>
      <c r="N910" s="6">
        <v>0</v>
      </c>
      <c r="O910" s="6" t="b">
        <v>0</v>
      </c>
      <c r="P910" s="6" t="s">
        <v>8278</v>
      </c>
      <c r="Q910" s="8">
        <f t="shared" si="117"/>
        <v>0</v>
      </c>
      <c r="R910" s="9" t="e">
        <f t="shared" si="118"/>
        <v>#DIV/0!</v>
      </c>
      <c r="S910" s="6" t="s">
        <v>8325</v>
      </c>
      <c r="T910" s="6" t="s">
        <v>8328</v>
      </c>
      <c r="U910" s="6" t="str">
        <f t="shared" si="112"/>
        <v>music</v>
      </c>
      <c r="V910" s="6" t="str">
        <f t="shared" si="119"/>
        <v>jazz</v>
      </c>
      <c r="W910" s="6" t="str">
        <f t="shared" si="113"/>
        <v>music</v>
      </c>
      <c r="X910" s="6" t="str">
        <f t="shared" si="114"/>
        <v>jazz</v>
      </c>
    </row>
    <row r="911" spans="1:24" ht="104.7" customHeight="1" x14ac:dyDescent="0.55000000000000004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20">
        <f t="shared" si="115"/>
        <v>41081.69027777778</v>
      </c>
      <c r="L911" s="20">
        <f t="shared" si="116"/>
        <v>41113.166666666664</v>
      </c>
      <c r="M911" s="6" t="b">
        <v>0</v>
      </c>
      <c r="N911" s="6">
        <v>8</v>
      </c>
      <c r="O911" s="6" t="b">
        <v>0</v>
      </c>
      <c r="P911" s="6" t="s">
        <v>8278</v>
      </c>
      <c r="Q911" s="8">
        <f t="shared" si="117"/>
        <v>3.25</v>
      </c>
      <c r="R911" s="9">
        <f t="shared" si="118"/>
        <v>65</v>
      </c>
      <c r="S911" s="6" t="s">
        <v>8325</v>
      </c>
      <c r="T911" s="6" t="s">
        <v>8328</v>
      </c>
      <c r="U911" s="6" t="str">
        <f t="shared" si="112"/>
        <v>music</v>
      </c>
      <c r="V911" s="6" t="str">
        <f t="shared" si="119"/>
        <v>jazz</v>
      </c>
      <c r="W911" s="6" t="str">
        <f t="shared" si="113"/>
        <v>music</v>
      </c>
      <c r="X911" s="6" t="str">
        <f t="shared" si="114"/>
        <v>jazz</v>
      </c>
    </row>
    <row r="912" spans="1:24" ht="104.7" customHeight="1" x14ac:dyDescent="0.55000000000000004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20">
        <f t="shared" si="115"/>
        <v>42737.545358796298</v>
      </c>
      <c r="L912" s="20">
        <f t="shared" si="116"/>
        <v>42797.545358796298</v>
      </c>
      <c r="M912" s="6" t="b">
        <v>0</v>
      </c>
      <c r="N912" s="6">
        <v>5</v>
      </c>
      <c r="O912" s="6" t="b">
        <v>0</v>
      </c>
      <c r="P912" s="6" t="s">
        <v>8278</v>
      </c>
      <c r="Q912" s="8">
        <f t="shared" si="117"/>
        <v>22.363636363636363</v>
      </c>
      <c r="R912" s="9">
        <f t="shared" si="118"/>
        <v>24.6</v>
      </c>
      <c r="S912" s="6" t="s">
        <v>8325</v>
      </c>
      <c r="T912" s="6" t="s">
        <v>8328</v>
      </c>
      <c r="U912" s="6" t="str">
        <f t="shared" si="112"/>
        <v>music</v>
      </c>
      <c r="V912" s="6" t="str">
        <f t="shared" si="119"/>
        <v>jazz</v>
      </c>
      <c r="W912" s="6" t="str">
        <f t="shared" si="113"/>
        <v>music</v>
      </c>
      <c r="X912" s="6" t="str">
        <f t="shared" si="114"/>
        <v>jazz</v>
      </c>
    </row>
    <row r="913" spans="1:24" ht="104.7" customHeight="1" x14ac:dyDescent="0.55000000000000004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20">
        <f t="shared" si="115"/>
        <v>41642.005150462966</v>
      </c>
      <c r="L913" s="20">
        <f t="shared" si="116"/>
        <v>41663.005150462966</v>
      </c>
      <c r="M913" s="6" t="b">
        <v>0</v>
      </c>
      <c r="N913" s="6">
        <v>0</v>
      </c>
      <c r="O913" s="6" t="b">
        <v>0</v>
      </c>
      <c r="P913" s="6" t="s">
        <v>8278</v>
      </c>
      <c r="Q913" s="8">
        <f t="shared" si="117"/>
        <v>0</v>
      </c>
      <c r="R913" s="9" t="e">
        <f t="shared" si="118"/>
        <v>#DIV/0!</v>
      </c>
      <c r="S913" s="6" t="s">
        <v>8325</v>
      </c>
      <c r="T913" s="6" t="s">
        <v>8328</v>
      </c>
      <c r="U913" s="6" t="str">
        <f t="shared" si="112"/>
        <v>music</v>
      </c>
      <c r="V913" s="6" t="str">
        <f t="shared" si="119"/>
        <v>jazz</v>
      </c>
      <c r="W913" s="6" t="str">
        <f t="shared" si="113"/>
        <v>music</v>
      </c>
      <c r="X913" s="6" t="str">
        <f t="shared" si="114"/>
        <v>jazz</v>
      </c>
    </row>
    <row r="914" spans="1:24" ht="104.7" customHeight="1" x14ac:dyDescent="0.55000000000000004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20">
        <f t="shared" si="115"/>
        <v>41194.109340277777</v>
      </c>
      <c r="L914" s="20">
        <f t="shared" si="116"/>
        <v>41254.151006944441</v>
      </c>
      <c r="M914" s="6" t="b">
        <v>0</v>
      </c>
      <c r="N914" s="6">
        <v>2</v>
      </c>
      <c r="O914" s="6" t="b">
        <v>0</v>
      </c>
      <c r="P914" s="6" t="s">
        <v>8278</v>
      </c>
      <c r="Q914" s="8">
        <f t="shared" si="117"/>
        <v>0.85714285714285721</v>
      </c>
      <c r="R914" s="9">
        <f t="shared" si="118"/>
        <v>15</v>
      </c>
      <c r="S914" s="6" t="s">
        <v>8325</v>
      </c>
      <c r="T914" s="6" t="s">
        <v>8328</v>
      </c>
      <c r="U914" s="6" t="str">
        <f t="shared" si="112"/>
        <v>music</v>
      </c>
      <c r="V914" s="6" t="str">
        <f t="shared" si="119"/>
        <v>jazz</v>
      </c>
      <c r="W914" s="6" t="str">
        <f t="shared" si="113"/>
        <v>music</v>
      </c>
      <c r="X914" s="6" t="str">
        <f t="shared" si="114"/>
        <v>jazz</v>
      </c>
    </row>
    <row r="915" spans="1:24" ht="104.7" customHeight="1" x14ac:dyDescent="0.55000000000000004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20">
        <f t="shared" si="115"/>
        <v>41004.139108796298</v>
      </c>
      <c r="L915" s="20">
        <f t="shared" si="116"/>
        <v>41034.139108796298</v>
      </c>
      <c r="M915" s="6" t="b">
        <v>0</v>
      </c>
      <c r="N915" s="6">
        <v>24</v>
      </c>
      <c r="O915" s="6" t="b">
        <v>0</v>
      </c>
      <c r="P915" s="6" t="s">
        <v>8278</v>
      </c>
      <c r="Q915" s="8">
        <f t="shared" si="117"/>
        <v>6.6066666666666665</v>
      </c>
      <c r="R915" s="9">
        <f t="shared" si="118"/>
        <v>82.583333333333329</v>
      </c>
      <c r="S915" s="6" t="s">
        <v>8325</v>
      </c>
      <c r="T915" s="6" t="s">
        <v>8328</v>
      </c>
      <c r="U915" s="6" t="str">
        <f t="shared" si="112"/>
        <v>music</v>
      </c>
      <c r="V915" s="6" t="str">
        <f t="shared" si="119"/>
        <v>jazz</v>
      </c>
      <c r="W915" s="6" t="str">
        <f t="shared" si="113"/>
        <v>music</v>
      </c>
      <c r="X915" s="6" t="str">
        <f t="shared" si="114"/>
        <v>jazz</v>
      </c>
    </row>
    <row r="916" spans="1:24" ht="104.7" customHeight="1" x14ac:dyDescent="0.55000000000000004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20">
        <f t="shared" si="115"/>
        <v>41116.763275462967</v>
      </c>
      <c r="L916" s="20">
        <f t="shared" si="116"/>
        <v>41146.763275462967</v>
      </c>
      <c r="M916" s="6" t="b">
        <v>0</v>
      </c>
      <c r="N916" s="6">
        <v>0</v>
      </c>
      <c r="O916" s="6" t="b">
        <v>0</v>
      </c>
      <c r="P916" s="6" t="s">
        <v>8278</v>
      </c>
      <c r="Q916" s="8">
        <f t="shared" si="117"/>
        <v>0</v>
      </c>
      <c r="R916" s="9" t="e">
        <f t="shared" si="118"/>
        <v>#DIV/0!</v>
      </c>
      <c r="S916" s="6" t="s">
        <v>8325</v>
      </c>
      <c r="T916" s="6" t="s">
        <v>8328</v>
      </c>
      <c r="U916" s="6" t="str">
        <f t="shared" si="112"/>
        <v>music</v>
      </c>
      <c r="V916" s="6" t="str">
        <f t="shared" si="119"/>
        <v>jazz</v>
      </c>
      <c r="W916" s="6" t="str">
        <f t="shared" si="113"/>
        <v>music</v>
      </c>
      <c r="X916" s="6" t="str">
        <f t="shared" si="114"/>
        <v>jazz</v>
      </c>
    </row>
    <row r="917" spans="1:24" ht="104.7" customHeight="1" x14ac:dyDescent="0.55000000000000004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20">
        <f t="shared" si="115"/>
        <v>40937.679560185185</v>
      </c>
      <c r="L917" s="20">
        <f t="shared" si="116"/>
        <v>40969.207638888889</v>
      </c>
      <c r="M917" s="6" t="b">
        <v>0</v>
      </c>
      <c r="N917" s="6">
        <v>9</v>
      </c>
      <c r="O917" s="6" t="b">
        <v>0</v>
      </c>
      <c r="P917" s="6" t="s">
        <v>8278</v>
      </c>
      <c r="Q917" s="8">
        <f t="shared" si="117"/>
        <v>5.7692307692307692</v>
      </c>
      <c r="R917" s="9">
        <f t="shared" si="118"/>
        <v>41.666666666666664</v>
      </c>
      <c r="S917" s="6" t="s">
        <v>8325</v>
      </c>
      <c r="T917" s="6" t="s">
        <v>8328</v>
      </c>
      <c r="U917" s="6" t="str">
        <f t="shared" si="112"/>
        <v>music</v>
      </c>
      <c r="V917" s="6" t="str">
        <f t="shared" si="119"/>
        <v>jazz</v>
      </c>
      <c r="W917" s="6" t="str">
        <f t="shared" si="113"/>
        <v>music</v>
      </c>
      <c r="X917" s="6" t="str">
        <f t="shared" si="114"/>
        <v>jazz</v>
      </c>
    </row>
    <row r="918" spans="1:24" ht="104.7" customHeight="1" x14ac:dyDescent="0.55000000000000004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20">
        <f t="shared" si="115"/>
        <v>40434.853402777779</v>
      </c>
      <c r="L918" s="20">
        <f t="shared" si="116"/>
        <v>40473.208333333336</v>
      </c>
      <c r="M918" s="6" t="b">
        <v>0</v>
      </c>
      <c r="N918" s="6">
        <v>0</v>
      </c>
      <c r="O918" s="6" t="b">
        <v>0</v>
      </c>
      <c r="P918" s="6" t="s">
        <v>8278</v>
      </c>
      <c r="Q918" s="8">
        <f t="shared" si="117"/>
        <v>0</v>
      </c>
      <c r="R918" s="9" t="e">
        <f t="shared" si="118"/>
        <v>#DIV/0!</v>
      </c>
      <c r="S918" s="6" t="s">
        <v>8325</v>
      </c>
      <c r="T918" s="6" t="s">
        <v>8328</v>
      </c>
      <c r="U918" s="6" t="str">
        <f t="shared" si="112"/>
        <v>music</v>
      </c>
      <c r="V918" s="6" t="str">
        <f t="shared" si="119"/>
        <v>jazz</v>
      </c>
      <c r="W918" s="6" t="str">
        <f t="shared" si="113"/>
        <v>music</v>
      </c>
      <c r="X918" s="6" t="str">
        <f t="shared" si="114"/>
        <v>jazz</v>
      </c>
    </row>
    <row r="919" spans="1:24" ht="104.7" customHeight="1" x14ac:dyDescent="0.55000000000000004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20">
        <f t="shared" si="115"/>
        <v>41802.94363425926</v>
      </c>
      <c r="L919" s="20">
        <f t="shared" si="116"/>
        <v>41834.104166666664</v>
      </c>
      <c r="M919" s="6" t="b">
        <v>0</v>
      </c>
      <c r="N919" s="6">
        <v>1</v>
      </c>
      <c r="O919" s="6" t="b">
        <v>0</v>
      </c>
      <c r="P919" s="6" t="s">
        <v>8278</v>
      </c>
      <c r="Q919" s="8">
        <f t="shared" si="117"/>
        <v>0.6</v>
      </c>
      <c r="R919" s="9">
        <f t="shared" si="118"/>
        <v>30</v>
      </c>
      <c r="S919" s="6" t="s">
        <v>8325</v>
      </c>
      <c r="T919" s="6" t="s">
        <v>8328</v>
      </c>
      <c r="U919" s="6" t="str">
        <f t="shared" si="112"/>
        <v>music</v>
      </c>
      <c r="V919" s="6" t="str">
        <f t="shared" si="119"/>
        <v>jazz</v>
      </c>
      <c r="W919" s="6" t="str">
        <f t="shared" si="113"/>
        <v>music</v>
      </c>
      <c r="X919" s="6" t="str">
        <f t="shared" si="114"/>
        <v>jazz</v>
      </c>
    </row>
    <row r="920" spans="1:24" ht="104.7" customHeight="1" x14ac:dyDescent="0.55000000000000004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20">
        <f t="shared" si="115"/>
        <v>41944.916215277779</v>
      </c>
      <c r="L920" s="20">
        <f t="shared" si="116"/>
        <v>41974.957881944443</v>
      </c>
      <c r="M920" s="6" t="b">
        <v>0</v>
      </c>
      <c r="N920" s="6">
        <v>10</v>
      </c>
      <c r="O920" s="6" t="b">
        <v>0</v>
      </c>
      <c r="P920" s="6" t="s">
        <v>8278</v>
      </c>
      <c r="Q920" s="8">
        <f t="shared" si="117"/>
        <v>5.0256410256410255</v>
      </c>
      <c r="R920" s="9">
        <f t="shared" si="118"/>
        <v>19.600000000000001</v>
      </c>
      <c r="S920" s="6" t="s">
        <v>8325</v>
      </c>
      <c r="T920" s="6" t="s">
        <v>8328</v>
      </c>
      <c r="U920" s="6" t="str">
        <f t="shared" si="112"/>
        <v>music</v>
      </c>
      <c r="V920" s="6" t="str">
        <f t="shared" si="119"/>
        <v>jazz</v>
      </c>
      <c r="W920" s="6" t="str">
        <f t="shared" si="113"/>
        <v>music</v>
      </c>
      <c r="X920" s="6" t="str">
        <f t="shared" si="114"/>
        <v>jazz</v>
      </c>
    </row>
    <row r="921" spans="1:24" ht="104.7" customHeight="1" x14ac:dyDescent="0.55000000000000004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20">
        <f t="shared" si="115"/>
        <v>41227.641724537039</v>
      </c>
      <c r="L921" s="20">
        <f t="shared" si="116"/>
        <v>41262.641724537039</v>
      </c>
      <c r="M921" s="6" t="b">
        <v>0</v>
      </c>
      <c r="N921" s="6">
        <v>1</v>
      </c>
      <c r="O921" s="6" t="b">
        <v>0</v>
      </c>
      <c r="P921" s="6" t="s">
        <v>8278</v>
      </c>
      <c r="Q921" s="8">
        <f t="shared" si="117"/>
        <v>0.5</v>
      </c>
      <c r="R921" s="9">
        <f t="shared" si="118"/>
        <v>100</v>
      </c>
      <c r="S921" s="6" t="s">
        <v>8325</v>
      </c>
      <c r="T921" s="6" t="s">
        <v>8328</v>
      </c>
      <c r="U921" s="6" t="str">
        <f t="shared" si="112"/>
        <v>music</v>
      </c>
      <c r="V921" s="6" t="str">
        <f t="shared" si="119"/>
        <v>jazz</v>
      </c>
      <c r="W921" s="6" t="str">
        <f t="shared" si="113"/>
        <v>music</v>
      </c>
      <c r="X921" s="6" t="str">
        <f t="shared" si="114"/>
        <v>jazz</v>
      </c>
    </row>
    <row r="922" spans="1:24" ht="104.7" customHeight="1" x14ac:dyDescent="0.55000000000000004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20">
        <f t="shared" si="115"/>
        <v>41562.67155092593</v>
      </c>
      <c r="L922" s="20">
        <f t="shared" si="116"/>
        <v>41592.713217592594</v>
      </c>
      <c r="M922" s="6" t="b">
        <v>0</v>
      </c>
      <c r="N922" s="6">
        <v>0</v>
      </c>
      <c r="O922" s="6" t="b">
        <v>0</v>
      </c>
      <c r="P922" s="6" t="s">
        <v>8278</v>
      </c>
      <c r="Q922" s="8">
        <f t="shared" si="117"/>
        <v>0</v>
      </c>
      <c r="R922" s="9" t="e">
        <f t="shared" si="118"/>
        <v>#DIV/0!</v>
      </c>
      <c r="S922" s="6" t="s">
        <v>8325</v>
      </c>
      <c r="T922" s="6" t="s">
        <v>8328</v>
      </c>
      <c r="U922" s="6" t="str">
        <f t="shared" si="112"/>
        <v>music</v>
      </c>
      <c r="V922" s="6" t="str">
        <f t="shared" si="119"/>
        <v>jazz</v>
      </c>
      <c r="W922" s="6" t="str">
        <f t="shared" si="113"/>
        <v>music</v>
      </c>
      <c r="X922" s="6" t="str">
        <f t="shared" si="114"/>
        <v>jazz</v>
      </c>
    </row>
    <row r="923" spans="1:24" ht="104.7" customHeight="1" x14ac:dyDescent="0.55000000000000004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20">
        <f t="shared" si="115"/>
        <v>40847.171018518515</v>
      </c>
      <c r="L923" s="20">
        <f t="shared" si="116"/>
        <v>40889.212685185186</v>
      </c>
      <c r="M923" s="6" t="b">
        <v>0</v>
      </c>
      <c r="N923" s="6">
        <v>20</v>
      </c>
      <c r="O923" s="6" t="b">
        <v>0</v>
      </c>
      <c r="P923" s="6" t="s">
        <v>8278</v>
      </c>
      <c r="Q923" s="8">
        <f t="shared" si="117"/>
        <v>30.9</v>
      </c>
      <c r="R923" s="9">
        <f t="shared" si="118"/>
        <v>231.75</v>
      </c>
      <c r="S923" s="6" t="s">
        <v>8325</v>
      </c>
      <c r="T923" s="6" t="s">
        <v>8328</v>
      </c>
      <c r="U923" s="6" t="str">
        <f t="shared" si="112"/>
        <v>music</v>
      </c>
      <c r="V923" s="6" t="str">
        <f t="shared" si="119"/>
        <v>jazz</v>
      </c>
      <c r="W923" s="6" t="str">
        <f t="shared" si="113"/>
        <v>music</v>
      </c>
      <c r="X923" s="6" t="str">
        <f t="shared" si="114"/>
        <v>jazz</v>
      </c>
    </row>
    <row r="924" spans="1:24" ht="104.7" customHeight="1" x14ac:dyDescent="0.55000000000000004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20">
        <f t="shared" si="115"/>
        <v>41878.530011574076</v>
      </c>
      <c r="L924" s="20">
        <f t="shared" si="116"/>
        <v>41913.530011574076</v>
      </c>
      <c r="M924" s="6" t="b">
        <v>0</v>
      </c>
      <c r="N924" s="6">
        <v>30</v>
      </c>
      <c r="O924" s="6" t="b">
        <v>0</v>
      </c>
      <c r="P924" s="6" t="s">
        <v>8278</v>
      </c>
      <c r="Q924" s="8">
        <f t="shared" si="117"/>
        <v>21.037037037037038</v>
      </c>
      <c r="R924" s="9">
        <f t="shared" si="118"/>
        <v>189.33333333333334</v>
      </c>
      <c r="S924" s="6" t="s">
        <v>8325</v>
      </c>
      <c r="T924" s="6" t="s">
        <v>8328</v>
      </c>
      <c r="U924" s="6" t="str">
        <f t="shared" si="112"/>
        <v>music</v>
      </c>
      <c r="V924" s="6" t="str">
        <f t="shared" si="119"/>
        <v>jazz</v>
      </c>
      <c r="W924" s="6" t="str">
        <f t="shared" si="113"/>
        <v>music</v>
      </c>
      <c r="X924" s="6" t="str">
        <f t="shared" si="114"/>
        <v>jazz</v>
      </c>
    </row>
    <row r="925" spans="1:24" ht="104.7" customHeight="1" x14ac:dyDescent="0.55000000000000004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20">
        <f t="shared" si="115"/>
        <v>41934.959756944445</v>
      </c>
      <c r="L925" s="20">
        <f t="shared" si="116"/>
        <v>41965.001423611116</v>
      </c>
      <c r="M925" s="6" t="b">
        <v>0</v>
      </c>
      <c r="N925" s="6">
        <v>6</v>
      </c>
      <c r="O925" s="6" t="b">
        <v>0</v>
      </c>
      <c r="P925" s="6" t="s">
        <v>8278</v>
      </c>
      <c r="Q925" s="8">
        <f t="shared" si="117"/>
        <v>2.1999999999999997</v>
      </c>
      <c r="R925" s="9">
        <f t="shared" si="118"/>
        <v>55</v>
      </c>
      <c r="S925" s="6" t="s">
        <v>8325</v>
      </c>
      <c r="T925" s="6" t="s">
        <v>8328</v>
      </c>
      <c r="U925" s="6" t="str">
        <f t="shared" si="112"/>
        <v>music</v>
      </c>
      <c r="V925" s="6" t="str">
        <f t="shared" si="119"/>
        <v>jazz</v>
      </c>
      <c r="W925" s="6" t="str">
        <f t="shared" si="113"/>
        <v>music</v>
      </c>
      <c r="X925" s="6" t="str">
        <f t="shared" si="114"/>
        <v>jazz</v>
      </c>
    </row>
    <row r="926" spans="1:24" ht="104.7" customHeight="1" x14ac:dyDescent="0.55000000000000004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20">
        <f t="shared" si="115"/>
        <v>41288.942928240744</v>
      </c>
      <c r="L926" s="20">
        <f t="shared" si="116"/>
        <v>41318.942928240744</v>
      </c>
      <c r="M926" s="6" t="b">
        <v>0</v>
      </c>
      <c r="N926" s="6">
        <v>15</v>
      </c>
      <c r="O926" s="6" t="b">
        <v>0</v>
      </c>
      <c r="P926" s="6" t="s">
        <v>8278</v>
      </c>
      <c r="Q926" s="8">
        <f t="shared" si="117"/>
        <v>10.9</v>
      </c>
      <c r="R926" s="9">
        <f t="shared" si="118"/>
        <v>21.8</v>
      </c>
      <c r="S926" s="6" t="s">
        <v>8325</v>
      </c>
      <c r="T926" s="6" t="s">
        <v>8328</v>
      </c>
      <c r="U926" s="6" t="str">
        <f t="shared" si="112"/>
        <v>music</v>
      </c>
      <c r="V926" s="6" t="str">
        <f t="shared" si="119"/>
        <v>jazz</v>
      </c>
      <c r="W926" s="6" t="str">
        <f t="shared" si="113"/>
        <v>music</v>
      </c>
      <c r="X926" s="6" t="str">
        <f t="shared" si="114"/>
        <v>jazz</v>
      </c>
    </row>
    <row r="927" spans="1:24" ht="104.7" customHeight="1" x14ac:dyDescent="0.55000000000000004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20">
        <f t="shared" si="115"/>
        <v>41575.880914351852</v>
      </c>
      <c r="L927" s="20">
        <f t="shared" si="116"/>
        <v>41605.922581018516</v>
      </c>
      <c r="M927" s="6" t="b">
        <v>0</v>
      </c>
      <c r="N927" s="6">
        <v>5</v>
      </c>
      <c r="O927" s="6" t="b">
        <v>0</v>
      </c>
      <c r="P927" s="6" t="s">
        <v>8278</v>
      </c>
      <c r="Q927" s="8">
        <f t="shared" si="117"/>
        <v>2.666666666666667</v>
      </c>
      <c r="R927" s="9">
        <f t="shared" si="118"/>
        <v>32</v>
      </c>
      <c r="S927" s="6" t="s">
        <v>8325</v>
      </c>
      <c r="T927" s="6" t="s">
        <v>8328</v>
      </c>
      <c r="U927" s="6" t="str">
        <f t="shared" si="112"/>
        <v>music</v>
      </c>
      <c r="V927" s="6" t="str">
        <f t="shared" si="119"/>
        <v>jazz</v>
      </c>
      <c r="W927" s="6" t="str">
        <f t="shared" si="113"/>
        <v>music</v>
      </c>
      <c r="X927" s="6" t="str">
        <f t="shared" si="114"/>
        <v>jazz</v>
      </c>
    </row>
    <row r="928" spans="1:24" ht="104.7" customHeight="1" x14ac:dyDescent="0.55000000000000004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20">
        <f t="shared" si="115"/>
        <v>40338.02002314815</v>
      </c>
      <c r="L928" s="20">
        <f t="shared" si="116"/>
        <v>40367.944444444445</v>
      </c>
      <c r="M928" s="6" t="b">
        <v>0</v>
      </c>
      <c r="N928" s="6">
        <v>0</v>
      </c>
      <c r="O928" s="6" t="b">
        <v>0</v>
      </c>
      <c r="P928" s="6" t="s">
        <v>8278</v>
      </c>
      <c r="Q928" s="8">
        <f t="shared" si="117"/>
        <v>0</v>
      </c>
      <c r="R928" s="9" t="e">
        <f t="shared" si="118"/>
        <v>#DIV/0!</v>
      </c>
      <c r="S928" s="6" t="s">
        <v>8325</v>
      </c>
      <c r="T928" s="6" t="s">
        <v>8328</v>
      </c>
      <c r="U928" s="6" t="str">
        <f t="shared" si="112"/>
        <v>music</v>
      </c>
      <c r="V928" s="6" t="str">
        <f t="shared" si="119"/>
        <v>jazz</v>
      </c>
      <c r="W928" s="6" t="str">
        <f t="shared" si="113"/>
        <v>music</v>
      </c>
      <c r="X928" s="6" t="str">
        <f t="shared" si="114"/>
        <v>jazz</v>
      </c>
    </row>
    <row r="929" spans="1:24" ht="104.7" customHeight="1" x14ac:dyDescent="0.55000000000000004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20">
        <f t="shared" si="115"/>
        <v>41013.822858796295</v>
      </c>
      <c r="L929" s="20">
        <f t="shared" si="116"/>
        <v>41043.822858796295</v>
      </c>
      <c r="M929" s="6" t="b">
        <v>0</v>
      </c>
      <c r="N929" s="6">
        <v>0</v>
      </c>
      <c r="O929" s="6" t="b">
        <v>0</v>
      </c>
      <c r="P929" s="6" t="s">
        <v>8278</v>
      </c>
      <c r="Q929" s="8">
        <f t="shared" si="117"/>
        <v>0</v>
      </c>
      <c r="R929" s="9" t="e">
        <f t="shared" si="118"/>
        <v>#DIV/0!</v>
      </c>
      <c r="S929" s="6" t="s">
        <v>8325</v>
      </c>
      <c r="T929" s="6" t="s">
        <v>8328</v>
      </c>
      <c r="U929" s="6" t="str">
        <f t="shared" si="112"/>
        <v>music</v>
      </c>
      <c r="V929" s="6" t="str">
        <f t="shared" si="119"/>
        <v>jazz</v>
      </c>
      <c r="W929" s="6" t="str">
        <f t="shared" si="113"/>
        <v>music</v>
      </c>
      <c r="X929" s="6" t="str">
        <f t="shared" si="114"/>
        <v>jazz</v>
      </c>
    </row>
    <row r="930" spans="1:24" ht="104.7" customHeight="1" x14ac:dyDescent="0.55000000000000004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20">
        <f t="shared" si="115"/>
        <v>41180.86241898148</v>
      </c>
      <c r="L930" s="20">
        <f t="shared" si="116"/>
        <v>41231</v>
      </c>
      <c r="M930" s="6" t="b">
        <v>0</v>
      </c>
      <c r="N930" s="6">
        <v>28</v>
      </c>
      <c r="O930" s="6" t="b">
        <v>0</v>
      </c>
      <c r="P930" s="6" t="s">
        <v>8278</v>
      </c>
      <c r="Q930" s="8">
        <f t="shared" si="117"/>
        <v>10.86206896551724</v>
      </c>
      <c r="R930" s="9">
        <f t="shared" si="118"/>
        <v>56.25</v>
      </c>
      <c r="S930" s="6" t="s">
        <v>8325</v>
      </c>
      <c r="T930" s="6" t="s">
        <v>8328</v>
      </c>
      <c r="U930" s="6" t="str">
        <f t="shared" si="112"/>
        <v>music</v>
      </c>
      <c r="V930" s="6" t="str">
        <f t="shared" si="119"/>
        <v>jazz</v>
      </c>
      <c r="W930" s="6" t="str">
        <f t="shared" si="113"/>
        <v>music</v>
      </c>
      <c r="X930" s="6" t="str">
        <f t="shared" si="114"/>
        <v>jazz</v>
      </c>
    </row>
    <row r="931" spans="1:24" ht="104.7" customHeight="1" x14ac:dyDescent="0.55000000000000004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20">
        <f t="shared" si="115"/>
        <v>40978.238067129627</v>
      </c>
      <c r="L931" s="20">
        <f t="shared" si="116"/>
        <v>41008.196400462963</v>
      </c>
      <c r="M931" s="6" t="b">
        <v>0</v>
      </c>
      <c r="N931" s="6">
        <v>0</v>
      </c>
      <c r="O931" s="6" t="b">
        <v>0</v>
      </c>
      <c r="P931" s="6" t="s">
        <v>8278</v>
      </c>
      <c r="Q931" s="8">
        <f t="shared" si="117"/>
        <v>0</v>
      </c>
      <c r="R931" s="9" t="e">
        <f t="shared" si="118"/>
        <v>#DIV/0!</v>
      </c>
      <c r="S931" s="6" t="s">
        <v>8325</v>
      </c>
      <c r="T931" s="6" t="s">
        <v>8328</v>
      </c>
      <c r="U931" s="6" t="str">
        <f t="shared" si="112"/>
        <v>music</v>
      </c>
      <c r="V931" s="6" t="str">
        <f t="shared" si="119"/>
        <v>jazz</v>
      </c>
      <c r="W931" s="6" t="str">
        <f t="shared" si="113"/>
        <v>music</v>
      </c>
      <c r="X931" s="6" t="str">
        <f t="shared" si="114"/>
        <v>jazz</v>
      </c>
    </row>
    <row r="932" spans="1:24" ht="104.7" customHeight="1" x14ac:dyDescent="0.55000000000000004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20">
        <f t="shared" si="115"/>
        <v>40312.915578703702</v>
      </c>
      <c r="L932" s="20">
        <f t="shared" si="116"/>
        <v>40354.897222222222</v>
      </c>
      <c r="M932" s="6" t="b">
        <v>0</v>
      </c>
      <c r="N932" s="6">
        <v>5</v>
      </c>
      <c r="O932" s="6" t="b">
        <v>0</v>
      </c>
      <c r="P932" s="6" t="s">
        <v>8278</v>
      </c>
      <c r="Q932" s="8">
        <f t="shared" si="117"/>
        <v>38.333333333333336</v>
      </c>
      <c r="R932" s="9">
        <f t="shared" si="118"/>
        <v>69</v>
      </c>
      <c r="S932" s="6" t="s">
        <v>8325</v>
      </c>
      <c r="T932" s="6" t="s">
        <v>8328</v>
      </c>
      <c r="U932" s="6" t="str">
        <f t="shared" si="112"/>
        <v>music</v>
      </c>
      <c r="V932" s="6" t="str">
        <f t="shared" si="119"/>
        <v>jazz</v>
      </c>
      <c r="W932" s="6" t="str">
        <f t="shared" si="113"/>
        <v>music</v>
      </c>
      <c r="X932" s="6" t="str">
        <f t="shared" si="114"/>
        <v>jazz</v>
      </c>
    </row>
    <row r="933" spans="1:24" ht="104.7" customHeight="1" x14ac:dyDescent="0.55000000000000004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20">
        <f t="shared" si="115"/>
        <v>41680.359976851854</v>
      </c>
      <c r="L933" s="20">
        <f t="shared" si="116"/>
        <v>41714.916666666664</v>
      </c>
      <c r="M933" s="6" t="b">
        <v>0</v>
      </c>
      <c r="N933" s="6">
        <v>7</v>
      </c>
      <c r="O933" s="6" t="b">
        <v>0</v>
      </c>
      <c r="P933" s="6" t="s">
        <v>8278</v>
      </c>
      <c r="Q933" s="8">
        <f t="shared" si="117"/>
        <v>6.5500000000000007</v>
      </c>
      <c r="R933" s="9">
        <f t="shared" si="118"/>
        <v>18.714285714285715</v>
      </c>
      <c r="S933" s="6" t="s">
        <v>8325</v>
      </c>
      <c r="T933" s="6" t="s">
        <v>8328</v>
      </c>
      <c r="U933" s="6" t="str">
        <f t="shared" si="112"/>
        <v>music</v>
      </c>
      <c r="V933" s="6" t="str">
        <f t="shared" si="119"/>
        <v>jazz</v>
      </c>
      <c r="W933" s="6" t="str">
        <f t="shared" si="113"/>
        <v>music</v>
      </c>
      <c r="X933" s="6" t="str">
        <f t="shared" si="114"/>
        <v>jazz</v>
      </c>
    </row>
    <row r="934" spans="1:24" ht="104.7" customHeight="1" x14ac:dyDescent="0.55000000000000004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20">
        <f t="shared" si="115"/>
        <v>41310.969270833331</v>
      </c>
      <c r="L934" s="20">
        <f t="shared" si="116"/>
        <v>41355.927604166667</v>
      </c>
      <c r="M934" s="6" t="b">
        <v>0</v>
      </c>
      <c r="N934" s="6">
        <v>30</v>
      </c>
      <c r="O934" s="6" t="b">
        <v>0</v>
      </c>
      <c r="P934" s="6" t="s">
        <v>8278</v>
      </c>
      <c r="Q934" s="8">
        <f t="shared" si="117"/>
        <v>14.536842105263158</v>
      </c>
      <c r="R934" s="9">
        <f t="shared" si="118"/>
        <v>46.033333333333331</v>
      </c>
      <c r="S934" s="6" t="s">
        <v>8325</v>
      </c>
      <c r="T934" s="6" t="s">
        <v>8328</v>
      </c>
      <c r="U934" s="6" t="str">
        <f t="shared" si="112"/>
        <v>music</v>
      </c>
      <c r="V934" s="6" t="str">
        <f t="shared" si="119"/>
        <v>jazz</v>
      </c>
      <c r="W934" s="6" t="str">
        <f t="shared" si="113"/>
        <v>music</v>
      </c>
      <c r="X934" s="6" t="str">
        <f t="shared" si="114"/>
        <v>jazz</v>
      </c>
    </row>
    <row r="935" spans="1:24" ht="104.7" customHeight="1" x14ac:dyDescent="0.55000000000000004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20">
        <f t="shared" si="115"/>
        <v>41711.169085648151</v>
      </c>
      <c r="L935" s="20">
        <f t="shared" si="116"/>
        <v>41771.169085648151</v>
      </c>
      <c r="M935" s="6" t="b">
        <v>0</v>
      </c>
      <c r="N935" s="6">
        <v>2</v>
      </c>
      <c r="O935" s="6" t="b">
        <v>0</v>
      </c>
      <c r="P935" s="6" t="s">
        <v>8278</v>
      </c>
      <c r="Q935" s="8">
        <f t="shared" si="117"/>
        <v>6</v>
      </c>
      <c r="R935" s="9">
        <f t="shared" si="118"/>
        <v>60</v>
      </c>
      <c r="S935" s="6" t="s">
        <v>8325</v>
      </c>
      <c r="T935" s="6" t="s">
        <v>8328</v>
      </c>
      <c r="U935" s="6" t="str">
        <f t="shared" si="112"/>
        <v>music</v>
      </c>
      <c r="V935" s="6" t="str">
        <f t="shared" si="119"/>
        <v>jazz</v>
      </c>
      <c r="W935" s="6" t="str">
        <f t="shared" si="113"/>
        <v>music</v>
      </c>
      <c r="X935" s="6" t="str">
        <f t="shared" si="114"/>
        <v>jazz</v>
      </c>
    </row>
    <row r="936" spans="1:24" ht="104.7" customHeight="1" x14ac:dyDescent="0.55000000000000004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20">
        <f t="shared" si="115"/>
        <v>41733.737083333333</v>
      </c>
      <c r="L936" s="20">
        <f t="shared" si="116"/>
        <v>41763.25</v>
      </c>
      <c r="M936" s="6" t="b">
        <v>0</v>
      </c>
      <c r="N936" s="6">
        <v>30</v>
      </c>
      <c r="O936" s="6" t="b">
        <v>0</v>
      </c>
      <c r="P936" s="6" t="s">
        <v>8278</v>
      </c>
      <c r="Q936" s="8">
        <f t="shared" si="117"/>
        <v>30.4</v>
      </c>
      <c r="R936" s="9">
        <f t="shared" si="118"/>
        <v>50.666666666666664</v>
      </c>
      <c r="S936" s="6" t="s">
        <v>8325</v>
      </c>
      <c r="T936" s="6" t="s">
        <v>8328</v>
      </c>
      <c r="U936" s="6" t="str">
        <f t="shared" si="112"/>
        <v>music</v>
      </c>
      <c r="V936" s="6" t="str">
        <f t="shared" si="119"/>
        <v>jazz</v>
      </c>
      <c r="W936" s="6" t="str">
        <f t="shared" si="113"/>
        <v>music</v>
      </c>
      <c r="X936" s="6" t="str">
        <f t="shared" si="114"/>
        <v>jazz</v>
      </c>
    </row>
    <row r="937" spans="1:24" ht="104.7" customHeight="1" x14ac:dyDescent="0.55000000000000004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20">
        <f t="shared" si="115"/>
        <v>42368.333668981482</v>
      </c>
      <c r="L937" s="20">
        <f t="shared" si="116"/>
        <v>42398.333668981482</v>
      </c>
      <c r="M937" s="6" t="b">
        <v>0</v>
      </c>
      <c r="N937" s="6">
        <v>2</v>
      </c>
      <c r="O937" s="6" t="b">
        <v>0</v>
      </c>
      <c r="P937" s="6" t="s">
        <v>8278</v>
      </c>
      <c r="Q937" s="8">
        <f t="shared" si="117"/>
        <v>1.4285714285714286</v>
      </c>
      <c r="R937" s="9">
        <f t="shared" si="118"/>
        <v>25</v>
      </c>
      <c r="S937" s="6" t="s">
        <v>8325</v>
      </c>
      <c r="T937" s="6" t="s">
        <v>8328</v>
      </c>
      <c r="U937" s="6" t="str">
        <f t="shared" si="112"/>
        <v>music</v>
      </c>
      <c r="V937" s="6" t="str">
        <f t="shared" si="119"/>
        <v>jazz</v>
      </c>
      <c r="W937" s="6" t="str">
        <f t="shared" si="113"/>
        <v>music</v>
      </c>
      <c r="X937" s="6" t="str">
        <f t="shared" si="114"/>
        <v>jazz</v>
      </c>
    </row>
    <row r="938" spans="1:24" ht="104.7" customHeight="1" x14ac:dyDescent="0.55000000000000004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20">
        <f t="shared" si="115"/>
        <v>40883.024178240739</v>
      </c>
      <c r="L938" s="20">
        <f t="shared" si="116"/>
        <v>40926.833333333336</v>
      </c>
      <c r="M938" s="6" t="b">
        <v>0</v>
      </c>
      <c r="N938" s="6">
        <v>0</v>
      </c>
      <c r="O938" s="6" t="b">
        <v>0</v>
      </c>
      <c r="P938" s="6" t="s">
        <v>8278</v>
      </c>
      <c r="Q938" s="8">
        <f t="shared" si="117"/>
        <v>0</v>
      </c>
      <c r="R938" s="9" t="e">
        <f t="shared" si="118"/>
        <v>#DIV/0!</v>
      </c>
      <c r="S938" s="6" t="s">
        <v>8325</v>
      </c>
      <c r="T938" s="6" t="s">
        <v>8328</v>
      </c>
      <c r="U938" s="6" t="str">
        <f t="shared" si="112"/>
        <v>music</v>
      </c>
      <c r="V938" s="6" t="str">
        <f t="shared" si="119"/>
        <v>jazz</v>
      </c>
      <c r="W938" s="6" t="str">
        <f t="shared" si="113"/>
        <v>music</v>
      </c>
      <c r="X938" s="6" t="str">
        <f t="shared" si="114"/>
        <v>jazz</v>
      </c>
    </row>
    <row r="939" spans="1:24" ht="104.7" customHeight="1" x14ac:dyDescent="0.55000000000000004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20">
        <f t="shared" si="115"/>
        <v>41551.798113425924</v>
      </c>
      <c r="L939" s="20">
        <f t="shared" si="116"/>
        <v>41581.839780092596</v>
      </c>
      <c r="M939" s="6" t="b">
        <v>0</v>
      </c>
      <c r="N939" s="6">
        <v>2</v>
      </c>
      <c r="O939" s="6" t="b">
        <v>0</v>
      </c>
      <c r="P939" s="6" t="s">
        <v>8278</v>
      </c>
      <c r="Q939" s="8">
        <f t="shared" si="117"/>
        <v>1.1428571428571428</v>
      </c>
      <c r="R939" s="9">
        <f t="shared" si="118"/>
        <v>20</v>
      </c>
      <c r="S939" s="6" t="s">
        <v>8325</v>
      </c>
      <c r="T939" s="6" t="s">
        <v>8328</v>
      </c>
      <c r="U939" s="6" t="str">
        <f t="shared" si="112"/>
        <v>music</v>
      </c>
      <c r="V939" s="6" t="str">
        <f t="shared" si="119"/>
        <v>jazz</v>
      </c>
      <c r="W939" s="6" t="str">
        <f t="shared" si="113"/>
        <v>music</v>
      </c>
      <c r="X939" s="6" t="str">
        <f t="shared" si="114"/>
        <v>jazz</v>
      </c>
    </row>
    <row r="940" spans="1:24" ht="104.7" customHeight="1" x14ac:dyDescent="0.55000000000000004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20">
        <f t="shared" si="115"/>
        <v>41124.479722222226</v>
      </c>
      <c r="L940" s="20">
        <f t="shared" si="116"/>
        <v>41154.479722222226</v>
      </c>
      <c r="M940" s="6" t="b">
        <v>0</v>
      </c>
      <c r="N940" s="6">
        <v>1</v>
      </c>
      <c r="O940" s="6" t="b">
        <v>0</v>
      </c>
      <c r="P940" s="6" t="s">
        <v>8278</v>
      </c>
      <c r="Q940" s="8">
        <f t="shared" si="117"/>
        <v>0.35714285714285715</v>
      </c>
      <c r="R940" s="9">
        <f t="shared" si="118"/>
        <v>25</v>
      </c>
      <c r="S940" s="6" t="s">
        <v>8325</v>
      </c>
      <c r="T940" s="6" t="s">
        <v>8328</v>
      </c>
      <c r="U940" s="6" t="str">
        <f t="shared" si="112"/>
        <v>music</v>
      </c>
      <c r="V940" s="6" t="str">
        <f t="shared" si="119"/>
        <v>jazz</v>
      </c>
      <c r="W940" s="6" t="str">
        <f t="shared" si="113"/>
        <v>music</v>
      </c>
      <c r="X940" s="6" t="str">
        <f t="shared" si="114"/>
        <v>jazz</v>
      </c>
    </row>
    <row r="941" spans="1:24" ht="104.7" customHeight="1" x14ac:dyDescent="0.55000000000000004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20">
        <f t="shared" si="115"/>
        <v>41416.763171296298</v>
      </c>
      <c r="L941" s="20">
        <f t="shared" si="116"/>
        <v>41455.831944444442</v>
      </c>
      <c r="M941" s="6" t="b">
        <v>0</v>
      </c>
      <c r="N941" s="6">
        <v>2</v>
      </c>
      <c r="O941" s="6" t="b">
        <v>0</v>
      </c>
      <c r="P941" s="6" t="s">
        <v>8278</v>
      </c>
      <c r="Q941" s="8">
        <f t="shared" si="117"/>
        <v>1.4545454545454546</v>
      </c>
      <c r="R941" s="9">
        <f t="shared" si="118"/>
        <v>20</v>
      </c>
      <c r="S941" s="6" t="s">
        <v>8325</v>
      </c>
      <c r="T941" s="6" t="s">
        <v>8328</v>
      </c>
      <c r="U941" s="6" t="str">
        <f t="shared" si="112"/>
        <v>music</v>
      </c>
      <c r="V941" s="6" t="str">
        <f t="shared" si="119"/>
        <v>jazz</v>
      </c>
      <c r="W941" s="6" t="str">
        <f t="shared" si="113"/>
        <v>music</v>
      </c>
      <c r="X941" s="6" t="str">
        <f t="shared" si="114"/>
        <v>jazz</v>
      </c>
    </row>
    <row r="942" spans="1:24" ht="104.7" customHeight="1" x14ac:dyDescent="0.55000000000000004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20">
        <f t="shared" si="115"/>
        <v>42182.008402777778</v>
      </c>
      <c r="L942" s="20">
        <f t="shared" si="116"/>
        <v>42227.008402777778</v>
      </c>
      <c r="M942" s="6" t="b">
        <v>0</v>
      </c>
      <c r="N942" s="6">
        <v>14</v>
      </c>
      <c r="O942" s="6" t="b">
        <v>0</v>
      </c>
      <c r="P942" s="6" t="s">
        <v>8273</v>
      </c>
      <c r="Q942" s="8">
        <f t="shared" si="117"/>
        <v>17.155555555555555</v>
      </c>
      <c r="R942" s="9">
        <f t="shared" si="118"/>
        <v>110.28571428571429</v>
      </c>
      <c r="S942" s="6" t="s">
        <v>8319</v>
      </c>
      <c r="T942" s="6" t="s">
        <v>8321</v>
      </c>
      <c r="U942" s="6" t="str">
        <f t="shared" si="112"/>
        <v>technology</v>
      </c>
      <c r="V942" s="6" t="str">
        <f t="shared" si="119"/>
        <v>wearables</v>
      </c>
      <c r="W942" s="6" t="str">
        <f t="shared" si="113"/>
        <v>technology</v>
      </c>
      <c r="X942" s="6" t="str">
        <f t="shared" si="114"/>
        <v>wearables</v>
      </c>
    </row>
    <row r="943" spans="1:24" ht="104.7" customHeight="1" x14ac:dyDescent="0.55000000000000004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20">
        <f t="shared" si="115"/>
        <v>42746.096585648149</v>
      </c>
      <c r="L943" s="20">
        <f t="shared" si="116"/>
        <v>42776.096585648149</v>
      </c>
      <c r="M943" s="6" t="b">
        <v>0</v>
      </c>
      <c r="N943" s="6">
        <v>31</v>
      </c>
      <c r="O943" s="6" t="b">
        <v>0</v>
      </c>
      <c r="P943" s="6" t="s">
        <v>8273</v>
      </c>
      <c r="Q943" s="8">
        <f t="shared" si="117"/>
        <v>2.3220000000000001</v>
      </c>
      <c r="R943" s="9">
        <f t="shared" si="118"/>
        <v>37.451612903225808</v>
      </c>
      <c r="S943" s="6" t="s">
        <v>8319</v>
      </c>
      <c r="T943" s="6" t="s">
        <v>8321</v>
      </c>
      <c r="U943" s="6" t="str">
        <f t="shared" si="112"/>
        <v>technology</v>
      </c>
      <c r="V943" s="6" t="str">
        <f t="shared" si="119"/>
        <v>wearables</v>
      </c>
      <c r="W943" s="6" t="str">
        <f t="shared" si="113"/>
        <v>technology</v>
      </c>
      <c r="X943" s="6" t="str">
        <f t="shared" si="114"/>
        <v>wearables</v>
      </c>
    </row>
    <row r="944" spans="1:24" ht="104.7" customHeight="1" x14ac:dyDescent="0.55000000000000004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20">
        <f t="shared" si="115"/>
        <v>42382.843287037031</v>
      </c>
      <c r="L944" s="20">
        <f t="shared" si="116"/>
        <v>42418.843287037031</v>
      </c>
      <c r="M944" s="6" t="b">
        <v>0</v>
      </c>
      <c r="N944" s="6">
        <v>16</v>
      </c>
      <c r="O944" s="6" t="b">
        <v>0</v>
      </c>
      <c r="P944" s="6" t="s">
        <v>8273</v>
      </c>
      <c r="Q944" s="8">
        <f t="shared" si="117"/>
        <v>8.9066666666666663</v>
      </c>
      <c r="R944" s="9">
        <f t="shared" si="118"/>
        <v>41.75</v>
      </c>
      <c r="S944" s="6" t="s">
        <v>8319</v>
      </c>
      <c r="T944" s="6" t="s">
        <v>8321</v>
      </c>
      <c r="U944" s="6" t="str">
        <f t="shared" si="112"/>
        <v>technology</v>
      </c>
      <c r="V944" s="6" t="str">
        <f t="shared" si="119"/>
        <v>wearables</v>
      </c>
      <c r="W944" s="6" t="str">
        <f t="shared" si="113"/>
        <v>technology</v>
      </c>
      <c r="X944" s="6" t="str">
        <f t="shared" si="114"/>
        <v>wearables</v>
      </c>
    </row>
    <row r="945" spans="1:24" ht="104.7" customHeight="1" x14ac:dyDescent="0.55000000000000004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20">
        <f t="shared" si="115"/>
        <v>42673.66788194445</v>
      </c>
      <c r="L945" s="20">
        <f t="shared" si="116"/>
        <v>42703.709548611107</v>
      </c>
      <c r="M945" s="6" t="b">
        <v>0</v>
      </c>
      <c r="N945" s="6">
        <v>12</v>
      </c>
      <c r="O945" s="6" t="b">
        <v>0</v>
      </c>
      <c r="P945" s="6" t="s">
        <v>8273</v>
      </c>
      <c r="Q945" s="8">
        <f t="shared" si="117"/>
        <v>9.6333333333333346</v>
      </c>
      <c r="R945" s="9">
        <f t="shared" si="118"/>
        <v>24.083333333333332</v>
      </c>
      <c r="S945" s="6" t="s">
        <v>8319</v>
      </c>
      <c r="T945" s="6" t="s">
        <v>8321</v>
      </c>
      <c r="U945" s="6" t="str">
        <f t="shared" si="112"/>
        <v>technology</v>
      </c>
      <c r="V945" s="6" t="str">
        <f t="shared" si="119"/>
        <v>wearables</v>
      </c>
      <c r="W945" s="6" t="str">
        <f t="shared" si="113"/>
        <v>technology</v>
      </c>
      <c r="X945" s="6" t="str">
        <f t="shared" si="114"/>
        <v>wearables</v>
      </c>
    </row>
    <row r="946" spans="1:24" ht="104.7" customHeight="1" x14ac:dyDescent="0.55000000000000004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20">
        <f t="shared" si="115"/>
        <v>42444.583912037036</v>
      </c>
      <c r="L946" s="20">
        <f t="shared" si="116"/>
        <v>42478.583333333328</v>
      </c>
      <c r="M946" s="6" t="b">
        <v>0</v>
      </c>
      <c r="N946" s="6">
        <v>96</v>
      </c>
      <c r="O946" s="6" t="b">
        <v>0</v>
      </c>
      <c r="P946" s="6" t="s">
        <v>8273</v>
      </c>
      <c r="Q946" s="8">
        <f t="shared" si="117"/>
        <v>13.325999999999999</v>
      </c>
      <c r="R946" s="9">
        <f t="shared" si="118"/>
        <v>69.40625</v>
      </c>
      <c r="S946" s="6" t="s">
        <v>8319</v>
      </c>
      <c r="T946" s="6" t="s">
        <v>8321</v>
      </c>
      <c r="U946" s="6" t="str">
        <f t="shared" si="112"/>
        <v>technology</v>
      </c>
      <c r="V946" s="6" t="str">
        <f t="shared" si="119"/>
        <v>wearables</v>
      </c>
      <c r="W946" s="6" t="str">
        <f t="shared" si="113"/>
        <v>technology</v>
      </c>
      <c r="X946" s="6" t="str">
        <f t="shared" si="114"/>
        <v>wearables</v>
      </c>
    </row>
    <row r="947" spans="1:24" ht="104.7" customHeight="1" x14ac:dyDescent="0.55000000000000004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20">
        <f t="shared" si="115"/>
        <v>42732.872986111113</v>
      </c>
      <c r="L947" s="20">
        <f t="shared" si="116"/>
        <v>42784.999305555553</v>
      </c>
      <c r="M947" s="6" t="b">
        <v>0</v>
      </c>
      <c r="N947" s="6">
        <v>16</v>
      </c>
      <c r="O947" s="6" t="b">
        <v>0</v>
      </c>
      <c r="P947" s="6" t="s">
        <v>8273</v>
      </c>
      <c r="Q947" s="8">
        <f t="shared" si="117"/>
        <v>2.484</v>
      </c>
      <c r="R947" s="9">
        <f t="shared" si="118"/>
        <v>155.25</v>
      </c>
      <c r="S947" s="6" t="s">
        <v>8319</v>
      </c>
      <c r="T947" s="6" t="s">
        <v>8321</v>
      </c>
      <c r="U947" s="6" t="str">
        <f t="shared" si="112"/>
        <v>technology</v>
      </c>
      <c r="V947" s="6" t="str">
        <f t="shared" si="119"/>
        <v>wearables</v>
      </c>
      <c r="W947" s="6" t="str">
        <f t="shared" si="113"/>
        <v>technology</v>
      </c>
      <c r="X947" s="6" t="str">
        <f t="shared" si="114"/>
        <v>wearables</v>
      </c>
    </row>
    <row r="948" spans="1:24" ht="104.7" customHeight="1" x14ac:dyDescent="0.55000000000000004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20">
        <f t="shared" si="115"/>
        <v>42592.750555555554</v>
      </c>
      <c r="L948" s="20">
        <f t="shared" si="116"/>
        <v>42622.750555555554</v>
      </c>
      <c r="M948" s="6" t="b">
        <v>0</v>
      </c>
      <c r="N948" s="6">
        <v>5</v>
      </c>
      <c r="O948" s="6" t="b">
        <v>0</v>
      </c>
      <c r="P948" s="6" t="s">
        <v>8273</v>
      </c>
      <c r="Q948" s="8">
        <f t="shared" si="117"/>
        <v>1.9066666666666665</v>
      </c>
      <c r="R948" s="9">
        <f t="shared" si="118"/>
        <v>57.2</v>
      </c>
      <c r="S948" s="6" t="s">
        <v>8319</v>
      </c>
      <c r="T948" s="6" t="s">
        <v>8321</v>
      </c>
      <c r="U948" s="6" t="str">
        <f t="shared" si="112"/>
        <v>technology</v>
      </c>
      <c r="V948" s="6" t="str">
        <f t="shared" si="119"/>
        <v>wearables</v>
      </c>
      <c r="W948" s="6" t="str">
        <f t="shared" si="113"/>
        <v>technology</v>
      </c>
      <c r="X948" s="6" t="str">
        <f t="shared" si="114"/>
        <v>wearables</v>
      </c>
    </row>
    <row r="949" spans="1:24" ht="104.7" customHeight="1" x14ac:dyDescent="0.55000000000000004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20">
        <f t="shared" si="115"/>
        <v>42491.781319444446</v>
      </c>
      <c r="L949" s="20">
        <f t="shared" si="116"/>
        <v>42551.781319444446</v>
      </c>
      <c r="M949" s="6" t="b">
        <v>0</v>
      </c>
      <c r="N949" s="6">
        <v>0</v>
      </c>
      <c r="O949" s="6" t="b">
        <v>0</v>
      </c>
      <c r="P949" s="6" t="s">
        <v>8273</v>
      </c>
      <c r="Q949" s="8">
        <f t="shared" si="117"/>
        <v>0</v>
      </c>
      <c r="R949" s="9" t="e">
        <f t="shared" si="118"/>
        <v>#DIV/0!</v>
      </c>
      <c r="S949" s="6" t="s">
        <v>8319</v>
      </c>
      <c r="T949" s="6" t="s">
        <v>8321</v>
      </c>
      <c r="U949" s="6" t="str">
        <f t="shared" si="112"/>
        <v>technology</v>
      </c>
      <c r="V949" s="6" t="str">
        <f t="shared" si="119"/>
        <v>wearables</v>
      </c>
      <c r="W949" s="6" t="str">
        <f t="shared" si="113"/>
        <v>technology</v>
      </c>
      <c r="X949" s="6" t="str">
        <f t="shared" si="114"/>
        <v>wearables</v>
      </c>
    </row>
    <row r="950" spans="1:24" ht="104.7" customHeight="1" x14ac:dyDescent="0.55000000000000004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20">
        <f t="shared" si="115"/>
        <v>42411.828287037039</v>
      </c>
      <c r="L950" s="20">
        <f t="shared" si="116"/>
        <v>42441.828287037039</v>
      </c>
      <c r="M950" s="6" t="b">
        <v>0</v>
      </c>
      <c r="N950" s="6">
        <v>8</v>
      </c>
      <c r="O950" s="6" t="b">
        <v>0</v>
      </c>
      <c r="P950" s="6" t="s">
        <v>8273</v>
      </c>
      <c r="Q950" s="8">
        <f t="shared" si="117"/>
        <v>12</v>
      </c>
      <c r="R950" s="9">
        <f t="shared" si="118"/>
        <v>60</v>
      </c>
      <c r="S950" s="6" t="s">
        <v>8319</v>
      </c>
      <c r="T950" s="6" t="s">
        <v>8321</v>
      </c>
      <c r="U950" s="6" t="str">
        <f t="shared" si="112"/>
        <v>technology</v>
      </c>
      <c r="V950" s="6" t="str">
        <f t="shared" si="119"/>
        <v>wearables</v>
      </c>
      <c r="W950" s="6" t="str">
        <f t="shared" si="113"/>
        <v>technology</v>
      </c>
      <c r="X950" s="6" t="str">
        <f t="shared" si="114"/>
        <v>wearables</v>
      </c>
    </row>
    <row r="951" spans="1:24" ht="104.7" customHeight="1" x14ac:dyDescent="0.55000000000000004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20">
        <f t="shared" si="115"/>
        <v>42361.043703703705</v>
      </c>
      <c r="L951" s="20">
        <f t="shared" si="116"/>
        <v>42421.043703703705</v>
      </c>
      <c r="M951" s="6" t="b">
        <v>0</v>
      </c>
      <c r="N951" s="6">
        <v>7</v>
      </c>
      <c r="O951" s="6" t="b">
        <v>0</v>
      </c>
      <c r="P951" s="6" t="s">
        <v>8273</v>
      </c>
      <c r="Q951" s="8">
        <f t="shared" si="117"/>
        <v>1.365</v>
      </c>
      <c r="R951" s="9">
        <f t="shared" si="118"/>
        <v>39</v>
      </c>
      <c r="S951" s="6" t="s">
        <v>8319</v>
      </c>
      <c r="T951" s="6" t="s">
        <v>8321</v>
      </c>
      <c r="U951" s="6" t="str">
        <f t="shared" si="112"/>
        <v>technology</v>
      </c>
      <c r="V951" s="6" t="str">
        <f t="shared" si="119"/>
        <v>wearables</v>
      </c>
      <c r="W951" s="6" t="str">
        <f t="shared" si="113"/>
        <v>technology</v>
      </c>
      <c r="X951" s="6" t="str">
        <f t="shared" si="114"/>
        <v>wearables</v>
      </c>
    </row>
    <row r="952" spans="1:24" ht="104.7" customHeight="1" x14ac:dyDescent="0.55000000000000004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20">
        <f t="shared" si="115"/>
        <v>42356.750706018516</v>
      </c>
      <c r="L952" s="20">
        <f t="shared" si="116"/>
        <v>42386.750706018516</v>
      </c>
      <c r="M952" s="6" t="b">
        <v>0</v>
      </c>
      <c r="N952" s="6">
        <v>24</v>
      </c>
      <c r="O952" s="6" t="b">
        <v>0</v>
      </c>
      <c r="P952" s="6" t="s">
        <v>8273</v>
      </c>
      <c r="Q952" s="8">
        <f t="shared" si="117"/>
        <v>28.04</v>
      </c>
      <c r="R952" s="9">
        <f t="shared" si="118"/>
        <v>58.416666666666664</v>
      </c>
      <c r="S952" s="6" t="s">
        <v>8319</v>
      </c>
      <c r="T952" s="6" t="s">
        <v>8321</v>
      </c>
      <c r="U952" s="6" t="str">
        <f t="shared" si="112"/>
        <v>technology</v>
      </c>
      <c r="V952" s="6" t="str">
        <f t="shared" si="119"/>
        <v>wearables</v>
      </c>
      <c r="W952" s="6" t="str">
        <f t="shared" si="113"/>
        <v>technology</v>
      </c>
      <c r="X952" s="6" t="str">
        <f t="shared" si="114"/>
        <v>wearables</v>
      </c>
    </row>
    <row r="953" spans="1:24" ht="104.7" customHeight="1" x14ac:dyDescent="0.55000000000000004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20">
        <f t="shared" si="115"/>
        <v>42480.653611111105</v>
      </c>
      <c r="L953" s="20">
        <f t="shared" si="116"/>
        <v>42525.653611111105</v>
      </c>
      <c r="M953" s="6" t="b">
        <v>0</v>
      </c>
      <c r="N953" s="6">
        <v>121</v>
      </c>
      <c r="O953" s="6" t="b">
        <v>0</v>
      </c>
      <c r="P953" s="6" t="s">
        <v>8273</v>
      </c>
      <c r="Q953" s="8">
        <f t="shared" si="117"/>
        <v>38.39</v>
      </c>
      <c r="R953" s="9">
        <f t="shared" si="118"/>
        <v>158.63636363636363</v>
      </c>
      <c r="S953" s="6" t="s">
        <v>8319</v>
      </c>
      <c r="T953" s="6" t="s">
        <v>8321</v>
      </c>
      <c r="U953" s="6" t="str">
        <f t="shared" si="112"/>
        <v>technology</v>
      </c>
      <c r="V953" s="6" t="str">
        <f t="shared" si="119"/>
        <v>wearables</v>
      </c>
      <c r="W953" s="6" t="str">
        <f t="shared" si="113"/>
        <v>technology</v>
      </c>
      <c r="X953" s="6" t="str">
        <f t="shared" si="114"/>
        <v>wearables</v>
      </c>
    </row>
    <row r="954" spans="1:24" ht="104.7" customHeight="1" x14ac:dyDescent="0.55000000000000004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20">
        <f t="shared" si="115"/>
        <v>42662.613564814819</v>
      </c>
      <c r="L954" s="20">
        <f t="shared" si="116"/>
        <v>42692.655231481483</v>
      </c>
      <c r="M954" s="6" t="b">
        <v>0</v>
      </c>
      <c r="N954" s="6">
        <v>196</v>
      </c>
      <c r="O954" s="6" t="b">
        <v>0</v>
      </c>
      <c r="P954" s="6" t="s">
        <v>8273</v>
      </c>
      <c r="Q954" s="8">
        <f t="shared" si="117"/>
        <v>39.942857142857143</v>
      </c>
      <c r="R954" s="9">
        <f t="shared" si="118"/>
        <v>99.857142857142861</v>
      </c>
      <c r="S954" s="6" t="s">
        <v>8319</v>
      </c>
      <c r="T954" s="6" t="s">
        <v>8321</v>
      </c>
      <c r="U954" s="6" t="str">
        <f t="shared" si="112"/>
        <v>technology</v>
      </c>
      <c r="V954" s="6" t="str">
        <f t="shared" si="119"/>
        <v>wearables</v>
      </c>
      <c r="W954" s="6" t="str">
        <f t="shared" si="113"/>
        <v>technology</v>
      </c>
      <c r="X954" s="6" t="str">
        <f t="shared" si="114"/>
        <v>wearables</v>
      </c>
    </row>
    <row r="955" spans="1:24" ht="104.7" customHeight="1" x14ac:dyDescent="0.55000000000000004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20">
        <f t="shared" si="115"/>
        <v>41999.164340277777</v>
      </c>
      <c r="L955" s="20">
        <f t="shared" si="116"/>
        <v>42029.164340277777</v>
      </c>
      <c r="M955" s="6" t="b">
        <v>0</v>
      </c>
      <c r="N955" s="6">
        <v>5</v>
      </c>
      <c r="O955" s="6" t="b">
        <v>0</v>
      </c>
      <c r="P955" s="6" t="s">
        <v>8273</v>
      </c>
      <c r="Q955" s="8">
        <f t="shared" si="117"/>
        <v>0.84</v>
      </c>
      <c r="R955" s="9">
        <f t="shared" si="118"/>
        <v>25.2</v>
      </c>
      <c r="S955" s="6" t="s">
        <v>8319</v>
      </c>
      <c r="T955" s="6" t="s">
        <v>8321</v>
      </c>
      <c r="U955" s="6" t="str">
        <f t="shared" si="112"/>
        <v>technology</v>
      </c>
      <c r="V955" s="6" t="str">
        <f t="shared" si="119"/>
        <v>wearables</v>
      </c>
      <c r="W955" s="6" t="str">
        <f t="shared" si="113"/>
        <v>technology</v>
      </c>
      <c r="X955" s="6" t="str">
        <f t="shared" si="114"/>
        <v>wearables</v>
      </c>
    </row>
    <row r="956" spans="1:24" ht="104.7" customHeight="1" x14ac:dyDescent="0.55000000000000004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20">
        <f t="shared" si="115"/>
        <v>42194.833784722221</v>
      </c>
      <c r="L956" s="20">
        <f t="shared" si="116"/>
        <v>42236.833784722221</v>
      </c>
      <c r="M956" s="6" t="b">
        <v>0</v>
      </c>
      <c r="N956" s="6">
        <v>73</v>
      </c>
      <c r="O956" s="6" t="b">
        <v>0</v>
      </c>
      <c r="P956" s="6" t="s">
        <v>8273</v>
      </c>
      <c r="Q956" s="8">
        <f t="shared" si="117"/>
        <v>43.406666666666666</v>
      </c>
      <c r="R956" s="9">
        <f t="shared" si="118"/>
        <v>89.191780821917803</v>
      </c>
      <c r="S956" s="6" t="s">
        <v>8319</v>
      </c>
      <c r="T956" s="6" t="s">
        <v>8321</v>
      </c>
      <c r="U956" s="6" t="str">
        <f t="shared" si="112"/>
        <v>technology</v>
      </c>
      <c r="V956" s="6" t="str">
        <f t="shared" si="119"/>
        <v>wearables</v>
      </c>
      <c r="W956" s="6" t="str">
        <f t="shared" si="113"/>
        <v>technology</v>
      </c>
      <c r="X956" s="6" t="str">
        <f t="shared" si="114"/>
        <v>wearables</v>
      </c>
    </row>
    <row r="957" spans="1:24" ht="104.7" customHeight="1" x14ac:dyDescent="0.55000000000000004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20">
        <f t="shared" si="115"/>
        <v>42586.295138888891</v>
      </c>
      <c r="L957" s="20">
        <f t="shared" si="116"/>
        <v>42626.295138888891</v>
      </c>
      <c r="M957" s="6" t="b">
        <v>0</v>
      </c>
      <c r="N957" s="6">
        <v>93</v>
      </c>
      <c r="O957" s="6" t="b">
        <v>0</v>
      </c>
      <c r="P957" s="6" t="s">
        <v>8273</v>
      </c>
      <c r="Q957" s="8">
        <f t="shared" si="117"/>
        <v>5.6613333333333333</v>
      </c>
      <c r="R957" s="9">
        <f t="shared" si="118"/>
        <v>182.6236559139785</v>
      </c>
      <c r="S957" s="6" t="s">
        <v>8319</v>
      </c>
      <c r="T957" s="6" t="s">
        <v>8321</v>
      </c>
      <c r="U957" s="6" t="str">
        <f t="shared" si="112"/>
        <v>technology</v>
      </c>
      <c r="V957" s="6" t="str">
        <f t="shared" si="119"/>
        <v>wearables</v>
      </c>
      <c r="W957" s="6" t="str">
        <f t="shared" si="113"/>
        <v>technology</v>
      </c>
      <c r="X957" s="6" t="str">
        <f t="shared" si="114"/>
        <v>wearables</v>
      </c>
    </row>
    <row r="958" spans="1:24" ht="104.7" customHeight="1" x14ac:dyDescent="0.55000000000000004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20">
        <f t="shared" si="115"/>
        <v>42060.913877314815</v>
      </c>
      <c r="L958" s="20">
        <f t="shared" si="116"/>
        <v>42120.872210648144</v>
      </c>
      <c r="M958" s="6" t="b">
        <v>0</v>
      </c>
      <c r="N958" s="6">
        <v>17</v>
      </c>
      <c r="O958" s="6" t="b">
        <v>0</v>
      </c>
      <c r="P958" s="6" t="s">
        <v>8273</v>
      </c>
      <c r="Q958" s="8">
        <f t="shared" si="117"/>
        <v>1.722</v>
      </c>
      <c r="R958" s="9">
        <f t="shared" si="118"/>
        <v>50.647058823529413</v>
      </c>
      <c r="S958" s="6" t="s">
        <v>8319</v>
      </c>
      <c r="T958" s="6" t="s">
        <v>8321</v>
      </c>
      <c r="U958" s="6" t="str">
        <f t="shared" si="112"/>
        <v>technology</v>
      </c>
      <c r="V958" s="6" t="str">
        <f t="shared" si="119"/>
        <v>wearables</v>
      </c>
      <c r="W958" s="6" t="str">
        <f t="shared" si="113"/>
        <v>technology</v>
      </c>
      <c r="X958" s="6" t="str">
        <f t="shared" si="114"/>
        <v>wearables</v>
      </c>
    </row>
    <row r="959" spans="1:24" ht="104.7" customHeight="1" x14ac:dyDescent="0.55000000000000004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20">
        <f t="shared" si="115"/>
        <v>42660.552465277782</v>
      </c>
      <c r="L959" s="20">
        <f t="shared" si="116"/>
        <v>42691.594131944439</v>
      </c>
      <c r="M959" s="6" t="b">
        <v>0</v>
      </c>
      <c r="N959" s="6">
        <v>7</v>
      </c>
      <c r="O959" s="6" t="b">
        <v>0</v>
      </c>
      <c r="P959" s="6" t="s">
        <v>8273</v>
      </c>
      <c r="Q959" s="8">
        <f t="shared" si="117"/>
        <v>1.9416666666666664</v>
      </c>
      <c r="R959" s="9">
        <f t="shared" si="118"/>
        <v>33.285714285714285</v>
      </c>
      <c r="S959" s="6" t="s">
        <v>8319</v>
      </c>
      <c r="T959" s="6" t="s">
        <v>8321</v>
      </c>
      <c r="U959" s="6" t="str">
        <f t="shared" si="112"/>
        <v>technology</v>
      </c>
      <c r="V959" s="6" t="str">
        <f t="shared" si="119"/>
        <v>wearables</v>
      </c>
      <c r="W959" s="6" t="str">
        <f t="shared" si="113"/>
        <v>technology</v>
      </c>
      <c r="X959" s="6" t="str">
        <f t="shared" si="114"/>
        <v>wearables</v>
      </c>
    </row>
    <row r="960" spans="1:24" ht="104.7" customHeight="1" x14ac:dyDescent="0.55000000000000004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20">
        <f t="shared" si="115"/>
        <v>42082.802812499998</v>
      </c>
      <c r="L960" s="20">
        <f t="shared" si="116"/>
        <v>42104.207638888889</v>
      </c>
      <c r="M960" s="6" t="b">
        <v>0</v>
      </c>
      <c r="N960" s="6">
        <v>17</v>
      </c>
      <c r="O960" s="6" t="b">
        <v>0</v>
      </c>
      <c r="P960" s="6" t="s">
        <v>8273</v>
      </c>
      <c r="Q960" s="8">
        <f t="shared" si="117"/>
        <v>11.328275684711327</v>
      </c>
      <c r="R960" s="9">
        <f t="shared" si="118"/>
        <v>51.823529411764703</v>
      </c>
      <c r="S960" s="6" t="s">
        <v>8319</v>
      </c>
      <c r="T960" s="6" t="s">
        <v>8321</v>
      </c>
      <c r="U960" s="6" t="str">
        <f t="shared" si="112"/>
        <v>technology</v>
      </c>
      <c r="V960" s="6" t="str">
        <f t="shared" si="119"/>
        <v>wearables</v>
      </c>
      <c r="W960" s="6" t="str">
        <f t="shared" si="113"/>
        <v>technology</v>
      </c>
      <c r="X960" s="6" t="str">
        <f t="shared" si="114"/>
        <v>wearables</v>
      </c>
    </row>
    <row r="961" spans="1:24" ht="104.7" customHeight="1" x14ac:dyDescent="0.55000000000000004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20">
        <f t="shared" si="115"/>
        <v>41993.174363425926</v>
      </c>
      <c r="L961" s="20">
        <f t="shared" si="116"/>
        <v>42023.174363425926</v>
      </c>
      <c r="M961" s="6" t="b">
        <v>0</v>
      </c>
      <c r="N961" s="6">
        <v>171</v>
      </c>
      <c r="O961" s="6" t="b">
        <v>0</v>
      </c>
      <c r="P961" s="6" t="s">
        <v>8273</v>
      </c>
      <c r="Q961" s="8">
        <f t="shared" si="117"/>
        <v>38.86</v>
      </c>
      <c r="R961" s="9">
        <f t="shared" si="118"/>
        <v>113.62573099415205</v>
      </c>
      <c r="S961" s="6" t="s">
        <v>8319</v>
      </c>
      <c r="T961" s="6" t="s">
        <v>8321</v>
      </c>
      <c r="U961" s="6" t="str">
        <f t="shared" si="112"/>
        <v>technology</v>
      </c>
      <c r="V961" s="6" t="str">
        <f t="shared" si="119"/>
        <v>wearables</v>
      </c>
      <c r="W961" s="6" t="str">
        <f t="shared" si="113"/>
        <v>technology</v>
      </c>
      <c r="X961" s="6" t="str">
        <f t="shared" si="114"/>
        <v>wearables</v>
      </c>
    </row>
    <row r="962" spans="1:24" ht="104.7" customHeight="1" x14ac:dyDescent="0.55000000000000004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20">
        <f t="shared" si="115"/>
        <v>42766.626793981486</v>
      </c>
      <c r="L962" s="20">
        <f t="shared" si="116"/>
        <v>42808.585127314815</v>
      </c>
      <c r="M962" s="6" t="b">
        <v>0</v>
      </c>
      <c r="N962" s="6">
        <v>188</v>
      </c>
      <c r="O962" s="6" t="b">
        <v>0</v>
      </c>
      <c r="P962" s="6" t="s">
        <v>8273</v>
      </c>
      <c r="Q962" s="8">
        <f t="shared" si="117"/>
        <v>46.100628930817614</v>
      </c>
      <c r="R962" s="9">
        <f t="shared" si="118"/>
        <v>136.46276595744681</v>
      </c>
      <c r="S962" s="6" t="s">
        <v>8319</v>
      </c>
      <c r="T962" s="6" t="s">
        <v>8321</v>
      </c>
      <c r="U962" s="6" t="str">
        <f t="shared" ref="U962:U1025" si="120">LEFT(P962,FIND("/",P962)-1)</f>
        <v>technology</v>
      </c>
      <c r="V962" s="6" t="str">
        <f t="shared" si="119"/>
        <v>wearables</v>
      </c>
      <c r="W962" s="6" t="str">
        <f t="shared" ref="W962:W1025" si="121">TRIM(MID(SUBSTITUTE(P962,"/",REPT(" ",LEN(P962))),(1-1)*LEN(P962)+1,LEN(P962)))</f>
        <v>technology</v>
      </c>
      <c r="X962" s="6" t="str">
        <f t="shared" ref="X962:X1025" si="122">TRIM(MID(SUBSTITUTE(P962,"/",REPT(" ",LEN(P962))),(2-1)*LEN(P962)+1,LEN(P962)))</f>
        <v>wearables</v>
      </c>
    </row>
    <row r="963" spans="1:24" ht="104.7" customHeight="1" x14ac:dyDescent="0.55000000000000004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20">
        <f t="shared" ref="K963:K1026" si="123">(((J963/60)/60)/24)+DATE(1970,1,1)</f>
        <v>42740.693692129629</v>
      </c>
      <c r="L963" s="20">
        <f t="shared" ref="L963:L1026" si="124">(((I963/60)/60)/24)+DATE(1970,1,1)</f>
        <v>42786.791666666672</v>
      </c>
      <c r="M963" s="6" t="b">
        <v>0</v>
      </c>
      <c r="N963" s="6">
        <v>110</v>
      </c>
      <c r="O963" s="6" t="b">
        <v>0</v>
      </c>
      <c r="P963" s="6" t="s">
        <v>8273</v>
      </c>
      <c r="Q963" s="8">
        <f t="shared" ref="Q963:Q1026" si="125">E963/D963*100</f>
        <v>42.188421052631583</v>
      </c>
      <c r="R963" s="9">
        <f t="shared" ref="R963:R1026" si="126">E963/N963</f>
        <v>364.35454545454547</v>
      </c>
      <c r="S963" s="6" t="s">
        <v>8319</v>
      </c>
      <c r="T963" s="6" t="s">
        <v>8321</v>
      </c>
      <c r="U963" s="6" t="str">
        <f t="shared" si="120"/>
        <v>technology</v>
      </c>
      <c r="V963" s="6" t="str">
        <f t="shared" ref="V963:V1026" si="127">RIGHT(P963,LEN(P963)-LEN(U963)-1)</f>
        <v>wearables</v>
      </c>
      <c r="W963" s="6" t="str">
        <f t="shared" si="121"/>
        <v>technology</v>
      </c>
      <c r="X963" s="6" t="str">
        <f t="shared" si="122"/>
        <v>wearables</v>
      </c>
    </row>
    <row r="964" spans="1:24" ht="104.7" customHeight="1" x14ac:dyDescent="0.55000000000000004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20">
        <f t="shared" si="123"/>
        <v>42373.712418981479</v>
      </c>
      <c r="L964" s="20">
        <f t="shared" si="124"/>
        <v>42411.712418981479</v>
      </c>
      <c r="M964" s="6" t="b">
        <v>0</v>
      </c>
      <c r="N964" s="6">
        <v>37</v>
      </c>
      <c r="O964" s="6" t="b">
        <v>0</v>
      </c>
      <c r="P964" s="6" t="s">
        <v>8273</v>
      </c>
      <c r="Q964" s="8">
        <f t="shared" si="125"/>
        <v>28.48</v>
      </c>
      <c r="R964" s="9">
        <f t="shared" si="126"/>
        <v>19.243243243243242</v>
      </c>
      <c r="S964" s="6" t="s">
        <v>8319</v>
      </c>
      <c r="T964" s="6" t="s">
        <v>8321</v>
      </c>
      <c r="U964" s="6" t="str">
        <f t="shared" si="120"/>
        <v>technology</v>
      </c>
      <c r="V964" s="6" t="str">
        <f t="shared" si="127"/>
        <v>wearables</v>
      </c>
      <c r="W964" s="6" t="str">
        <f t="shared" si="121"/>
        <v>technology</v>
      </c>
      <c r="X964" s="6" t="str">
        <f t="shared" si="122"/>
        <v>wearables</v>
      </c>
    </row>
    <row r="965" spans="1:24" ht="104.7" customHeight="1" x14ac:dyDescent="0.55000000000000004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20">
        <f t="shared" si="123"/>
        <v>42625.635636574079</v>
      </c>
      <c r="L965" s="20">
        <f t="shared" si="124"/>
        <v>42660.635636574079</v>
      </c>
      <c r="M965" s="6" t="b">
        <v>0</v>
      </c>
      <c r="N965" s="6">
        <v>9</v>
      </c>
      <c r="O965" s="6" t="b">
        <v>0</v>
      </c>
      <c r="P965" s="6" t="s">
        <v>8273</v>
      </c>
      <c r="Q965" s="8">
        <f t="shared" si="125"/>
        <v>1.077142857142857</v>
      </c>
      <c r="R965" s="9">
        <f t="shared" si="126"/>
        <v>41.888888888888886</v>
      </c>
      <c r="S965" s="6" t="s">
        <v>8319</v>
      </c>
      <c r="T965" s="6" t="s">
        <v>8321</v>
      </c>
      <c r="U965" s="6" t="str">
        <f t="shared" si="120"/>
        <v>technology</v>
      </c>
      <c r="V965" s="6" t="str">
        <f t="shared" si="127"/>
        <v>wearables</v>
      </c>
      <c r="W965" s="6" t="str">
        <f t="shared" si="121"/>
        <v>technology</v>
      </c>
      <c r="X965" s="6" t="str">
        <f t="shared" si="122"/>
        <v>wearables</v>
      </c>
    </row>
    <row r="966" spans="1:24" ht="104.7" customHeight="1" x14ac:dyDescent="0.55000000000000004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20">
        <f t="shared" si="123"/>
        <v>42208.628692129627</v>
      </c>
      <c r="L966" s="20">
        <f t="shared" si="124"/>
        <v>42248.628692129627</v>
      </c>
      <c r="M966" s="6" t="b">
        <v>0</v>
      </c>
      <c r="N966" s="6">
        <v>29</v>
      </c>
      <c r="O966" s="6" t="b">
        <v>0</v>
      </c>
      <c r="P966" s="6" t="s">
        <v>8273</v>
      </c>
      <c r="Q966" s="8">
        <f t="shared" si="125"/>
        <v>0.79909090909090907</v>
      </c>
      <c r="R966" s="9">
        <f t="shared" si="126"/>
        <v>30.310344827586206</v>
      </c>
      <c r="S966" s="6" t="s">
        <v>8319</v>
      </c>
      <c r="T966" s="6" t="s">
        <v>8321</v>
      </c>
      <c r="U966" s="6" t="str">
        <f t="shared" si="120"/>
        <v>technology</v>
      </c>
      <c r="V966" s="6" t="str">
        <f t="shared" si="127"/>
        <v>wearables</v>
      </c>
      <c r="W966" s="6" t="str">
        <f t="shared" si="121"/>
        <v>technology</v>
      </c>
      <c r="X966" s="6" t="str">
        <f t="shared" si="122"/>
        <v>wearables</v>
      </c>
    </row>
    <row r="967" spans="1:24" ht="104.7" customHeight="1" x14ac:dyDescent="0.55000000000000004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20">
        <f t="shared" si="123"/>
        <v>42637.016736111109</v>
      </c>
      <c r="L967" s="20">
        <f t="shared" si="124"/>
        <v>42669.165972222225</v>
      </c>
      <c r="M967" s="6" t="b">
        <v>0</v>
      </c>
      <c r="N967" s="6">
        <v>6</v>
      </c>
      <c r="O967" s="6" t="b">
        <v>0</v>
      </c>
      <c r="P967" s="6" t="s">
        <v>8273</v>
      </c>
      <c r="Q967" s="8">
        <f t="shared" si="125"/>
        <v>1.1919999999999999</v>
      </c>
      <c r="R967" s="9">
        <f t="shared" si="126"/>
        <v>49.666666666666664</v>
      </c>
      <c r="S967" s="6" t="s">
        <v>8319</v>
      </c>
      <c r="T967" s="6" t="s">
        <v>8321</v>
      </c>
      <c r="U967" s="6" t="str">
        <f t="shared" si="120"/>
        <v>technology</v>
      </c>
      <c r="V967" s="6" t="str">
        <f t="shared" si="127"/>
        <v>wearables</v>
      </c>
      <c r="W967" s="6" t="str">
        <f t="shared" si="121"/>
        <v>technology</v>
      </c>
      <c r="X967" s="6" t="str">
        <f t="shared" si="122"/>
        <v>wearables</v>
      </c>
    </row>
    <row r="968" spans="1:24" ht="104.7" customHeight="1" x14ac:dyDescent="0.55000000000000004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20">
        <f t="shared" si="123"/>
        <v>42619.635787037041</v>
      </c>
      <c r="L968" s="20">
        <f t="shared" si="124"/>
        <v>42649.635787037041</v>
      </c>
      <c r="M968" s="6" t="b">
        <v>0</v>
      </c>
      <c r="N968" s="6">
        <v>30</v>
      </c>
      <c r="O968" s="6" t="b">
        <v>0</v>
      </c>
      <c r="P968" s="6" t="s">
        <v>8273</v>
      </c>
      <c r="Q968" s="8">
        <f t="shared" si="125"/>
        <v>14.799999999999999</v>
      </c>
      <c r="R968" s="9">
        <f t="shared" si="126"/>
        <v>59.2</v>
      </c>
      <c r="S968" s="6" t="s">
        <v>8319</v>
      </c>
      <c r="T968" s="6" t="s">
        <v>8321</v>
      </c>
      <c r="U968" s="6" t="str">
        <f t="shared" si="120"/>
        <v>technology</v>
      </c>
      <c r="V968" s="6" t="str">
        <f t="shared" si="127"/>
        <v>wearables</v>
      </c>
      <c r="W968" s="6" t="str">
        <f t="shared" si="121"/>
        <v>technology</v>
      </c>
      <c r="X968" s="6" t="str">
        <f t="shared" si="122"/>
        <v>wearables</v>
      </c>
    </row>
    <row r="969" spans="1:24" ht="104.7" customHeight="1" x14ac:dyDescent="0.55000000000000004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20">
        <f t="shared" si="123"/>
        <v>42422.254328703704</v>
      </c>
      <c r="L969" s="20">
        <f t="shared" si="124"/>
        <v>42482.21266203704</v>
      </c>
      <c r="M969" s="6" t="b">
        <v>0</v>
      </c>
      <c r="N969" s="6">
        <v>81</v>
      </c>
      <c r="O969" s="6" t="b">
        <v>0</v>
      </c>
      <c r="P969" s="6" t="s">
        <v>8273</v>
      </c>
      <c r="Q969" s="8">
        <f t="shared" si="125"/>
        <v>17.810000000000002</v>
      </c>
      <c r="R969" s="9">
        <f t="shared" si="126"/>
        <v>43.97530864197531</v>
      </c>
      <c r="S969" s="6" t="s">
        <v>8319</v>
      </c>
      <c r="T969" s="6" t="s">
        <v>8321</v>
      </c>
      <c r="U969" s="6" t="str">
        <f t="shared" si="120"/>
        <v>technology</v>
      </c>
      <c r="V969" s="6" t="str">
        <f t="shared" si="127"/>
        <v>wearables</v>
      </c>
      <c r="W969" s="6" t="str">
        <f t="shared" si="121"/>
        <v>technology</v>
      </c>
      <c r="X969" s="6" t="str">
        <f t="shared" si="122"/>
        <v>wearables</v>
      </c>
    </row>
    <row r="970" spans="1:24" ht="104.7" customHeight="1" x14ac:dyDescent="0.55000000000000004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20">
        <f t="shared" si="123"/>
        <v>41836.847615740742</v>
      </c>
      <c r="L970" s="20">
        <f t="shared" si="124"/>
        <v>41866.847615740742</v>
      </c>
      <c r="M970" s="6" t="b">
        <v>0</v>
      </c>
      <c r="N970" s="6">
        <v>4</v>
      </c>
      <c r="O970" s="6" t="b">
        <v>0</v>
      </c>
      <c r="P970" s="6" t="s">
        <v>8273</v>
      </c>
      <c r="Q970" s="8">
        <f t="shared" si="125"/>
        <v>1.325</v>
      </c>
      <c r="R970" s="9">
        <f t="shared" si="126"/>
        <v>26.5</v>
      </c>
      <c r="S970" s="6" t="s">
        <v>8319</v>
      </c>
      <c r="T970" s="6" t="s">
        <v>8321</v>
      </c>
      <c r="U970" s="6" t="str">
        <f t="shared" si="120"/>
        <v>technology</v>
      </c>
      <c r="V970" s="6" t="str">
        <f t="shared" si="127"/>
        <v>wearables</v>
      </c>
      <c r="W970" s="6" t="str">
        <f t="shared" si="121"/>
        <v>technology</v>
      </c>
      <c r="X970" s="6" t="str">
        <f t="shared" si="122"/>
        <v>wearables</v>
      </c>
    </row>
    <row r="971" spans="1:24" ht="104.7" customHeight="1" x14ac:dyDescent="0.55000000000000004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20">
        <f t="shared" si="123"/>
        <v>42742.30332175926</v>
      </c>
      <c r="L971" s="20">
        <f t="shared" si="124"/>
        <v>42775.30332175926</v>
      </c>
      <c r="M971" s="6" t="b">
        <v>0</v>
      </c>
      <c r="N971" s="6">
        <v>11</v>
      </c>
      <c r="O971" s="6" t="b">
        <v>0</v>
      </c>
      <c r="P971" s="6" t="s">
        <v>8273</v>
      </c>
      <c r="Q971" s="8">
        <f t="shared" si="125"/>
        <v>46.666666666666664</v>
      </c>
      <c r="R971" s="9">
        <f t="shared" si="126"/>
        <v>1272.7272727272727</v>
      </c>
      <c r="S971" s="6" t="s">
        <v>8319</v>
      </c>
      <c r="T971" s="6" t="s">
        <v>8321</v>
      </c>
      <c r="U971" s="6" t="str">
        <f t="shared" si="120"/>
        <v>technology</v>
      </c>
      <c r="V971" s="6" t="str">
        <f t="shared" si="127"/>
        <v>wearables</v>
      </c>
      <c r="W971" s="6" t="str">
        <f t="shared" si="121"/>
        <v>technology</v>
      </c>
      <c r="X971" s="6" t="str">
        <f t="shared" si="122"/>
        <v>wearables</v>
      </c>
    </row>
    <row r="972" spans="1:24" ht="104.7" customHeight="1" x14ac:dyDescent="0.55000000000000004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20">
        <f t="shared" si="123"/>
        <v>42721.220520833333</v>
      </c>
      <c r="L972" s="20">
        <f t="shared" si="124"/>
        <v>42758.207638888889</v>
      </c>
      <c r="M972" s="6" t="b">
        <v>0</v>
      </c>
      <c r="N972" s="6">
        <v>14</v>
      </c>
      <c r="O972" s="6" t="b">
        <v>0</v>
      </c>
      <c r="P972" s="6" t="s">
        <v>8273</v>
      </c>
      <c r="Q972" s="8">
        <f t="shared" si="125"/>
        <v>45.92</v>
      </c>
      <c r="R972" s="9">
        <f t="shared" si="126"/>
        <v>164</v>
      </c>
      <c r="S972" s="6" t="s">
        <v>8319</v>
      </c>
      <c r="T972" s="6" t="s">
        <v>8321</v>
      </c>
      <c r="U972" s="6" t="str">
        <f t="shared" si="120"/>
        <v>technology</v>
      </c>
      <c r="V972" s="6" t="str">
        <f t="shared" si="127"/>
        <v>wearables</v>
      </c>
      <c r="W972" s="6" t="str">
        <f t="shared" si="121"/>
        <v>technology</v>
      </c>
      <c r="X972" s="6" t="str">
        <f t="shared" si="122"/>
        <v>wearables</v>
      </c>
    </row>
    <row r="973" spans="1:24" ht="104.7" customHeight="1" x14ac:dyDescent="0.55000000000000004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20">
        <f t="shared" si="123"/>
        <v>42111.709027777775</v>
      </c>
      <c r="L973" s="20">
        <f t="shared" si="124"/>
        <v>42156.709027777775</v>
      </c>
      <c r="M973" s="6" t="b">
        <v>0</v>
      </c>
      <c r="N973" s="6">
        <v>5</v>
      </c>
      <c r="O973" s="6" t="b">
        <v>0</v>
      </c>
      <c r="P973" s="6" t="s">
        <v>8273</v>
      </c>
      <c r="Q973" s="8">
        <f t="shared" si="125"/>
        <v>0.22599999999999998</v>
      </c>
      <c r="R973" s="9">
        <f t="shared" si="126"/>
        <v>45.2</v>
      </c>
      <c r="S973" s="6" t="s">
        <v>8319</v>
      </c>
      <c r="T973" s="6" t="s">
        <v>8321</v>
      </c>
      <c r="U973" s="6" t="str">
        <f t="shared" si="120"/>
        <v>technology</v>
      </c>
      <c r="V973" s="6" t="str">
        <f t="shared" si="127"/>
        <v>wearables</v>
      </c>
      <c r="W973" s="6" t="str">
        <f t="shared" si="121"/>
        <v>technology</v>
      </c>
      <c r="X973" s="6" t="str">
        <f t="shared" si="122"/>
        <v>wearables</v>
      </c>
    </row>
    <row r="974" spans="1:24" ht="104.7" customHeight="1" x14ac:dyDescent="0.55000000000000004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20">
        <f t="shared" si="123"/>
        <v>41856.865717592591</v>
      </c>
      <c r="L974" s="20">
        <f t="shared" si="124"/>
        <v>41886.290972222225</v>
      </c>
      <c r="M974" s="6" t="b">
        <v>0</v>
      </c>
      <c r="N974" s="6">
        <v>45</v>
      </c>
      <c r="O974" s="6" t="b">
        <v>0</v>
      </c>
      <c r="P974" s="6" t="s">
        <v>8273</v>
      </c>
      <c r="Q974" s="8">
        <f t="shared" si="125"/>
        <v>34.625</v>
      </c>
      <c r="R974" s="9">
        <f t="shared" si="126"/>
        <v>153.88888888888889</v>
      </c>
      <c r="S974" s="6" t="s">
        <v>8319</v>
      </c>
      <c r="T974" s="6" t="s">
        <v>8321</v>
      </c>
      <c r="U974" s="6" t="str">
        <f t="shared" si="120"/>
        <v>technology</v>
      </c>
      <c r="V974" s="6" t="str">
        <f t="shared" si="127"/>
        <v>wearables</v>
      </c>
      <c r="W974" s="6" t="str">
        <f t="shared" si="121"/>
        <v>technology</v>
      </c>
      <c r="X974" s="6" t="str">
        <f t="shared" si="122"/>
        <v>wearables</v>
      </c>
    </row>
    <row r="975" spans="1:24" ht="104.7" customHeight="1" x14ac:dyDescent="0.55000000000000004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20">
        <f t="shared" si="123"/>
        <v>42257.014965277776</v>
      </c>
      <c r="L975" s="20">
        <f t="shared" si="124"/>
        <v>42317.056631944448</v>
      </c>
      <c r="M975" s="6" t="b">
        <v>0</v>
      </c>
      <c r="N975" s="6">
        <v>8</v>
      </c>
      <c r="O975" s="6" t="b">
        <v>0</v>
      </c>
      <c r="P975" s="6" t="s">
        <v>8273</v>
      </c>
      <c r="Q975" s="8">
        <f t="shared" si="125"/>
        <v>2.0549999999999997</v>
      </c>
      <c r="R975" s="9">
        <f t="shared" si="126"/>
        <v>51.375</v>
      </c>
      <c r="S975" s="6" t="s">
        <v>8319</v>
      </c>
      <c r="T975" s="6" t="s">
        <v>8321</v>
      </c>
      <c r="U975" s="6" t="str">
        <f t="shared" si="120"/>
        <v>technology</v>
      </c>
      <c r="V975" s="6" t="str">
        <f t="shared" si="127"/>
        <v>wearables</v>
      </c>
      <c r="W975" s="6" t="str">
        <f t="shared" si="121"/>
        <v>technology</v>
      </c>
      <c r="X975" s="6" t="str">
        <f t="shared" si="122"/>
        <v>wearables</v>
      </c>
    </row>
    <row r="976" spans="1:24" ht="104.7" customHeight="1" x14ac:dyDescent="0.55000000000000004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20">
        <f t="shared" si="123"/>
        <v>42424.749490740738</v>
      </c>
      <c r="L976" s="20">
        <f t="shared" si="124"/>
        <v>42454.707824074074</v>
      </c>
      <c r="M976" s="6" t="b">
        <v>0</v>
      </c>
      <c r="N976" s="6">
        <v>3</v>
      </c>
      <c r="O976" s="6" t="b">
        <v>0</v>
      </c>
      <c r="P976" s="6" t="s">
        <v>8273</v>
      </c>
      <c r="Q976" s="8">
        <f t="shared" si="125"/>
        <v>0.55999999999999994</v>
      </c>
      <c r="R976" s="9">
        <f t="shared" si="126"/>
        <v>93.333333333333329</v>
      </c>
      <c r="S976" s="6" t="s">
        <v>8319</v>
      </c>
      <c r="T976" s="6" t="s">
        <v>8321</v>
      </c>
      <c r="U976" s="6" t="str">
        <f t="shared" si="120"/>
        <v>technology</v>
      </c>
      <c r="V976" s="6" t="str">
        <f t="shared" si="127"/>
        <v>wearables</v>
      </c>
      <c r="W976" s="6" t="str">
        <f t="shared" si="121"/>
        <v>technology</v>
      </c>
      <c r="X976" s="6" t="str">
        <f t="shared" si="122"/>
        <v>wearables</v>
      </c>
    </row>
    <row r="977" spans="1:24" ht="104.7" customHeight="1" x14ac:dyDescent="0.55000000000000004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20">
        <f t="shared" si="123"/>
        <v>42489.696585648147</v>
      </c>
      <c r="L977" s="20">
        <f t="shared" si="124"/>
        <v>42549.696585648147</v>
      </c>
      <c r="M977" s="6" t="b">
        <v>0</v>
      </c>
      <c r="N977" s="6">
        <v>24</v>
      </c>
      <c r="O977" s="6" t="b">
        <v>0</v>
      </c>
      <c r="P977" s="6" t="s">
        <v>8273</v>
      </c>
      <c r="Q977" s="8">
        <f t="shared" si="125"/>
        <v>2.6069999999999998</v>
      </c>
      <c r="R977" s="9">
        <f t="shared" si="126"/>
        <v>108.625</v>
      </c>
      <c r="S977" s="6" t="s">
        <v>8319</v>
      </c>
      <c r="T977" s="6" t="s">
        <v>8321</v>
      </c>
      <c r="U977" s="6" t="str">
        <f t="shared" si="120"/>
        <v>technology</v>
      </c>
      <c r="V977" s="6" t="str">
        <f t="shared" si="127"/>
        <v>wearables</v>
      </c>
      <c r="W977" s="6" t="str">
        <f t="shared" si="121"/>
        <v>technology</v>
      </c>
      <c r="X977" s="6" t="str">
        <f t="shared" si="122"/>
        <v>wearables</v>
      </c>
    </row>
    <row r="978" spans="1:24" ht="104.7" customHeight="1" x14ac:dyDescent="0.55000000000000004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20">
        <f t="shared" si="123"/>
        <v>42185.058993055558</v>
      </c>
      <c r="L978" s="20">
        <f t="shared" si="124"/>
        <v>42230.058993055558</v>
      </c>
      <c r="M978" s="6" t="b">
        <v>0</v>
      </c>
      <c r="N978" s="6">
        <v>18</v>
      </c>
      <c r="O978" s="6" t="b">
        <v>0</v>
      </c>
      <c r="P978" s="6" t="s">
        <v>8273</v>
      </c>
      <c r="Q978" s="8">
        <f t="shared" si="125"/>
        <v>1.9259999999999999</v>
      </c>
      <c r="R978" s="9">
        <f t="shared" si="126"/>
        <v>160.5</v>
      </c>
      <c r="S978" s="6" t="s">
        <v>8319</v>
      </c>
      <c r="T978" s="6" t="s">
        <v>8321</v>
      </c>
      <c r="U978" s="6" t="str">
        <f t="shared" si="120"/>
        <v>technology</v>
      </c>
      <c r="V978" s="6" t="str">
        <f t="shared" si="127"/>
        <v>wearables</v>
      </c>
      <c r="W978" s="6" t="str">
        <f t="shared" si="121"/>
        <v>technology</v>
      </c>
      <c r="X978" s="6" t="str">
        <f t="shared" si="122"/>
        <v>wearables</v>
      </c>
    </row>
    <row r="979" spans="1:24" ht="104.7" customHeight="1" x14ac:dyDescent="0.55000000000000004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20">
        <f t="shared" si="123"/>
        <v>42391.942094907412</v>
      </c>
      <c r="L979" s="20">
        <f t="shared" si="124"/>
        <v>42421.942094907412</v>
      </c>
      <c r="M979" s="6" t="b">
        <v>0</v>
      </c>
      <c r="N979" s="6">
        <v>12</v>
      </c>
      <c r="O979" s="6" t="b">
        <v>0</v>
      </c>
      <c r="P979" s="6" t="s">
        <v>8273</v>
      </c>
      <c r="Q979" s="8">
        <f t="shared" si="125"/>
        <v>33.666666666666664</v>
      </c>
      <c r="R979" s="9">
        <f t="shared" si="126"/>
        <v>75.75</v>
      </c>
      <c r="S979" s="6" t="s">
        <v>8319</v>
      </c>
      <c r="T979" s="6" t="s">
        <v>8321</v>
      </c>
      <c r="U979" s="6" t="str">
        <f t="shared" si="120"/>
        <v>technology</v>
      </c>
      <c r="V979" s="6" t="str">
        <f t="shared" si="127"/>
        <v>wearables</v>
      </c>
      <c r="W979" s="6" t="str">
        <f t="shared" si="121"/>
        <v>technology</v>
      </c>
      <c r="X979" s="6" t="str">
        <f t="shared" si="122"/>
        <v>wearables</v>
      </c>
    </row>
    <row r="980" spans="1:24" ht="104.7" customHeight="1" x14ac:dyDescent="0.55000000000000004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20">
        <f t="shared" si="123"/>
        <v>42395.309039351851</v>
      </c>
      <c r="L980" s="20">
        <f t="shared" si="124"/>
        <v>42425.309039351851</v>
      </c>
      <c r="M980" s="6" t="b">
        <v>0</v>
      </c>
      <c r="N980" s="6">
        <v>123</v>
      </c>
      <c r="O980" s="6" t="b">
        <v>0</v>
      </c>
      <c r="P980" s="6" t="s">
        <v>8273</v>
      </c>
      <c r="Q980" s="8">
        <f t="shared" si="125"/>
        <v>56.263267182990241</v>
      </c>
      <c r="R980" s="9">
        <f t="shared" si="126"/>
        <v>790.83739837398377</v>
      </c>
      <c r="S980" s="6" t="s">
        <v>8319</v>
      </c>
      <c r="T980" s="6" t="s">
        <v>8321</v>
      </c>
      <c r="U980" s="6" t="str">
        <f t="shared" si="120"/>
        <v>technology</v>
      </c>
      <c r="V980" s="6" t="str">
        <f t="shared" si="127"/>
        <v>wearables</v>
      </c>
      <c r="W980" s="6" t="str">
        <f t="shared" si="121"/>
        <v>technology</v>
      </c>
      <c r="X980" s="6" t="str">
        <f t="shared" si="122"/>
        <v>wearables</v>
      </c>
    </row>
    <row r="981" spans="1:24" ht="104.7" customHeight="1" x14ac:dyDescent="0.55000000000000004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20">
        <f t="shared" si="123"/>
        <v>42506.416990740734</v>
      </c>
      <c r="L981" s="20">
        <f t="shared" si="124"/>
        <v>42541.790972222225</v>
      </c>
      <c r="M981" s="6" t="b">
        <v>0</v>
      </c>
      <c r="N981" s="6">
        <v>96</v>
      </c>
      <c r="O981" s="6" t="b">
        <v>0</v>
      </c>
      <c r="P981" s="6" t="s">
        <v>8273</v>
      </c>
      <c r="Q981" s="8">
        <f t="shared" si="125"/>
        <v>82.817599999999999</v>
      </c>
      <c r="R981" s="9">
        <f t="shared" si="126"/>
        <v>301.93916666666667</v>
      </c>
      <c r="S981" s="6" t="s">
        <v>8319</v>
      </c>
      <c r="T981" s="6" t="s">
        <v>8321</v>
      </c>
      <c r="U981" s="6" t="str">
        <f t="shared" si="120"/>
        <v>technology</v>
      </c>
      <c r="V981" s="6" t="str">
        <f t="shared" si="127"/>
        <v>wearables</v>
      </c>
      <c r="W981" s="6" t="str">
        <f t="shared" si="121"/>
        <v>technology</v>
      </c>
      <c r="X981" s="6" t="str">
        <f t="shared" si="122"/>
        <v>wearables</v>
      </c>
    </row>
    <row r="982" spans="1:24" ht="104.7" customHeight="1" x14ac:dyDescent="0.55000000000000004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20">
        <f t="shared" si="123"/>
        <v>41928.904189814813</v>
      </c>
      <c r="L982" s="20">
        <f t="shared" si="124"/>
        <v>41973.945856481485</v>
      </c>
      <c r="M982" s="6" t="b">
        <v>0</v>
      </c>
      <c r="N982" s="6">
        <v>31</v>
      </c>
      <c r="O982" s="6" t="b">
        <v>0</v>
      </c>
      <c r="P982" s="6" t="s">
        <v>8273</v>
      </c>
      <c r="Q982" s="8">
        <f t="shared" si="125"/>
        <v>14.860000000000001</v>
      </c>
      <c r="R982" s="9">
        <f t="shared" si="126"/>
        <v>47.935483870967744</v>
      </c>
      <c r="S982" s="6" t="s">
        <v>8319</v>
      </c>
      <c r="T982" s="6" t="s">
        <v>8321</v>
      </c>
      <c r="U982" s="6" t="str">
        <f t="shared" si="120"/>
        <v>technology</v>
      </c>
      <c r="V982" s="6" t="str">
        <f t="shared" si="127"/>
        <v>wearables</v>
      </c>
      <c r="W982" s="6" t="str">
        <f t="shared" si="121"/>
        <v>technology</v>
      </c>
      <c r="X982" s="6" t="str">
        <f t="shared" si="122"/>
        <v>wearables</v>
      </c>
    </row>
    <row r="983" spans="1:24" ht="104.7" customHeight="1" x14ac:dyDescent="0.55000000000000004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20">
        <f t="shared" si="123"/>
        <v>41830.947013888886</v>
      </c>
      <c r="L983" s="20">
        <f t="shared" si="124"/>
        <v>41860.947013888886</v>
      </c>
      <c r="M983" s="6" t="b">
        <v>0</v>
      </c>
      <c r="N983" s="6">
        <v>4</v>
      </c>
      <c r="O983" s="6" t="b">
        <v>0</v>
      </c>
      <c r="P983" s="6" t="s">
        <v>8273</v>
      </c>
      <c r="Q983" s="8">
        <f t="shared" si="125"/>
        <v>1.2375123751237513E-2</v>
      </c>
      <c r="R983" s="9">
        <f t="shared" si="126"/>
        <v>2.75</v>
      </c>
      <c r="S983" s="6" t="s">
        <v>8319</v>
      </c>
      <c r="T983" s="6" t="s">
        <v>8321</v>
      </c>
      <c r="U983" s="6" t="str">
        <f t="shared" si="120"/>
        <v>technology</v>
      </c>
      <c r="V983" s="6" t="str">
        <f t="shared" si="127"/>
        <v>wearables</v>
      </c>
      <c r="W983" s="6" t="str">
        <f t="shared" si="121"/>
        <v>technology</v>
      </c>
      <c r="X983" s="6" t="str">
        <f t="shared" si="122"/>
        <v>wearables</v>
      </c>
    </row>
    <row r="984" spans="1:24" ht="104.7" customHeight="1" x14ac:dyDescent="0.55000000000000004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20">
        <f t="shared" si="123"/>
        <v>42615.753310185188</v>
      </c>
      <c r="L984" s="20">
        <f t="shared" si="124"/>
        <v>42645.753310185188</v>
      </c>
      <c r="M984" s="6" t="b">
        <v>0</v>
      </c>
      <c r="N984" s="6">
        <v>3</v>
      </c>
      <c r="O984" s="6" t="b">
        <v>0</v>
      </c>
      <c r="P984" s="6" t="s">
        <v>8273</v>
      </c>
      <c r="Q984" s="8">
        <f t="shared" si="125"/>
        <v>1.7142857142857144E-2</v>
      </c>
      <c r="R984" s="9">
        <f t="shared" si="126"/>
        <v>1</v>
      </c>
      <c r="S984" s="6" t="s">
        <v>8319</v>
      </c>
      <c r="T984" s="6" t="s">
        <v>8321</v>
      </c>
      <c r="U984" s="6" t="str">
        <f t="shared" si="120"/>
        <v>technology</v>
      </c>
      <c r="V984" s="6" t="str">
        <f t="shared" si="127"/>
        <v>wearables</v>
      </c>
      <c r="W984" s="6" t="str">
        <f t="shared" si="121"/>
        <v>technology</v>
      </c>
      <c r="X984" s="6" t="str">
        <f t="shared" si="122"/>
        <v>wearables</v>
      </c>
    </row>
    <row r="985" spans="1:24" ht="104.7" customHeight="1" x14ac:dyDescent="0.55000000000000004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20">
        <f t="shared" si="123"/>
        <v>42574.667650462965</v>
      </c>
      <c r="L985" s="20">
        <f t="shared" si="124"/>
        <v>42605.870833333334</v>
      </c>
      <c r="M985" s="6" t="b">
        <v>0</v>
      </c>
      <c r="N985" s="6">
        <v>179</v>
      </c>
      <c r="O985" s="6" t="b">
        <v>0</v>
      </c>
      <c r="P985" s="6" t="s">
        <v>8273</v>
      </c>
      <c r="Q985" s="8">
        <f t="shared" si="125"/>
        <v>29.506136117214709</v>
      </c>
      <c r="R985" s="9">
        <f t="shared" si="126"/>
        <v>171.79329608938548</v>
      </c>
      <c r="S985" s="6" t="s">
        <v>8319</v>
      </c>
      <c r="T985" s="6" t="s">
        <v>8321</v>
      </c>
      <c r="U985" s="6" t="str">
        <f t="shared" si="120"/>
        <v>technology</v>
      </c>
      <c r="V985" s="6" t="str">
        <f t="shared" si="127"/>
        <v>wearables</v>
      </c>
      <c r="W985" s="6" t="str">
        <f t="shared" si="121"/>
        <v>technology</v>
      </c>
      <c r="X985" s="6" t="str">
        <f t="shared" si="122"/>
        <v>wearables</v>
      </c>
    </row>
    <row r="986" spans="1:24" ht="104.7" customHeight="1" x14ac:dyDescent="0.55000000000000004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20">
        <f t="shared" si="123"/>
        <v>42061.11583333333</v>
      </c>
      <c r="L986" s="20">
        <f t="shared" si="124"/>
        <v>42091.074166666673</v>
      </c>
      <c r="M986" s="6" t="b">
        <v>0</v>
      </c>
      <c r="N986" s="6">
        <v>3</v>
      </c>
      <c r="O986" s="6" t="b">
        <v>0</v>
      </c>
      <c r="P986" s="6" t="s">
        <v>8273</v>
      </c>
      <c r="Q986" s="8">
        <f t="shared" si="125"/>
        <v>1.06</v>
      </c>
      <c r="R986" s="9">
        <f t="shared" si="126"/>
        <v>35.333333333333336</v>
      </c>
      <c r="S986" s="6" t="s">
        <v>8319</v>
      </c>
      <c r="T986" s="6" t="s">
        <v>8321</v>
      </c>
      <c r="U986" s="6" t="str">
        <f t="shared" si="120"/>
        <v>technology</v>
      </c>
      <c r="V986" s="6" t="str">
        <f t="shared" si="127"/>
        <v>wearables</v>
      </c>
      <c r="W986" s="6" t="str">
        <f t="shared" si="121"/>
        <v>technology</v>
      </c>
      <c r="X986" s="6" t="str">
        <f t="shared" si="122"/>
        <v>wearables</v>
      </c>
    </row>
    <row r="987" spans="1:24" ht="104.7" customHeight="1" x14ac:dyDescent="0.55000000000000004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20">
        <f t="shared" si="123"/>
        <v>42339.967708333337</v>
      </c>
      <c r="L987" s="20">
        <f t="shared" si="124"/>
        <v>42369.958333333328</v>
      </c>
      <c r="M987" s="6" t="b">
        <v>0</v>
      </c>
      <c r="N987" s="6">
        <v>23</v>
      </c>
      <c r="O987" s="6" t="b">
        <v>0</v>
      </c>
      <c r="P987" s="6" t="s">
        <v>8273</v>
      </c>
      <c r="Q987" s="8">
        <f t="shared" si="125"/>
        <v>6.293333333333333</v>
      </c>
      <c r="R987" s="9">
        <f t="shared" si="126"/>
        <v>82.086956521739125</v>
      </c>
      <c r="S987" s="6" t="s">
        <v>8319</v>
      </c>
      <c r="T987" s="6" t="s">
        <v>8321</v>
      </c>
      <c r="U987" s="6" t="str">
        <f t="shared" si="120"/>
        <v>technology</v>
      </c>
      <c r="V987" s="6" t="str">
        <f t="shared" si="127"/>
        <v>wearables</v>
      </c>
      <c r="W987" s="6" t="str">
        <f t="shared" si="121"/>
        <v>technology</v>
      </c>
      <c r="X987" s="6" t="str">
        <f t="shared" si="122"/>
        <v>wearables</v>
      </c>
    </row>
    <row r="988" spans="1:24" ht="104.7" customHeight="1" x14ac:dyDescent="0.55000000000000004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20">
        <f t="shared" si="123"/>
        <v>42324.767361111109</v>
      </c>
      <c r="L988" s="20">
        <f t="shared" si="124"/>
        <v>42379</v>
      </c>
      <c r="M988" s="6" t="b">
        <v>0</v>
      </c>
      <c r="N988" s="6">
        <v>23</v>
      </c>
      <c r="O988" s="6" t="b">
        <v>0</v>
      </c>
      <c r="P988" s="6" t="s">
        <v>8273</v>
      </c>
      <c r="Q988" s="8">
        <f t="shared" si="125"/>
        <v>12.75</v>
      </c>
      <c r="R988" s="9">
        <f t="shared" si="126"/>
        <v>110.8695652173913</v>
      </c>
      <c r="S988" s="6" t="s">
        <v>8319</v>
      </c>
      <c r="T988" s="6" t="s">
        <v>8321</v>
      </c>
      <c r="U988" s="6" t="str">
        <f t="shared" si="120"/>
        <v>technology</v>
      </c>
      <c r="V988" s="6" t="str">
        <f t="shared" si="127"/>
        <v>wearables</v>
      </c>
      <c r="W988" s="6" t="str">
        <f t="shared" si="121"/>
        <v>technology</v>
      </c>
      <c r="X988" s="6" t="str">
        <f t="shared" si="122"/>
        <v>wearables</v>
      </c>
    </row>
    <row r="989" spans="1:24" ht="104.7" customHeight="1" x14ac:dyDescent="0.55000000000000004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20">
        <f t="shared" si="123"/>
        <v>41773.294560185182</v>
      </c>
      <c r="L989" s="20">
        <f t="shared" si="124"/>
        <v>41813.294560185182</v>
      </c>
      <c r="M989" s="6" t="b">
        <v>0</v>
      </c>
      <c r="N989" s="6">
        <v>41</v>
      </c>
      <c r="O989" s="6" t="b">
        <v>0</v>
      </c>
      <c r="P989" s="6" t="s">
        <v>8273</v>
      </c>
      <c r="Q989" s="8">
        <f t="shared" si="125"/>
        <v>13.22</v>
      </c>
      <c r="R989" s="9">
        <f t="shared" si="126"/>
        <v>161.21951219512195</v>
      </c>
      <c r="S989" s="6" t="s">
        <v>8319</v>
      </c>
      <c r="T989" s="6" t="s">
        <v>8321</v>
      </c>
      <c r="U989" s="6" t="str">
        <f t="shared" si="120"/>
        <v>technology</v>
      </c>
      <c r="V989" s="6" t="str">
        <f t="shared" si="127"/>
        <v>wearables</v>
      </c>
      <c r="W989" s="6" t="str">
        <f t="shared" si="121"/>
        <v>technology</v>
      </c>
      <c r="X989" s="6" t="str">
        <f t="shared" si="122"/>
        <v>wearables</v>
      </c>
    </row>
    <row r="990" spans="1:24" ht="104.7" customHeight="1" x14ac:dyDescent="0.55000000000000004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20">
        <f t="shared" si="123"/>
        <v>42614.356770833328</v>
      </c>
      <c r="L990" s="20">
        <f t="shared" si="124"/>
        <v>42644.356770833328</v>
      </c>
      <c r="M990" s="6" t="b">
        <v>0</v>
      </c>
      <c r="N990" s="6">
        <v>0</v>
      </c>
      <c r="O990" s="6" t="b">
        <v>0</v>
      </c>
      <c r="P990" s="6" t="s">
        <v>8273</v>
      </c>
      <c r="Q990" s="8">
        <f t="shared" si="125"/>
        <v>0</v>
      </c>
      <c r="R990" s="9" t="e">
        <f t="shared" si="126"/>
        <v>#DIV/0!</v>
      </c>
      <c r="S990" s="6" t="s">
        <v>8319</v>
      </c>
      <c r="T990" s="6" t="s">
        <v>8321</v>
      </c>
      <c r="U990" s="6" t="str">
        <f t="shared" si="120"/>
        <v>technology</v>
      </c>
      <c r="V990" s="6" t="str">
        <f t="shared" si="127"/>
        <v>wearables</v>
      </c>
      <c r="W990" s="6" t="str">
        <f t="shared" si="121"/>
        <v>technology</v>
      </c>
      <c r="X990" s="6" t="str">
        <f t="shared" si="122"/>
        <v>wearables</v>
      </c>
    </row>
    <row r="991" spans="1:24" ht="104.7" customHeight="1" x14ac:dyDescent="0.55000000000000004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20">
        <f t="shared" si="123"/>
        <v>42611.933969907404</v>
      </c>
      <c r="L991" s="20">
        <f t="shared" si="124"/>
        <v>42641.933969907404</v>
      </c>
      <c r="M991" s="6" t="b">
        <v>0</v>
      </c>
      <c r="N991" s="6">
        <v>32</v>
      </c>
      <c r="O991" s="6" t="b">
        <v>0</v>
      </c>
      <c r="P991" s="6" t="s">
        <v>8273</v>
      </c>
      <c r="Q991" s="8">
        <f t="shared" si="125"/>
        <v>16.77</v>
      </c>
      <c r="R991" s="9">
        <f t="shared" si="126"/>
        <v>52.40625</v>
      </c>
      <c r="S991" s="6" t="s">
        <v>8319</v>
      </c>
      <c r="T991" s="6" t="s">
        <v>8321</v>
      </c>
      <c r="U991" s="6" t="str">
        <f t="shared" si="120"/>
        <v>technology</v>
      </c>
      <c r="V991" s="6" t="str">
        <f t="shared" si="127"/>
        <v>wearables</v>
      </c>
      <c r="W991" s="6" t="str">
        <f t="shared" si="121"/>
        <v>technology</v>
      </c>
      <c r="X991" s="6" t="str">
        <f t="shared" si="122"/>
        <v>wearables</v>
      </c>
    </row>
    <row r="992" spans="1:24" ht="104.7" customHeight="1" x14ac:dyDescent="0.55000000000000004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20">
        <f t="shared" si="123"/>
        <v>41855.784305555557</v>
      </c>
      <c r="L992" s="20">
        <f t="shared" si="124"/>
        <v>41885.784305555557</v>
      </c>
      <c r="M992" s="6" t="b">
        <v>0</v>
      </c>
      <c r="N992" s="6">
        <v>2</v>
      </c>
      <c r="O992" s="6" t="b">
        <v>0</v>
      </c>
      <c r="P992" s="6" t="s">
        <v>8273</v>
      </c>
      <c r="Q992" s="8">
        <f t="shared" si="125"/>
        <v>0.104</v>
      </c>
      <c r="R992" s="9">
        <f t="shared" si="126"/>
        <v>13</v>
      </c>
      <c r="S992" s="6" t="s">
        <v>8319</v>
      </c>
      <c r="T992" s="6" t="s">
        <v>8321</v>
      </c>
      <c r="U992" s="6" t="str">
        <f t="shared" si="120"/>
        <v>technology</v>
      </c>
      <c r="V992" s="6" t="str">
        <f t="shared" si="127"/>
        <v>wearables</v>
      </c>
      <c r="W992" s="6" t="str">
        <f t="shared" si="121"/>
        <v>technology</v>
      </c>
      <c r="X992" s="6" t="str">
        <f t="shared" si="122"/>
        <v>wearables</v>
      </c>
    </row>
    <row r="993" spans="1:24" ht="104.7" customHeight="1" x14ac:dyDescent="0.55000000000000004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20">
        <f t="shared" si="123"/>
        <v>42538.75680555556</v>
      </c>
      <c r="L993" s="20">
        <f t="shared" si="124"/>
        <v>42563.785416666666</v>
      </c>
      <c r="M993" s="6" t="b">
        <v>0</v>
      </c>
      <c r="N993" s="6">
        <v>7</v>
      </c>
      <c r="O993" s="6" t="b">
        <v>0</v>
      </c>
      <c r="P993" s="6" t="s">
        <v>8273</v>
      </c>
      <c r="Q993" s="8">
        <f t="shared" si="125"/>
        <v>4.24</v>
      </c>
      <c r="R993" s="9">
        <f t="shared" si="126"/>
        <v>30.285714285714285</v>
      </c>
      <c r="S993" s="6" t="s">
        <v>8319</v>
      </c>
      <c r="T993" s="6" t="s">
        <v>8321</v>
      </c>
      <c r="U993" s="6" t="str">
        <f t="shared" si="120"/>
        <v>technology</v>
      </c>
      <c r="V993" s="6" t="str">
        <f t="shared" si="127"/>
        <v>wearables</v>
      </c>
      <c r="W993" s="6" t="str">
        <f t="shared" si="121"/>
        <v>technology</v>
      </c>
      <c r="X993" s="6" t="str">
        <f t="shared" si="122"/>
        <v>wearables</v>
      </c>
    </row>
    <row r="994" spans="1:24" ht="104.7" customHeight="1" x14ac:dyDescent="0.55000000000000004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20">
        <f t="shared" si="123"/>
        <v>42437.924988425926</v>
      </c>
      <c r="L994" s="20">
        <f t="shared" si="124"/>
        <v>42497.883321759262</v>
      </c>
      <c r="M994" s="6" t="b">
        <v>0</v>
      </c>
      <c r="N994" s="6">
        <v>4</v>
      </c>
      <c r="O994" s="6" t="b">
        <v>0</v>
      </c>
      <c r="P994" s="6" t="s">
        <v>8273</v>
      </c>
      <c r="Q994" s="8">
        <f t="shared" si="125"/>
        <v>0.46699999999999997</v>
      </c>
      <c r="R994" s="9">
        <f t="shared" si="126"/>
        <v>116.75</v>
      </c>
      <c r="S994" s="6" t="s">
        <v>8319</v>
      </c>
      <c r="T994" s="6" t="s">
        <v>8321</v>
      </c>
      <c r="U994" s="6" t="str">
        <f t="shared" si="120"/>
        <v>technology</v>
      </c>
      <c r="V994" s="6" t="str">
        <f t="shared" si="127"/>
        <v>wearables</v>
      </c>
      <c r="W994" s="6" t="str">
        <f t="shared" si="121"/>
        <v>technology</v>
      </c>
      <c r="X994" s="6" t="str">
        <f t="shared" si="122"/>
        <v>wearables</v>
      </c>
    </row>
    <row r="995" spans="1:24" ht="104.7" customHeight="1" x14ac:dyDescent="0.55000000000000004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20">
        <f t="shared" si="123"/>
        <v>42652.964907407411</v>
      </c>
      <c r="L995" s="20">
        <f t="shared" si="124"/>
        <v>42686.208333333328</v>
      </c>
      <c r="M995" s="6" t="b">
        <v>0</v>
      </c>
      <c r="N995" s="6">
        <v>196</v>
      </c>
      <c r="O995" s="6" t="b">
        <v>0</v>
      </c>
      <c r="P995" s="6" t="s">
        <v>8273</v>
      </c>
      <c r="Q995" s="8">
        <f t="shared" si="125"/>
        <v>25.087142857142858</v>
      </c>
      <c r="R995" s="9">
        <f t="shared" si="126"/>
        <v>89.59693877551021</v>
      </c>
      <c r="S995" s="6" t="s">
        <v>8319</v>
      </c>
      <c r="T995" s="6" t="s">
        <v>8321</v>
      </c>
      <c r="U995" s="6" t="str">
        <f t="shared" si="120"/>
        <v>technology</v>
      </c>
      <c r="V995" s="6" t="str">
        <f t="shared" si="127"/>
        <v>wearables</v>
      </c>
      <c r="W995" s="6" t="str">
        <f t="shared" si="121"/>
        <v>technology</v>
      </c>
      <c r="X995" s="6" t="str">
        <f t="shared" si="122"/>
        <v>wearables</v>
      </c>
    </row>
    <row r="996" spans="1:24" ht="104.7" customHeight="1" x14ac:dyDescent="0.55000000000000004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20">
        <f t="shared" si="123"/>
        <v>41921.263078703705</v>
      </c>
      <c r="L996" s="20">
        <f t="shared" si="124"/>
        <v>41973.957638888889</v>
      </c>
      <c r="M996" s="6" t="b">
        <v>0</v>
      </c>
      <c r="N996" s="6">
        <v>11</v>
      </c>
      <c r="O996" s="6" t="b">
        <v>0</v>
      </c>
      <c r="P996" s="6" t="s">
        <v>8273</v>
      </c>
      <c r="Q996" s="8">
        <f t="shared" si="125"/>
        <v>2.3345000000000002</v>
      </c>
      <c r="R996" s="9">
        <f t="shared" si="126"/>
        <v>424.45454545454544</v>
      </c>
      <c r="S996" s="6" t="s">
        <v>8319</v>
      </c>
      <c r="T996" s="6" t="s">
        <v>8321</v>
      </c>
      <c r="U996" s="6" t="str">
        <f t="shared" si="120"/>
        <v>technology</v>
      </c>
      <c r="V996" s="6" t="str">
        <f t="shared" si="127"/>
        <v>wearables</v>
      </c>
      <c r="W996" s="6" t="str">
        <f t="shared" si="121"/>
        <v>technology</v>
      </c>
      <c r="X996" s="6" t="str">
        <f t="shared" si="122"/>
        <v>wearables</v>
      </c>
    </row>
    <row r="997" spans="1:24" ht="104.7" customHeight="1" x14ac:dyDescent="0.55000000000000004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20">
        <f t="shared" si="123"/>
        <v>41947.940740740742</v>
      </c>
      <c r="L997" s="20">
        <f t="shared" si="124"/>
        <v>41972.666666666672</v>
      </c>
      <c r="M997" s="6" t="b">
        <v>0</v>
      </c>
      <c r="N997" s="6">
        <v>9</v>
      </c>
      <c r="O997" s="6" t="b">
        <v>0</v>
      </c>
      <c r="P997" s="6" t="s">
        <v>8273</v>
      </c>
      <c r="Q997" s="8">
        <f t="shared" si="125"/>
        <v>7.26</v>
      </c>
      <c r="R997" s="9">
        <f t="shared" si="126"/>
        <v>80.666666666666671</v>
      </c>
      <c r="S997" s="6" t="s">
        <v>8319</v>
      </c>
      <c r="T997" s="6" t="s">
        <v>8321</v>
      </c>
      <c r="U997" s="6" t="str">
        <f t="shared" si="120"/>
        <v>technology</v>
      </c>
      <c r="V997" s="6" t="str">
        <f t="shared" si="127"/>
        <v>wearables</v>
      </c>
      <c r="W997" s="6" t="str">
        <f t="shared" si="121"/>
        <v>technology</v>
      </c>
      <c r="X997" s="6" t="str">
        <f t="shared" si="122"/>
        <v>wearables</v>
      </c>
    </row>
    <row r="998" spans="1:24" ht="104.7" customHeight="1" x14ac:dyDescent="0.55000000000000004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20">
        <f t="shared" si="123"/>
        <v>41817.866435185184</v>
      </c>
      <c r="L998" s="20">
        <f t="shared" si="124"/>
        <v>41847.643750000003</v>
      </c>
      <c r="M998" s="6" t="b">
        <v>0</v>
      </c>
      <c r="N998" s="6">
        <v>5</v>
      </c>
      <c r="O998" s="6" t="b">
        <v>0</v>
      </c>
      <c r="P998" s="6" t="s">
        <v>8273</v>
      </c>
      <c r="Q998" s="8">
        <f t="shared" si="125"/>
        <v>1.625</v>
      </c>
      <c r="R998" s="9">
        <f t="shared" si="126"/>
        <v>13</v>
      </c>
      <c r="S998" s="6" t="s">
        <v>8319</v>
      </c>
      <c r="T998" s="6" t="s">
        <v>8321</v>
      </c>
      <c r="U998" s="6" t="str">
        <f t="shared" si="120"/>
        <v>technology</v>
      </c>
      <c r="V998" s="6" t="str">
        <f t="shared" si="127"/>
        <v>wearables</v>
      </c>
      <c r="W998" s="6" t="str">
        <f t="shared" si="121"/>
        <v>technology</v>
      </c>
      <c r="X998" s="6" t="str">
        <f t="shared" si="122"/>
        <v>wearables</v>
      </c>
    </row>
    <row r="999" spans="1:24" ht="104.7" customHeight="1" x14ac:dyDescent="0.55000000000000004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20">
        <f t="shared" si="123"/>
        <v>41941.10297453704</v>
      </c>
      <c r="L999" s="20">
        <f t="shared" si="124"/>
        <v>41971.144641203704</v>
      </c>
      <c r="M999" s="6" t="b">
        <v>0</v>
      </c>
      <c r="N999" s="6">
        <v>8</v>
      </c>
      <c r="O999" s="6" t="b">
        <v>0</v>
      </c>
      <c r="P999" s="6" t="s">
        <v>8273</v>
      </c>
      <c r="Q999" s="8">
        <f t="shared" si="125"/>
        <v>1.3</v>
      </c>
      <c r="R999" s="9">
        <f t="shared" si="126"/>
        <v>8.125</v>
      </c>
      <c r="S999" s="6" t="s">
        <v>8319</v>
      </c>
      <c r="T999" s="6" t="s">
        <v>8321</v>
      </c>
      <c r="U999" s="6" t="str">
        <f t="shared" si="120"/>
        <v>technology</v>
      </c>
      <c r="V999" s="6" t="str">
        <f t="shared" si="127"/>
        <v>wearables</v>
      </c>
      <c r="W999" s="6" t="str">
        <f t="shared" si="121"/>
        <v>technology</v>
      </c>
      <c r="X999" s="6" t="str">
        <f t="shared" si="122"/>
        <v>wearables</v>
      </c>
    </row>
    <row r="1000" spans="1:24" ht="104.7" customHeight="1" x14ac:dyDescent="0.55000000000000004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20">
        <f t="shared" si="123"/>
        <v>42282.168993055559</v>
      </c>
      <c r="L1000" s="20">
        <f t="shared" si="124"/>
        <v>42327.210659722223</v>
      </c>
      <c r="M1000" s="6" t="b">
        <v>0</v>
      </c>
      <c r="N1000" s="6">
        <v>229</v>
      </c>
      <c r="O1000" s="6" t="b">
        <v>0</v>
      </c>
      <c r="P1000" s="6" t="s">
        <v>8273</v>
      </c>
      <c r="Q1000" s="8">
        <f t="shared" si="125"/>
        <v>58.558333333333337</v>
      </c>
      <c r="R1000" s="9">
        <f t="shared" si="126"/>
        <v>153.42794759825327</v>
      </c>
      <c r="S1000" s="6" t="s">
        <v>8319</v>
      </c>
      <c r="T1000" s="6" t="s">
        <v>8321</v>
      </c>
      <c r="U1000" s="6" t="str">
        <f t="shared" si="120"/>
        <v>technology</v>
      </c>
      <c r="V1000" s="6" t="str">
        <f t="shared" si="127"/>
        <v>wearables</v>
      </c>
      <c r="W1000" s="6" t="str">
        <f t="shared" si="121"/>
        <v>technology</v>
      </c>
      <c r="X1000" s="6" t="str">
        <f t="shared" si="122"/>
        <v>wearables</v>
      </c>
    </row>
    <row r="1001" spans="1:24" ht="104.7" customHeight="1" x14ac:dyDescent="0.55000000000000004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20">
        <f t="shared" si="123"/>
        <v>41926.29965277778</v>
      </c>
      <c r="L1001" s="20">
        <f t="shared" si="124"/>
        <v>41956.334722222222</v>
      </c>
      <c r="M1001" s="6" t="b">
        <v>0</v>
      </c>
      <c r="N1001" s="6">
        <v>40</v>
      </c>
      <c r="O1001" s="6" t="b">
        <v>0</v>
      </c>
      <c r="P1001" s="6" t="s">
        <v>8273</v>
      </c>
      <c r="Q1001" s="8">
        <f t="shared" si="125"/>
        <v>7.7886666666666677</v>
      </c>
      <c r="R1001" s="9">
        <f t="shared" si="126"/>
        <v>292.07499999999999</v>
      </c>
      <c r="S1001" s="6" t="s">
        <v>8319</v>
      </c>
      <c r="T1001" s="6" t="s">
        <v>8321</v>
      </c>
      <c r="U1001" s="6" t="str">
        <f t="shared" si="120"/>
        <v>technology</v>
      </c>
      <c r="V1001" s="6" t="str">
        <f t="shared" si="127"/>
        <v>wearables</v>
      </c>
      <c r="W1001" s="6" t="str">
        <f t="shared" si="121"/>
        <v>technology</v>
      </c>
      <c r="X1001" s="6" t="str">
        <f t="shared" si="122"/>
        <v>wearables</v>
      </c>
    </row>
    <row r="1002" spans="1:24" ht="104.7" customHeight="1" x14ac:dyDescent="0.55000000000000004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20">
        <f t="shared" si="123"/>
        <v>42749.059722222228</v>
      </c>
      <c r="L1002" s="20">
        <f t="shared" si="124"/>
        <v>42809.018055555556</v>
      </c>
      <c r="M1002" s="6" t="b">
        <v>0</v>
      </c>
      <c r="N1002" s="6">
        <v>6</v>
      </c>
      <c r="O1002" s="6" t="b">
        <v>0</v>
      </c>
      <c r="P1002" s="6" t="s">
        <v>8273</v>
      </c>
      <c r="Q1002" s="8">
        <f t="shared" si="125"/>
        <v>2.2157147647256061</v>
      </c>
      <c r="R1002" s="9">
        <f t="shared" si="126"/>
        <v>3304</v>
      </c>
      <c r="S1002" s="6" t="s">
        <v>8319</v>
      </c>
      <c r="T1002" s="6" t="s">
        <v>8321</v>
      </c>
      <c r="U1002" s="6" t="str">
        <f t="shared" si="120"/>
        <v>technology</v>
      </c>
      <c r="V1002" s="6" t="str">
        <f t="shared" si="127"/>
        <v>wearables</v>
      </c>
      <c r="W1002" s="6" t="str">
        <f t="shared" si="121"/>
        <v>technology</v>
      </c>
      <c r="X1002" s="6" t="str">
        <f t="shared" si="122"/>
        <v>wearables</v>
      </c>
    </row>
    <row r="1003" spans="1:24" ht="104.7" customHeight="1" x14ac:dyDescent="0.55000000000000004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20">
        <f t="shared" si="123"/>
        <v>42720.720057870371</v>
      </c>
      <c r="L1003" s="20">
        <f t="shared" si="124"/>
        <v>42765.720057870371</v>
      </c>
      <c r="M1003" s="6" t="b">
        <v>0</v>
      </c>
      <c r="N1003" s="6">
        <v>4</v>
      </c>
      <c r="O1003" s="6" t="b">
        <v>0</v>
      </c>
      <c r="P1003" s="6" t="s">
        <v>8273</v>
      </c>
      <c r="Q1003" s="8">
        <f t="shared" si="125"/>
        <v>104</v>
      </c>
      <c r="R1003" s="9">
        <f t="shared" si="126"/>
        <v>1300</v>
      </c>
      <c r="S1003" s="6" t="s">
        <v>8319</v>
      </c>
      <c r="T1003" s="6" t="s">
        <v>8321</v>
      </c>
      <c r="U1003" s="6" t="str">
        <f t="shared" si="120"/>
        <v>technology</v>
      </c>
      <c r="V1003" s="6" t="str">
        <f t="shared" si="127"/>
        <v>wearables</v>
      </c>
      <c r="W1003" s="6" t="str">
        <f t="shared" si="121"/>
        <v>technology</v>
      </c>
      <c r="X1003" s="6" t="str">
        <f t="shared" si="122"/>
        <v>wearables</v>
      </c>
    </row>
    <row r="1004" spans="1:24" ht="104.7" customHeight="1" x14ac:dyDescent="0.55000000000000004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20">
        <f t="shared" si="123"/>
        <v>42325.684189814812</v>
      </c>
      <c r="L1004" s="20">
        <f t="shared" si="124"/>
        <v>42355.249305555553</v>
      </c>
      <c r="M1004" s="6" t="b">
        <v>0</v>
      </c>
      <c r="N1004" s="6">
        <v>22</v>
      </c>
      <c r="O1004" s="6" t="b">
        <v>0</v>
      </c>
      <c r="P1004" s="6" t="s">
        <v>8273</v>
      </c>
      <c r="Q1004" s="8">
        <f t="shared" si="125"/>
        <v>29.6029602960296</v>
      </c>
      <c r="R1004" s="9">
        <f t="shared" si="126"/>
        <v>134.54545454545453</v>
      </c>
      <c r="S1004" s="6" t="s">
        <v>8319</v>
      </c>
      <c r="T1004" s="6" t="s">
        <v>8321</v>
      </c>
      <c r="U1004" s="6" t="str">
        <f t="shared" si="120"/>
        <v>technology</v>
      </c>
      <c r="V1004" s="6" t="str">
        <f t="shared" si="127"/>
        <v>wearables</v>
      </c>
      <c r="W1004" s="6" t="str">
        <f t="shared" si="121"/>
        <v>technology</v>
      </c>
      <c r="X1004" s="6" t="str">
        <f t="shared" si="122"/>
        <v>wearables</v>
      </c>
    </row>
    <row r="1005" spans="1:24" ht="104.7" customHeight="1" x14ac:dyDescent="0.55000000000000004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20">
        <f t="shared" si="123"/>
        <v>42780.709039351852</v>
      </c>
      <c r="L1005" s="20">
        <f t="shared" si="124"/>
        <v>42810.667372685188</v>
      </c>
      <c r="M1005" s="6" t="b">
        <v>0</v>
      </c>
      <c r="N1005" s="6">
        <v>15</v>
      </c>
      <c r="O1005" s="6" t="b">
        <v>0</v>
      </c>
      <c r="P1005" s="6" t="s">
        <v>8273</v>
      </c>
      <c r="Q1005" s="8">
        <f t="shared" si="125"/>
        <v>16.055</v>
      </c>
      <c r="R1005" s="9">
        <f t="shared" si="126"/>
        <v>214.06666666666666</v>
      </c>
      <c r="S1005" s="6" t="s">
        <v>8319</v>
      </c>
      <c r="T1005" s="6" t="s">
        <v>8321</v>
      </c>
      <c r="U1005" s="6" t="str">
        <f t="shared" si="120"/>
        <v>technology</v>
      </c>
      <c r="V1005" s="6" t="str">
        <f t="shared" si="127"/>
        <v>wearables</v>
      </c>
      <c r="W1005" s="6" t="str">
        <f t="shared" si="121"/>
        <v>technology</v>
      </c>
      <c r="X1005" s="6" t="str">
        <f t="shared" si="122"/>
        <v>wearables</v>
      </c>
    </row>
    <row r="1006" spans="1:24" ht="104.7" customHeight="1" x14ac:dyDescent="0.55000000000000004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20">
        <f t="shared" si="123"/>
        <v>42388.708645833336</v>
      </c>
      <c r="L1006" s="20">
        <f t="shared" si="124"/>
        <v>42418.708645833336</v>
      </c>
      <c r="M1006" s="6" t="b">
        <v>0</v>
      </c>
      <c r="N1006" s="6">
        <v>95</v>
      </c>
      <c r="O1006" s="6" t="b">
        <v>0</v>
      </c>
      <c r="P1006" s="6" t="s">
        <v>8273</v>
      </c>
      <c r="Q1006" s="8">
        <f t="shared" si="125"/>
        <v>82.207999999999998</v>
      </c>
      <c r="R1006" s="9">
        <f t="shared" si="126"/>
        <v>216.33684210526314</v>
      </c>
      <c r="S1006" s="6" t="s">
        <v>8319</v>
      </c>
      <c r="T1006" s="6" t="s">
        <v>8321</v>
      </c>
      <c r="U1006" s="6" t="str">
        <f t="shared" si="120"/>
        <v>technology</v>
      </c>
      <c r="V1006" s="6" t="str">
        <f t="shared" si="127"/>
        <v>wearables</v>
      </c>
      <c r="W1006" s="6" t="str">
        <f t="shared" si="121"/>
        <v>technology</v>
      </c>
      <c r="X1006" s="6" t="str">
        <f t="shared" si="122"/>
        <v>wearables</v>
      </c>
    </row>
    <row r="1007" spans="1:24" ht="104.7" customHeight="1" x14ac:dyDescent="0.55000000000000004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20">
        <f t="shared" si="123"/>
        <v>42276.624803240738</v>
      </c>
      <c r="L1007" s="20">
        <f t="shared" si="124"/>
        <v>42307.624803240738</v>
      </c>
      <c r="M1007" s="6" t="b">
        <v>0</v>
      </c>
      <c r="N1007" s="6">
        <v>161</v>
      </c>
      <c r="O1007" s="6" t="b">
        <v>0</v>
      </c>
      <c r="P1007" s="6" t="s">
        <v>8273</v>
      </c>
      <c r="Q1007" s="8">
        <f t="shared" si="125"/>
        <v>75.051000000000002</v>
      </c>
      <c r="R1007" s="9">
        <f t="shared" si="126"/>
        <v>932.31055900621118</v>
      </c>
      <c r="S1007" s="6" t="s">
        <v>8319</v>
      </c>
      <c r="T1007" s="6" t="s">
        <v>8321</v>
      </c>
      <c r="U1007" s="6" t="str">
        <f t="shared" si="120"/>
        <v>technology</v>
      </c>
      <c r="V1007" s="6" t="str">
        <f t="shared" si="127"/>
        <v>wearables</v>
      </c>
      <c r="W1007" s="6" t="str">
        <f t="shared" si="121"/>
        <v>technology</v>
      </c>
      <c r="X1007" s="6" t="str">
        <f t="shared" si="122"/>
        <v>wearables</v>
      </c>
    </row>
    <row r="1008" spans="1:24" ht="104.7" customHeight="1" x14ac:dyDescent="0.55000000000000004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20">
        <f t="shared" si="123"/>
        <v>41977.040185185186</v>
      </c>
      <c r="L1008" s="20">
        <f t="shared" si="124"/>
        <v>41985.299305555556</v>
      </c>
      <c r="M1008" s="6" t="b">
        <v>0</v>
      </c>
      <c r="N1008" s="6">
        <v>8</v>
      </c>
      <c r="O1008" s="6" t="b">
        <v>0</v>
      </c>
      <c r="P1008" s="6" t="s">
        <v>8273</v>
      </c>
      <c r="Q1008" s="8">
        <f t="shared" si="125"/>
        <v>5.8500000000000005</v>
      </c>
      <c r="R1008" s="9">
        <f t="shared" si="126"/>
        <v>29.25</v>
      </c>
      <c r="S1008" s="6" t="s">
        <v>8319</v>
      </c>
      <c r="T1008" s="6" t="s">
        <v>8321</v>
      </c>
      <c r="U1008" s="6" t="str">
        <f t="shared" si="120"/>
        <v>technology</v>
      </c>
      <c r="V1008" s="6" t="str">
        <f t="shared" si="127"/>
        <v>wearables</v>
      </c>
      <c r="W1008" s="6" t="str">
        <f t="shared" si="121"/>
        <v>technology</v>
      </c>
      <c r="X1008" s="6" t="str">
        <f t="shared" si="122"/>
        <v>wearables</v>
      </c>
    </row>
    <row r="1009" spans="1:24" ht="104.7" customHeight="1" x14ac:dyDescent="0.55000000000000004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20">
        <f t="shared" si="123"/>
        <v>42676.583599537036</v>
      </c>
      <c r="L1009" s="20">
        <f t="shared" si="124"/>
        <v>42718.6252662037</v>
      </c>
      <c r="M1009" s="6" t="b">
        <v>0</v>
      </c>
      <c r="N1009" s="6">
        <v>76</v>
      </c>
      <c r="O1009" s="6" t="b">
        <v>0</v>
      </c>
      <c r="P1009" s="6" t="s">
        <v>8273</v>
      </c>
      <c r="Q1009" s="8">
        <f t="shared" si="125"/>
        <v>44.32</v>
      </c>
      <c r="R1009" s="9">
        <f t="shared" si="126"/>
        <v>174.94736842105263</v>
      </c>
      <c r="S1009" s="6" t="s">
        <v>8319</v>
      </c>
      <c r="T1009" s="6" t="s">
        <v>8321</v>
      </c>
      <c r="U1009" s="6" t="str">
        <f t="shared" si="120"/>
        <v>technology</v>
      </c>
      <c r="V1009" s="6" t="str">
        <f t="shared" si="127"/>
        <v>wearables</v>
      </c>
      <c r="W1009" s="6" t="str">
        <f t="shared" si="121"/>
        <v>technology</v>
      </c>
      <c r="X1009" s="6" t="str">
        <f t="shared" si="122"/>
        <v>wearables</v>
      </c>
    </row>
    <row r="1010" spans="1:24" ht="104.7" customHeight="1" x14ac:dyDescent="0.55000000000000004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20">
        <f t="shared" si="123"/>
        <v>42702.809201388889</v>
      </c>
      <c r="L1010" s="20">
        <f t="shared" si="124"/>
        <v>42732.809201388889</v>
      </c>
      <c r="M1010" s="6" t="b">
        <v>0</v>
      </c>
      <c r="N1010" s="6">
        <v>1</v>
      </c>
      <c r="O1010" s="6" t="b">
        <v>0</v>
      </c>
      <c r="P1010" s="6" t="s">
        <v>8273</v>
      </c>
      <c r="Q1010" s="8">
        <f t="shared" si="125"/>
        <v>0.26737967914438499</v>
      </c>
      <c r="R1010" s="9">
        <f t="shared" si="126"/>
        <v>250</v>
      </c>
      <c r="S1010" s="6" t="s">
        <v>8319</v>
      </c>
      <c r="T1010" s="6" t="s">
        <v>8321</v>
      </c>
      <c r="U1010" s="6" t="str">
        <f t="shared" si="120"/>
        <v>technology</v>
      </c>
      <c r="V1010" s="6" t="str">
        <f t="shared" si="127"/>
        <v>wearables</v>
      </c>
      <c r="W1010" s="6" t="str">
        <f t="shared" si="121"/>
        <v>technology</v>
      </c>
      <c r="X1010" s="6" t="str">
        <f t="shared" si="122"/>
        <v>wearables</v>
      </c>
    </row>
    <row r="1011" spans="1:24" ht="104.7" customHeight="1" x14ac:dyDescent="0.55000000000000004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20">
        <f t="shared" si="123"/>
        <v>42510.604699074072</v>
      </c>
      <c r="L1011" s="20">
        <f t="shared" si="124"/>
        <v>42540.604699074072</v>
      </c>
      <c r="M1011" s="6" t="b">
        <v>0</v>
      </c>
      <c r="N1011" s="6">
        <v>101</v>
      </c>
      <c r="O1011" s="6" t="b">
        <v>0</v>
      </c>
      <c r="P1011" s="6" t="s">
        <v>8273</v>
      </c>
      <c r="Q1011" s="8">
        <f t="shared" si="125"/>
        <v>13.13</v>
      </c>
      <c r="R1011" s="9">
        <f t="shared" si="126"/>
        <v>65</v>
      </c>
      <c r="S1011" s="6" t="s">
        <v>8319</v>
      </c>
      <c r="T1011" s="6" t="s">
        <v>8321</v>
      </c>
      <c r="U1011" s="6" t="str">
        <f t="shared" si="120"/>
        <v>technology</v>
      </c>
      <c r="V1011" s="6" t="str">
        <f t="shared" si="127"/>
        <v>wearables</v>
      </c>
      <c r="W1011" s="6" t="str">
        <f t="shared" si="121"/>
        <v>technology</v>
      </c>
      <c r="X1011" s="6" t="str">
        <f t="shared" si="122"/>
        <v>wearables</v>
      </c>
    </row>
    <row r="1012" spans="1:24" ht="104.7" customHeight="1" x14ac:dyDescent="0.55000000000000004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20">
        <f t="shared" si="123"/>
        <v>42561.829421296294</v>
      </c>
      <c r="L1012" s="20">
        <f t="shared" si="124"/>
        <v>42618.124305555553</v>
      </c>
      <c r="M1012" s="6" t="b">
        <v>0</v>
      </c>
      <c r="N1012" s="6">
        <v>4</v>
      </c>
      <c r="O1012" s="6" t="b">
        <v>0</v>
      </c>
      <c r="P1012" s="6" t="s">
        <v>8273</v>
      </c>
      <c r="Q1012" s="8">
        <f t="shared" si="125"/>
        <v>0.19088937093275488</v>
      </c>
      <c r="R1012" s="9">
        <f t="shared" si="126"/>
        <v>55</v>
      </c>
      <c r="S1012" s="6" t="s">
        <v>8319</v>
      </c>
      <c r="T1012" s="6" t="s">
        <v>8321</v>
      </c>
      <c r="U1012" s="6" t="str">
        <f t="shared" si="120"/>
        <v>technology</v>
      </c>
      <c r="V1012" s="6" t="str">
        <f t="shared" si="127"/>
        <v>wearables</v>
      </c>
      <c r="W1012" s="6" t="str">
        <f t="shared" si="121"/>
        <v>technology</v>
      </c>
      <c r="X1012" s="6" t="str">
        <f t="shared" si="122"/>
        <v>wearables</v>
      </c>
    </row>
    <row r="1013" spans="1:24" ht="104.7" customHeight="1" x14ac:dyDescent="0.55000000000000004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20">
        <f t="shared" si="123"/>
        <v>41946.898090277777</v>
      </c>
      <c r="L1013" s="20">
        <f t="shared" si="124"/>
        <v>41991.898090277777</v>
      </c>
      <c r="M1013" s="6" t="b">
        <v>0</v>
      </c>
      <c r="N1013" s="6">
        <v>1</v>
      </c>
      <c r="O1013" s="6" t="b">
        <v>0</v>
      </c>
      <c r="P1013" s="6" t="s">
        <v>8273</v>
      </c>
      <c r="Q1013" s="8">
        <f t="shared" si="125"/>
        <v>0.375</v>
      </c>
      <c r="R1013" s="9">
        <f t="shared" si="126"/>
        <v>75</v>
      </c>
      <c r="S1013" s="6" t="s">
        <v>8319</v>
      </c>
      <c r="T1013" s="6" t="s">
        <v>8321</v>
      </c>
      <c r="U1013" s="6" t="str">
        <f t="shared" si="120"/>
        <v>technology</v>
      </c>
      <c r="V1013" s="6" t="str">
        <f t="shared" si="127"/>
        <v>wearables</v>
      </c>
      <c r="W1013" s="6" t="str">
        <f t="shared" si="121"/>
        <v>technology</v>
      </c>
      <c r="X1013" s="6" t="str">
        <f t="shared" si="122"/>
        <v>wearables</v>
      </c>
    </row>
    <row r="1014" spans="1:24" ht="104.7" customHeight="1" x14ac:dyDescent="0.55000000000000004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20">
        <f t="shared" si="123"/>
        <v>42714.440416666665</v>
      </c>
      <c r="L1014" s="20">
        <f t="shared" si="124"/>
        <v>42759.440416666665</v>
      </c>
      <c r="M1014" s="6" t="b">
        <v>0</v>
      </c>
      <c r="N1014" s="6">
        <v>775</v>
      </c>
      <c r="O1014" s="6" t="b">
        <v>0</v>
      </c>
      <c r="P1014" s="6" t="s">
        <v>8273</v>
      </c>
      <c r="Q1014" s="8">
        <f t="shared" si="125"/>
        <v>21535.021000000001</v>
      </c>
      <c r="R1014" s="9">
        <f t="shared" si="126"/>
        <v>1389.3561935483872</v>
      </c>
      <c r="S1014" s="6" t="s">
        <v>8319</v>
      </c>
      <c r="T1014" s="6" t="s">
        <v>8321</v>
      </c>
      <c r="U1014" s="6" t="str">
        <f t="shared" si="120"/>
        <v>technology</v>
      </c>
      <c r="V1014" s="6" t="str">
        <f t="shared" si="127"/>
        <v>wearables</v>
      </c>
      <c r="W1014" s="6" t="str">
        <f t="shared" si="121"/>
        <v>technology</v>
      </c>
      <c r="X1014" s="6" t="str">
        <f t="shared" si="122"/>
        <v>wearables</v>
      </c>
    </row>
    <row r="1015" spans="1:24" ht="104.7" customHeight="1" x14ac:dyDescent="0.55000000000000004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20">
        <f t="shared" si="123"/>
        <v>42339.833981481483</v>
      </c>
      <c r="L1015" s="20">
        <f t="shared" si="124"/>
        <v>42367.833333333328</v>
      </c>
      <c r="M1015" s="6" t="b">
        <v>0</v>
      </c>
      <c r="N1015" s="6">
        <v>90</v>
      </c>
      <c r="O1015" s="6" t="b">
        <v>0</v>
      </c>
      <c r="P1015" s="6" t="s">
        <v>8273</v>
      </c>
      <c r="Q1015" s="8">
        <f t="shared" si="125"/>
        <v>34.527999999999999</v>
      </c>
      <c r="R1015" s="9">
        <f t="shared" si="126"/>
        <v>95.911111111111111</v>
      </c>
      <c r="S1015" s="6" t="s">
        <v>8319</v>
      </c>
      <c r="T1015" s="6" t="s">
        <v>8321</v>
      </c>
      <c r="U1015" s="6" t="str">
        <f t="shared" si="120"/>
        <v>technology</v>
      </c>
      <c r="V1015" s="6" t="str">
        <f t="shared" si="127"/>
        <v>wearables</v>
      </c>
      <c r="W1015" s="6" t="str">
        <f t="shared" si="121"/>
        <v>technology</v>
      </c>
      <c r="X1015" s="6" t="str">
        <f t="shared" si="122"/>
        <v>wearables</v>
      </c>
    </row>
    <row r="1016" spans="1:24" ht="104.7" customHeight="1" x14ac:dyDescent="0.55000000000000004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20">
        <f t="shared" si="123"/>
        <v>41955.002488425926</v>
      </c>
      <c r="L1016" s="20">
        <f t="shared" si="124"/>
        <v>42005.002488425926</v>
      </c>
      <c r="M1016" s="6" t="b">
        <v>0</v>
      </c>
      <c r="N1016" s="6">
        <v>16</v>
      </c>
      <c r="O1016" s="6" t="b">
        <v>0</v>
      </c>
      <c r="P1016" s="6" t="s">
        <v>8273</v>
      </c>
      <c r="Q1016" s="8">
        <f t="shared" si="125"/>
        <v>30.599999999999998</v>
      </c>
      <c r="R1016" s="9">
        <f t="shared" si="126"/>
        <v>191.25</v>
      </c>
      <c r="S1016" s="6" t="s">
        <v>8319</v>
      </c>
      <c r="T1016" s="6" t="s">
        <v>8321</v>
      </c>
      <c r="U1016" s="6" t="str">
        <f t="shared" si="120"/>
        <v>technology</v>
      </c>
      <c r="V1016" s="6" t="str">
        <f t="shared" si="127"/>
        <v>wearables</v>
      </c>
      <c r="W1016" s="6" t="str">
        <f t="shared" si="121"/>
        <v>technology</v>
      </c>
      <c r="X1016" s="6" t="str">
        <f t="shared" si="122"/>
        <v>wearables</v>
      </c>
    </row>
    <row r="1017" spans="1:24" ht="104.7" customHeight="1" x14ac:dyDescent="0.55000000000000004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20">
        <f t="shared" si="123"/>
        <v>42303.878414351857</v>
      </c>
      <c r="L1017" s="20">
        <f t="shared" si="124"/>
        <v>42333.920081018514</v>
      </c>
      <c r="M1017" s="6" t="b">
        <v>0</v>
      </c>
      <c r="N1017" s="6">
        <v>6</v>
      </c>
      <c r="O1017" s="6" t="b">
        <v>0</v>
      </c>
      <c r="P1017" s="6" t="s">
        <v>8273</v>
      </c>
      <c r="Q1017" s="8">
        <f t="shared" si="125"/>
        <v>2.666666666666667</v>
      </c>
      <c r="R1017" s="9">
        <f t="shared" si="126"/>
        <v>40</v>
      </c>
      <c r="S1017" s="6" t="s">
        <v>8319</v>
      </c>
      <c r="T1017" s="6" t="s">
        <v>8321</v>
      </c>
      <c r="U1017" s="6" t="str">
        <f t="shared" si="120"/>
        <v>technology</v>
      </c>
      <c r="V1017" s="6" t="str">
        <f t="shared" si="127"/>
        <v>wearables</v>
      </c>
      <c r="W1017" s="6" t="str">
        <f t="shared" si="121"/>
        <v>technology</v>
      </c>
      <c r="X1017" s="6" t="str">
        <f t="shared" si="122"/>
        <v>wearables</v>
      </c>
    </row>
    <row r="1018" spans="1:24" ht="104.7" customHeight="1" x14ac:dyDescent="0.55000000000000004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20">
        <f t="shared" si="123"/>
        <v>42422.107129629629</v>
      </c>
      <c r="L1018" s="20">
        <f t="shared" si="124"/>
        <v>42467.065462962957</v>
      </c>
      <c r="M1018" s="6" t="b">
        <v>0</v>
      </c>
      <c r="N1018" s="6">
        <v>38</v>
      </c>
      <c r="O1018" s="6" t="b">
        <v>0</v>
      </c>
      <c r="P1018" s="6" t="s">
        <v>8273</v>
      </c>
      <c r="Q1018" s="8">
        <f t="shared" si="125"/>
        <v>2.8420000000000001</v>
      </c>
      <c r="R1018" s="9">
        <f t="shared" si="126"/>
        <v>74.78947368421052</v>
      </c>
      <c r="S1018" s="6" t="s">
        <v>8319</v>
      </c>
      <c r="T1018" s="6" t="s">
        <v>8321</v>
      </c>
      <c r="U1018" s="6" t="str">
        <f t="shared" si="120"/>
        <v>technology</v>
      </c>
      <c r="V1018" s="6" t="str">
        <f t="shared" si="127"/>
        <v>wearables</v>
      </c>
      <c r="W1018" s="6" t="str">
        <f t="shared" si="121"/>
        <v>technology</v>
      </c>
      <c r="X1018" s="6" t="str">
        <f t="shared" si="122"/>
        <v>wearables</v>
      </c>
    </row>
    <row r="1019" spans="1:24" ht="104.7" customHeight="1" x14ac:dyDescent="0.55000000000000004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20">
        <f t="shared" si="123"/>
        <v>42289.675173611111</v>
      </c>
      <c r="L1019" s="20">
        <f t="shared" si="124"/>
        <v>42329.716840277775</v>
      </c>
      <c r="M1019" s="6" t="b">
        <v>0</v>
      </c>
      <c r="N1019" s="6">
        <v>355</v>
      </c>
      <c r="O1019" s="6" t="b">
        <v>0</v>
      </c>
      <c r="P1019" s="6" t="s">
        <v>8273</v>
      </c>
      <c r="Q1019" s="8">
        <f t="shared" si="125"/>
        <v>22.878799999999998</v>
      </c>
      <c r="R1019" s="9">
        <f t="shared" si="126"/>
        <v>161.11830985915492</v>
      </c>
      <c r="S1019" s="6" t="s">
        <v>8319</v>
      </c>
      <c r="T1019" s="6" t="s">
        <v>8321</v>
      </c>
      <c r="U1019" s="6" t="str">
        <f t="shared" si="120"/>
        <v>technology</v>
      </c>
      <c r="V1019" s="6" t="str">
        <f t="shared" si="127"/>
        <v>wearables</v>
      </c>
      <c r="W1019" s="6" t="str">
        <f t="shared" si="121"/>
        <v>technology</v>
      </c>
      <c r="X1019" s="6" t="str">
        <f t="shared" si="122"/>
        <v>wearables</v>
      </c>
    </row>
    <row r="1020" spans="1:24" ht="104.7" customHeight="1" x14ac:dyDescent="0.55000000000000004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20">
        <f t="shared" si="123"/>
        <v>42535.492280092592</v>
      </c>
      <c r="L1020" s="20">
        <f t="shared" si="124"/>
        <v>42565.492280092592</v>
      </c>
      <c r="M1020" s="6" t="b">
        <v>0</v>
      </c>
      <c r="N1020" s="6">
        <v>7</v>
      </c>
      <c r="O1020" s="6" t="b">
        <v>0</v>
      </c>
      <c r="P1020" s="6" t="s">
        <v>8273</v>
      </c>
      <c r="Q1020" s="8">
        <f t="shared" si="125"/>
        <v>3.105</v>
      </c>
      <c r="R1020" s="9">
        <f t="shared" si="126"/>
        <v>88.714285714285708</v>
      </c>
      <c r="S1020" s="6" t="s">
        <v>8319</v>
      </c>
      <c r="T1020" s="6" t="s">
        <v>8321</v>
      </c>
      <c r="U1020" s="6" t="str">
        <f t="shared" si="120"/>
        <v>technology</v>
      </c>
      <c r="V1020" s="6" t="str">
        <f t="shared" si="127"/>
        <v>wearables</v>
      </c>
      <c r="W1020" s="6" t="str">
        <f t="shared" si="121"/>
        <v>technology</v>
      </c>
      <c r="X1020" s="6" t="str">
        <f t="shared" si="122"/>
        <v>wearables</v>
      </c>
    </row>
    <row r="1021" spans="1:24" ht="104.7" customHeight="1" x14ac:dyDescent="0.55000000000000004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20">
        <f t="shared" si="123"/>
        <v>42009.973946759259</v>
      </c>
      <c r="L1021" s="20">
        <f t="shared" si="124"/>
        <v>42039.973946759259</v>
      </c>
      <c r="M1021" s="6" t="b">
        <v>0</v>
      </c>
      <c r="N1021" s="6">
        <v>400</v>
      </c>
      <c r="O1021" s="6" t="b">
        <v>0</v>
      </c>
      <c r="P1021" s="6" t="s">
        <v>8273</v>
      </c>
      <c r="Q1021" s="8">
        <f t="shared" si="125"/>
        <v>47.333333333333336</v>
      </c>
      <c r="R1021" s="9">
        <f t="shared" si="126"/>
        <v>53.25</v>
      </c>
      <c r="S1021" s="6" t="s">
        <v>8319</v>
      </c>
      <c r="T1021" s="6" t="s">
        <v>8321</v>
      </c>
      <c r="U1021" s="6" t="str">
        <f t="shared" si="120"/>
        <v>technology</v>
      </c>
      <c r="V1021" s="6" t="str">
        <f t="shared" si="127"/>
        <v>wearables</v>
      </c>
      <c r="W1021" s="6" t="str">
        <f t="shared" si="121"/>
        <v>technology</v>
      </c>
      <c r="X1021" s="6" t="str">
        <f t="shared" si="122"/>
        <v>wearables</v>
      </c>
    </row>
    <row r="1022" spans="1:24" ht="104.7" customHeight="1" x14ac:dyDescent="0.55000000000000004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20">
        <f t="shared" si="123"/>
        <v>42127.069548611107</v>
      </c>
      <c r="L1022" s="20">
        <f t="shared" si="124"/>
        <v>42157.032638888893</v>
      </c>
      <c r="M1022" s="6" t="b">
        <v>0</v>
      </c>
      <c r="N1022" s="6">
        <v>30</v>
      </c>
      <c r="O1022" s="6" t="b">
        <v>1</v>
      </c>
      <c r="P1022" s="6" t="s">
        <v>8280</v>
      </c>
      <c r="Q1022" s="8">
        <f t="shared" si="125"/>
        <v>205.54838709677421</v>
      </c>
      <c r="R1022" s="9">
        <f t="shared" si="126"/>
        <v>106.2</v>
      </c>
      <c r="S1022" s="6" t="s">
        <v>8325</v>
      </c>
      <c r="T1022" s="6" t="s">
        <v>8330</v>
      </c>
      <c r="U1022" s="6" t="str">
        <f t="shared" si="120"/>
        <v>music</v>
      </c>
      <c r="V1022" s="6" t="str">
        <f t="shared" si="127"/>
        <v>electronic music</v>
      </c>
      <c r="W1022" s="6" t="str">
        <f t="shared" si="121"/>
        <v>music</v>
      </c>
      <c r="X1022" s="6" t="str">
        <f t="shared" si="122"/>
        <v>electronic music</v>
      </c>
    </row>
    <row r="1023" spans="1:24" ht="104.7" customHeight="1" x14ac:dyDescent="0.55000000000000004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20">
        <f t="shared" si="123"/>
        <v>42271.251979166671</v>
      </c>
      <c r="L1023" s="20">
        <f t="shared" si="124"/>
        <v>42294.166666666672</v>
      </c>
      <c r="M1023" s="6" t="b">
        <v>1</v>
      </c>
      <c r="N1023" s="6">
        <v>478</v>
      </c>
      <c r="O1023" s="6" t="b">
        <v>1</v>
      </c>
      <c r="P1023" s="6" t="s">
        <v>8280</v>
      </c>
      <c r="Q1023" s="8">
        <f t="shared" si="125"/>
        <v>351.80366666666669</v>
      </c>
      <c r="R1023" s="9">
        <f t="shared" si="126"/>
        <v>22.079728033472804</v>
      </c>
      <c r="S1023" s="6" t="s">
        <v>8325</v>
      </c>
      <c r="T1023" s="6" t="s">
        <v>8330</v>
      </c>
      <c r="U1023" s="6" t="str">
        <f t="shared" si="120"/>
        <v>music</v>
      </c>
      <c r="V1023" s="6" t="str">
        <f t="shared" si="127"/>
        <v>electronic music</v>
      </c>
      <c r="W1023" s="6" t="str">
        <f t="shared" si="121"/>
        <v>music</v>
      </c>
      <c r="X1023" s="6" t="str">
        <f t="shared" si="122"/>
        <v>electronic music</v>
      </c>
    </row>
    <row r="1024" spans="1:24" ht="104.7" customHeight="1" x14ac:dyDescent="0.55000000000000004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20">
        <f t="shared" si="123"/>
        <v>42111.646724537044</v>
      </c>
      <c r="L1024" s="20">
        <f t="shared" si="124"/>
        <v>42141.646724537044</v>
      </c>
      <c r="M1024" s="6" t="b">
        <v>1</v>
      </c>
      <c r="N1024" s="6">
        <v>74</v>
      </c>
      <c r="O1024" s="6" t="b">
        <v>1</v>
      </c>
      <c r="P1024" s="6" t="s">
        <v>8280</v>
      </c>
      <c r="Q1024" s="8">
        <f t="shared" si="125"/>
        <v>114.9</v>
      </c>
      <c r="R1024" s="9">
        <f t="shared" si="126"/>
        <v>31.054054054054053</v>
      </c>
      <c r="S1024" s="6" t="s">
        <v>8325</v>
      </c>
      <c r="T1024" s="6" t="s">
        <v>8330</v>
      </c>
      <c r="U1024" s="6" t="str">
        <f t="shared" si="120"/>
        <v>music</v>
      </c>
      <c r="V1024" s="6" t="str">
        <f t="shared" si="127"/>
        <v>electronic music</v>
      </c>
      <c r="W1024" s="6" t="str">
        <f t="shared" si="121"/>
        <v>music</v>
      </c>
      <c r="X1024" s="6" t="str">
        <f t="shared" si="122"/>
        <v>electronic music</v>
      </c>
    </row>
    <row r="1025" spans="1:24" ht="104.7" customHeight="1" x14ac:dyDescent="0.55000000000000004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20">
        <f t="shared" si="123"/>
        <v>42145.919687500005</v>
      </c>
      <c r="L1025" s="20">
        <f t="shared" si="124"/>
        <v>42175.919687500005</v>
      </c>
      <c r="M1025" s="6" t="b">
        <v>0</v>
      </c>
      <c r="N1025" s="6">
        <v>131</v>
      </c>
      <c r="O1025" s="6" t="b">
        <v>1</v>
      </c>
      <c r="P1025" s="6" t="s">
        <v>8280</v>
      </c>
      <c r="Q1025" s="8">
        <f t="shared" si="125"/>
        <v>237.15</v>
      </c>
      <c r="R1025" s="9">
        <f t="shared" si="126"/>
        <v>36.206106870229007</v>
      </c>
      <c r="S1025" s="6" t="s">
        <v>8325</v>
      </c>
      <c r="T1025" s="6" t="s">
        <v>8330</v>
      </c>
      <c r="U1025" s="6" t="str">
        <f t="shared" si="120"/>
        <v>music</v>
      </c>
      <c r="V1025" s="6" t="str">
        <f t="shared" si="127"/>
        <v>electronic music</v>
      </c>
      <c r="W1025" s="6" t="str">
        <f t="shared" si="121"/>
        <v>music</v>
      </c>
      <c r="X1025" s="6" t="str">
        <f t="shared" si="122"/>
        <v>electronic music</v>
      </c>
    </row>
    <row r="1026" spans="1:24" ht="104.7" customHeight="1" x14ac:dyDescent="0.55000000000000004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20">
        <f t="shared" si="123"/>
        <v>42370.580590277779</v>
      </c>
      <c r="L1026" s="20">
        <f t="shared" si="124"/>
        <v>42400.580590277779</v>
      </c>
      <c r="M1026" s="6" t="b">
        <v>1</v>
      </c>
      <c r="N1026" s="6">
        <v>61</v>
      </c>
      <c r="O1026" s="6" t="b">
        <v>1</v>
      </c>
      <c r="P1026" s="6" t="s">
        <v>8280</v>
      </c>
      <c r="Q1026" s="8">
        <f t="shared" si="125"/>
        <v>118.63774999999998</v>
      </c>
      <c r="R1026" s="9">
        <f t="shared" si="126"/>
        <v>388.9762295081967</v>
      </c>
      <c r="S1026" s="6" t="s">
        <v>8325</v>
      </c>
      <c r="T1026" s="6" t="s">
        <v>8330</v>
      </c>
      <c r="U1026" s="6" t="str">
        <f t="shared" ref="U1026:U1089" si="128">LEFT(P1026,FIND("/",P1026)-1)</f>
        <v>music</v>
      </c>
      <c r="V1026" s="6" t="str">
        <f t="shared" si="127"/>
        <v>electronic music</v>
      </c>
      <c r="W1026" s="6" t="str">
        <f t="shared" ref="W1026:W1089" si="129">TRIM(MID(SUBSTITUTE(P1026,"/",REPT(" ",LEN(P1026))),(1-1)*LEN(P1026)+1,LEN(P1026)))</f>
        <v>music</v>
      </c>
      <c r="X1026" s="6" t="str">
        <f t="shared" ref="X1026:X1089" si="130">TRIM(MID(SUBSTITUTE(P1026,"/",REPT(" ",LEN(P1026))),(2-1)*LEN(P1026)+1,LEN(P1026)))</f>
        <v>electronic music</v>
      </c>
    </row>
    <row r="1027" spans="1:24" ht="104.7" customHeight="1" x14ac:dyDescent="0.55000000000000004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20">
        <f t="shared" ref="K1027:K1090" si="131">(((J1027/60)/60)/24)+DATE(1970,1,1)</f>
        <v>42049.833761574075</v>
      </c>
      <c r="L1027" s="20">
        <f t="shared" ref="L1027:L1090" si="132">(((I1027/60)/60)/24)+DATE(1970,1,1)</f>
        <v>42079.792094907403</v>
      </c>
      <c r="M1027" s="6" t="b">
        <v>1</v>
      </c>
      <c r="N1027" s="6">
        <v>1071</v>
      </c>
      <c r="O1027" s="6" t="b">
        <v>1</v>
      </c>
      <c r="P1027" s="6" t="s">
        <v>8280</v>
      </c>
      <c r="Q1027" s="8">
        <f t="shared" ref="Q1027:Q1090" si="133">E1027/D1027*100</f>
        <v>109.92831428571431</v>
      </c>
      <c r="R1027" s="9">
        <f t="shared" ref="R1027:R1090" si="134">E1027/N1027</f>
        <v>71.848571428571432</v>
      </c>
      <c r="S1027" s="6" t="s">
        <v>8325</v>
      </c>
      <c r="T1027" s="6" t="s">
        <v>8330</v>
      </c>
      <c r="U1027" s="6" t="str">
        <f t="shared" si="128"/>
        <v>music</v>
      </c>
      <c r="V1027" s="6" t="str">
        <f t="shared" ref="V1027:V1090" si="135">RIGHT(P1027,LEN(P1027)-LEN(U1027)-1)</f>
        <v>electronic music</v>
      </c>
      <c r="W1027" s="6" t="str">
        <f t="shared" si="129"/>
        <v>music</v>
      </c>
      <c r="X1027" s="6" t="str">
        <f t="shared" si="130"/>
        <v>electronic music</v>
      </c>
    </row>
    <row r="1028" spans="1:24" ht="104.7" customHeight="1" x14ac:dyDescent="0.55000000000000004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20">
        <f t="shared" si="131"/>
        <v>42426.407592592594</v>
      </c>
      <c r="L1028" s="20">
        <f t="shared" si="132"/>
        <v>42460.365925925929</v>
      </c>
      <c r="M1028" s="6" t="b">
        <v>1</v>
      </c>
      <c r="N1028" s="6">
        <v>122</v>
      </c>
      <c r="O1028" s="6" t="b">
        <v>1</v>
      </c>
      <c r="P1028" s="6" t="s">
        <v>8280</v>
      </c>
      <c r="Q1028" s="8">
        <f t="shared" si="133"/>
        <v>100.00828571428571</v>
      </c>
      <c r="R1028" s="9">
        <f t="shared" si="134"/>
        <v>57.381803278688523</v>
      </c>
      <c r="S1028" s="6" t="s">
        <v>8325</v>
      </c>
      <c r="T1028" s="6" t="s">
        <v>8330</v>
      </c>
      <c r="U1028" s="6" t="str">
        <f t="shared" si="128"/>
        <v>music</v>
      </c>
      <c r="V1028" s="6" t="str">
        <f t="shared" si="135"/>
        <v>electronic music</v>
      </c>
      <c r="W1028" s="6" t="str">
        <f t="shared" si="129"/>
        <v>music</v>
      </c>
      <c r="X1028" s="6" t="str">
        <f t="shared" si="130"/>
        <v>electronic music</v>
      </c>
    </row>
    <row r="1029" spans="1:24" ht="104.7" customHeight="1" x14ac:dyDescent="0.55000000000000004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20">
        <f t="shared" si="131"/>
        <v>41905.034108796295</v>
      </c>
      <c r="L1029" s="20">
        <f t="shared" si="132"/>
        <v>41935.034108796295</v>
      </c>
      <c r="M1029" s="6" t="b">
        <v>1</v>
      </c>
      <c r="N1029" s="6">
        <v>111</v>
      </c>
      <c r="O1029" s="6" t="b">
        <v>1</v>
      </c>
      <c r="P1029" s="6" t="s">
        <v>8280</v>
      </c>
      <c r="Q1029" s="8">
        <f t="shared" si="133"/>
        <v>103.09292094387415</v>
      </c>
      <c r="R1029" s="9">
        <f t="shared" si="134"/>
        <v>69.666666666666671</v>
      </c>
      <c r="S1029" s="6" t="s">
        <v>8325</v>
      </c>
      <c r="T1029" s="6" t="s">
        <v>8330</v>
      </c>
      <c r="U1029" s="6" t="str">
        <f t="shared" si="128"/>
        <v>music</v>
      </c>
      <c r="V1029" s="6" t="str">
        <f t="shared" si="135"/>
        <v>electronic music</v>
      </c>
      <c r="W1029" s="6" t="str">
        <f t="shared" si="129"/>
        <v>music</v>
      </c>
      <c r="X1029" s="6" t="str">
        <f t="shared" si="130"/>
        <v>electronic music</v>
      </c>
    </row>
    <row r="1030" spans="1:24" ht="104.7" customHeight="1" x14ac:dyDescent="0.55000000000000004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20">
        <f t="shared" si="131"/>
        <v>42755.627372685187</v>
      </c>
      <c r="L1030" s="20">
        <f t="shared" si="132"/>
        <v>42800.833333333328</v>
      </c>
      <c r="M1030" s="6" t="b">
        <v>1</v>
      </c>
      <c r="N1030" s="6">
        <v>255</v>
      </c>
      <c r="O1030" s="6" t="b">
        <v>1</v>
      </c>
      <c r="P1030" s="6" t="s">
        <v>8280</v>
      </c>
      <c r="Q1030" s="8">
        <f t="shared" si="133"/>
        <v>117.27000000000001</v>
      </c>
      <c r="R1030" s="9">
        <f t="shared" si="134"/>
        <v>45.988235294117644</v>
      </c>
      <c r="S1030" s="6" t="s">
        <v>8325</v>
      </c>
      <c r="T1030" s="6" t="s">
        <v>8330</v>
      </c>
      <c r="U1030" s="6" t="str">
        <f t="shared" si="128"/>
        <v>music</v>
      </c>
      <c r="V1030" s="6" t="str">
        <f t="shared" si="135"/>
        <v>electronic music</v>
      </c>
      <c r="W1030" s="6" t="str">
        <f t="shared" si="129"/>
        <v>music</v>
      </c>
      <c r="X1030" s="6" t="str">
        <f t="shared" si="130"/>
        <v>electronic music</v>
      </c>
    </row>
    <row r="1031" spans="1:24" ht="104.7" customHeight="1" x14ac:dyDescent="0.55000000000000004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20">
        <f t="shared" si="131"/>
        <v>42044.711886574078</v>
      </c>
      <c r="L1031" s="20">
        <f t="shared" si="132"/>
        <v>42098.915972222225</v>
      </c>
      <c r="M1031" s="6" t="b">
        <v>0</v>
      </c>
      <c r="N1031" s="6">
        <v>141</v>
      </c>
      <c r="O1031" s="6" t="b">
        <v>1</v>
      </c>
      <c r="P1031" s="6" t="s">
        <v>8280</v>
      </c>
      <c r="Q1031" s="8">
        <f t="shared" si="133"/>
        <v>111.75999999999999</v>
      </c>
      <c r="R1031" s="9">
        <f t="shared" si="134"/>
        <v>79.262411347517727</v>
      </c>
      <c r="S1031" s="6" t="s">
        <v>8325</v>
      </c>
      <c r="T1031" s="6" t="s">
        <v>8330</v>
      </c>
      <c r="U1031" s="6" t="str">
        <f t="shared" si="128"/>
        <v>music</v>
      </c>
      <c r="V1031" s="6" t="str">
        <f t="shared" si="135"/>
        <v>electronic music</v>
      </c>
      <c r="W1031" s="6" t="str">
        <f t="shared" si="129"/>
        <v>music</v>
      </c>
      <c r="X1031" s="6" t="str">
        <f t="shared" si="130"/>
        <v>electronic music</v>
      </c>
    </row>
    <row r="1032" spans="1:24" ht="104.7" customHeight="1" x14ac:dyDescent="0.55000000000000004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20">
        <f t="shared" si="131"/>
        <v>42611.483206018514</v>
      </c>
      <c r="L1032" s="20">
        <f t="shared" si="132"/>
        <v>42625.483206018514</v>
      </c>
      <c r="M1032" s="6" t="b">
        <v>0</v>
      </c>
      <c r="N1032" s="6">
        <v>159</v>
      </c>
      <c r="O1032" s="6" t="b">
        <v>1</v>
      </c>
      <c r="P1032" s="6" t="s">
        <v>8280</v>
      </c>
      <c r="Q1032" s="8">
        <f t="shared" si="133"/>
        <v>342.09999999999997</v>
      </c>
      <c r="R1032" s="9">
        <f t="shared" si="134"/>
        <v>43.031446540880502</v>
      </c>
      <c r="S1032" s="6" t="s">
        <v>8325</v>
      </c>
      <c r="T1032" s="6" t="s">
        <v>8330</v>
      </c>
      <c r="U1032" s="6" t="str">
        <f t="shared" si="128"/>
        <v>music</v>
      </c>
      <c r="V1032" s="6" t="str">
        <f t="shared" si="135"/>
        <v>electronic music</v>
      </c>
      <c r="W1032" s="6" t="str">
        <f t="shared" si="129"/>
        <v>music</v>
      </c>
      <c r="X1032" s="6" t="str">
        <f t="shared" si="130"/>
        <v>electronic music</v>
      </c>
    </row>
    <row r="1033" spans="1:24" ht="104.7" customHeight="1" x14ac:dyDescent="0.55000000000000004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20">
        <f t="shared" si="131"/>
        <v>42324.764004629629</v>
      </c>
      <c r="L1033" s="20">
        <f t="shared" si="132"/>
        <v>42354.764004629629</v>
      </c>
      <c r="M1033" s="6" t="b">
        <v>0</v>
      </c>
      <c r="N1033" s="6">
        <v>99</v>
      </c>
      <c r="O1033" s="6" t="b">
        <v>1</v>
      </c>
      <c r="P1033" s="6" t="s">
        <v>8280</v>
      </c>
      <c r="Q1033" s="8">
        <f t="shared" si="133"/>
        <v>107.4</v>
      </c>
      <c r="R1033" s="9">
        <f t="shared" si="134"/>
        <v>108.48484848484848</v>
      </c>
      <c r="S1033" s="6" t="s">
        <v>8325</v>
      </c>
      <c r="T1033" s="6" t="s">
        <v>8330</v>
      </c>
      <c r="U1033" s="6" t="str">
        <f t="shared" si="128"/>
        <v>music</v>
      </c>
      <c r="V1033" s="6" t="str">
        <f t="shared" si="135"/>
        <v>electronic music</v>
      </c>
      <c r="W1033" s="6" t="str">
        <f t="shared" si="129"/>
        <v>music</v>
      </c>
      <c r="X1033" s="6" t="str">
        <f t="shared" si="130"/>
        <v>electronic music</v>
      </c>
    </row>
    <row r="1034" spans="1:24" ht="104.7" customHeight="1" x14ac:dyDescent="0.55000000000000004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20">
        <f t="shared" si="131"/>
        <v>42514.666956018518</v>
      </c>
      <c r="L1034" s="20">
        <f t="shared" si="132"/>
        <v>42544.666956018518</v>
      </c>
      <c r="M1034" s="6" t="b">
        <v>0</v>
      </c>
      <c r="N1034" s="6">
        <v>96</v>
      </c>
      <c r="O1034" s="6" t="b">
        <v>1</v>
      </c>
      <c r="P1034" s="6" t="s">
        <v>8280</v>
      </c>
      <c r="Q1034" s="8">
        <f t="shared" si="133"/>
        <v>108.49703703703703</v>
      </c>
      <c r="R1034" s="9">
        <f t="shared" si="134"/>
        <v>61.029583333333335</v>
      </c>
      <c r="S1034" s="6" t="s">
        <v>8325</v>
      </c>
      <c r="T1034" s="6" t="s">
        <v>8330</v>
      </c>
      <c r="U1034" s="6" t="str">
        <f t="shared" si="128"/>
        <v>music</v>
      </c>
      <c r="V1034" s="6" t="str">
        <f t="shared" si="135"/>
        <v>electronic music</v>
      </c>
      <c r="W1034" s="6" t="str">
        <f t="shared" si="129"/>
        <v>music</v>
      </c>
      <c r="X1034" s="6" t="str">
        <f t="shared" si="130"/>
        <v>electronic music</v>
      </c>
    </row>
    <row r="1035" spans="1:24" ht="104.7" customHeight="1" x14ac:dyDescent="0.55000000000000004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20">
        <f t="shared" si="131"/>
        <v>42688.732407407413</v>
      </c>
      <c r="L1035" s="20">
        <f t="shared" si="132"/>
        <v>42716.732407407413</v>
      </c>
      <c r="M1035" s="6" t="b">
        <v>0</v>
      </c>
      <c r="N1035" s="6">
        <v>27</v>
      </c>
      <c r="O1035" s="6" t="b">
        <v>1</v>
      </c>
      <c r="P1035" s="6" t="s">
        <v>8280</v>
      </c>
      <c r="Q1035" s="8">
        <f t="shared" si="133"/>
        <v>102.86144578313252</v>
      </c>
      <c r="R1035" s="9">
        <f t="shared" si="134"/>
        <v>50.592592592592595</v>
      </c>
      <c r="S1035" s="6" t="s">
        <v>8325</v>
      </c>
      <c r="T1035" s="6" t="s">
        <v>8330</v>
      </c>
      <c r="U1035" s="6" t="str">
        <f t="shared" si="128"/>
        <v>music</v>
      </c>
      <c r="V1035" s="6" t="str">
        <f t="shared" si="135"/>
        <v>electronic music</v>
      </c>
      <c r="W1035" s="6" t="str">
        <f t="shared" si="129"/>
        <v>music</v>
      </c>
      <c r="X1035" s="6" t="str">
        <f t="shared" si="130"/>
        <v>electronic music</v>
      </c>
    </row>
    <row r="1036" spans="1:24" ht="104.7" customHeight="1" x14ac:dyDescent="0.55000000000000004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20">
        <f t="shared" si="131"/>
        <v>42555.166712962964</v>
      </c>
      <c r="L1036" s="20">
        <f t="shared" si="132"/>
        <v>42587.165972222225</v>
      </c>
      <c r="M1036" s="6" t="b">
        <v>0</v>
      </c>
      <c r="N1036" s="6">
        <v>166</v>
      </c>
      <c r="O1036" s="6" t="b">
        <v>1</v>
      </c>
      <c r="P1036" s="6" t="s">
        <v>8280</v>
      </c>
      <c r="Q1036" s="8">
        <f t="shared" si="133"/>
        <v>130.0018</v>
      </c>
      <c r="R1036" s="9">
        <f t="shared" si="134"/>
        <v>39.157168674698795</v>
      </c>
      <c r="S1036" s="6" t="s">
        <v>8325</v>
      </c>
      <c r="T1036" s="6" t="s">
        <v>8330</v>
      </c>
      <c r="U1036" s="6" t="str">
        <f t="shared" si="128"/>
        <v>music</v>
      </c>
      <c r="V1036" s="6" t="str">
        <f t="shared" si="135"/>
        <v>electronic music</v>
      </c>
      <c r="W1036" s="6" t="str">
        <f t="shared" si="129"/>
        <v>music</v>
      </c>
      <c r="X1036" s="6" t="str">
        <f t="shared" si="130"/>
        <v>electronic music</v>
      </c>
    </row>
    <row r="1037" spans="1:24" ht="104.7" customHeight="1" x14ac:dyDescent="0.55000000000000004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20">
        <f t="shared" si="131"/>
        <v>42016.641435185185</v>
      </c>
      <c r="L1037" s="20">
        <f t="shared" si="132"/>
        <v>42046.641435185185</v>
      </c>
      <c r="M1037" s="6" t="b">
        <v>0</v>
      </c>
      <c r="N1037" s="6">
        <v>76</v>
      </c>
      <c r="O1037" s="6" t="b">
        <v>1</v>
      </c>
      <c r="P1037" s="6" t="s">
        <v>8280</v>
      </c>
      <c r="Q1037" s="8">
        <f t="shared" si="133"/>
        <v>107.65217391304347</v>
      </c>
      <c r="R1037" s="9">
        <f t="shared" si="134"/>
        <v>65.15789473684211</v>
      </c>
      <c r="S1037" s="6" t="s">
        <v>8325</v>
      </c>
      <c r="T1037" s="6" t="s">
        <v>8330</v>
      </c>
      <c r="U1037" s="6" t="str">
        <f t="shared" si="128"/>
        <v>music</v>
      </c>
      <c r="V1037" s="6" t="str">
        <f t="shared" si="135"/>
        <v>electronic music</v>
      </c>
      <c r="W1037" s="6" t="str">
        <f t="shared" si="129"/>
        <v>music</v>
      </c>
      <c r="X1037" s="6" t="str">
        <f t="shared" si="130"/>
        <v>electronic music</v>
      </c>
    </row>
    <row r="1038" spans="1:24" ht="104.7" customHeight="1" x14ac:dyDescent="0.55000000000000004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20">
        <f t="shared" si="131"/>
        <v>41249.448958333334</v>
      </c>
      <c r="L1038" s="20">
        <f t="shared" si="132"/>
        <v>41281.333333333336</v>
      </c>
      <c r="M1038" s="6" t="b">
        <v>0</v>
      </c>
      <c r="N1038" s="6">
        <v>211</v>
      </c>
      <c r="O1038" s="6" t="b">
        <v>1</v>
      </c>
      <c r="P1038" s="6" t="s">
        <v>8280</v>
      </c>
      <c r="Q1038" s="8">
        <f t="shared" si="133"/>
        <v>112.36044444444444</v>
      </c>
      <c r="R1038" s="9">
        <f t="shared" si="134"/>
        <v>23.963127962085309</v>
      </c>
      <c r="S1038" s="6" t="s">
        <v>8325</v>
      </c>
      <c r="T1038" s="6" t="s">
        <v>8330</v>
      </c>
      <c r="U1038" s="6" t="str">
        <f t="shared" si="128"/>
        <v>music</v>
      </c>
      <c r="V1038" s="6" t="str">
        <f t="shared" si="135"/>
        <v>electronic music</v>
      </c>
      <c r="W1038" s="6" t="str">
        <f t="shared" si="129"/>
        <v>music</v>
      </c>
      <c r="X1038" s="6" t="str">
        <f t="shared" si="130"/>
        <v>electronic music</v>
      </c>
    </row>
    <row r="1039" spans="1:24" ht="104.7" customHeight="1" x14ac:dyDescent="0.55000000000000004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20">
        <f t="shared" si="131"/>
        <v>42119.822476851856</v>
      </c>
      <c r="L1039" s="20">
        <f t="shared" si="132"/>
        <v>42142.208333333328</v>
      </c>
      <c r="M1039" s="6" t="b">
        <v>0</v>
      </c>
      <c r="N1039" s="6">
        <v>21</v>
      </c>
      <c r="O1039" s="6" t="b">
        <v>1</v>
      </c>
      <c r="P1039" s="6" t="s">
        <v>8280</v>
      </c>
      <c r="Q1039" s="8">
        <f t="shared" si="133"/>
        <v>102.1</v>
      </c>
      <c r="R1039" s="9">
        <f t="shared" si="134"/>
        <v>48.61904761904762</v>
      </c>
      <c r="S1039" s="6" t="s">
        <v>8325</v>
      </c>
      <c r="T1039" s="6" t="s">
        <v>8330</v>
      </c>
      <c r="U1039" s="6" t="str">
        <f t="shared" si="128"/>
        <v>music</v>
      </c>
      <c r="V1039" s="6" t="str">
        <f t="shared" si="135"/>
        <v>electronic music</v>
      </c>
      <c r="W1039" s="6" t="str">
        <f t="shared" si="129"/>
        <v>music</v>
      </c>
      <c r="X1039" s="6" t="str">
        <f t="shared" si="130"/>
        <v>electronic music</v>
      </c>
    </row>
    <row r="1040" spans="1:24" ht="104.7" customHeight="1" x14ac:dyDescent="0.55000000000000004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20">
        <f t="shared" si="131"/>
        <v>42418.231747685189</v>
      </c>
      <c r="L1040" s="20">
        <f t="shared" si="132"/>
        <v>42448.190081018518</v>
      </c>
      <c r="M1040" s="6" t="b">
        <v>0</v>
      </c>
      <c r="N1040" s="6">
        <v>61</v>
      </c>
      <c r="O1040" s="6" t="b">
        <v>1</v>
      </c>
      <c r="P1040" s="6" t="s">
        <v>8280</v>
      </c>
      <c r="Q1040" s="8">
        <f t="shared" si="133"/>
        <v>145.33333333333334</v>
      </c>
      <c r="R1040" s="9">
        <f t="shared" si="134"/>
        <v>35.73770491803279</v>
      </c>
      <c r="S1040" s="6" t="s">
        <v>8325</v>
      </c>
      <c r="T1040" s="6" t="s">
        <v>8330</v>
      </c>
      <c r="U1040" s="6" t="str">
        <f t="shared" si="128"/>
        <v>music</v>
      </c>
      <c r="V1040" s="6" t="str">
        <f t="shared" si="135"/>
        <v>electronic music</v>
      </c>
      <c r="W1040" s="6" t="str">
        <f t="shared" si="129"/>
        <v>music</v>
      </c>
      <c r="X1040" s="6" t="str">
        <f t="shared" si="130"/>
        <v>electronic music</v>
      </c>
    </row>
    <row r="1041" spans="1:24" ht="104.7" customHeight="1" x14ac:dyDescent="0.55000000000000004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20">
        <f t="shared" si="131"/>
        <v>42692.109328703707</v>
      </c>
      <c r="L1041" s="20">
        <f t="shared" si="132"/>
        <v>42717.332638888889</v>
      </c>
      <c r="M1041" s="6" t="b">
        <v>0</v>
      </c>
      <c r="N1041" s="6">
        <v>30</v>
      </c>
      <c r="O1041" s="6" t="b">
        <v>1</v>
      </c>
      <c r="P1041" s="6" t="s">
        <v>8280</v>
      </c>
      <c r="Q1041" s="8">
        <f t="shared" si="133"/>
        <v>128.19999999999999</v>
      </c>
      <c r="R1041" s="9">
        <f t="shared" si="134"/>
        <v>21.366666666666667</v>
      </c>
      <c r="S1041" s="6" t="s">
        <v>8325</v>
      </c>
      <c r="T1041" s="6" t="s">
        <v>8330</v>
      </c>
      <c r="U1041" s="6" t="str">
        <f t="shared" si="128"/>
        <v>music</v>
      </c>
      <c r="V1041" s="6" t="str">
        <f t="shared" si="135"/>
        <v>electronic music</v>
      </c>
      <c r="W1041" s="6" t="str">
        <f t="shared" si="129"/>
        <v>music</v>
      </c>
      <c r="X1041" s="6" t="str">
        <f t="shared" si="130"/>
        <v>electronic music</v>
      </c>
    </row>
    <row r="1042" spans="1:24" ht="104.7" customHeight="1" x14ac:dyDescent="0.55000000000000004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20">
        <f t="shared" si="131"/>
        <v>42579.708437499998</v>
      </c>
      <c r="L1042" s="20">
        <f t="shared" si="132"/>
        <v>42609.708437499998</v>
      </c>
      <c r="M1042" s="6" t="b">
        <v>0</v>
      </c>
      <c r="N1042" s="6">
        <v>1</v>
      </c>
      <c r="O1042" s="6" t="b">
        <v>0</v>
      </c>
      <c r="P1042" s="6" t="s">
        <v>8281</v>
      </c>
      <c r="Q1042" s="8">
        <f t="shared" si="133"/>
        <v>0.29411764705882354</v>
      </c>
      <c r="R1042" s="9">
        <f t="shared" si="134"/>
        <v>250</v>
      </c>
      <c r="S1042" s="6" t="s">
        <v>8331</v>
      </c>
      <c r="T1042" s="6" t="s">
        <v>8332</v>
      </c>
      <c r="U1042" s="6" t="str">
        <f t="shared" si="128"/>
        <v>journalism</v>
      </c>
      <c r="V1042" s="6" t="str">
        <f t="shared" si="135"/>
        <v>audio</v>
      </c>
      <c r="W1042" s="6" t="str">
        <f t="shared" si="129"/>
        <v>journalism</v>
      </c>
      <c r="X1042" s="6" t="str">
        <f t="shared" si="130"/>
        <v>audio</v>
      </c>
    </row>
    <row r="1043" spans="1:24" ht="104.7" customHeight="1" x14ac:dyDescent="0.55000000000000004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20">
        <f t="shared" si="131"/>
        <v>41831.060092592597</v>
      </c>
      <c r="L1043" s="20">
        <f t="shared" si="132"/>
        <v>41851.060092592597</v>
      </c>
      <c r="M1043" s="6" t="b">
        <v>0</v>
      </c>
      <c r="N1043" s="6">
        <v>0</v>
      </c>
      <c r="O1043" s="6" t="b">
        <v>0</v>
      </c>
      <c r="P1043" s="6" t="s">
        <v>8281</v>
      </c>
      <c r="Q1043" s="8">
        <f t="shared" si="133"/>
        <v>0</v>
      </c>
      <c r="R1043" s="9" t="e">
        <f t="shared" si="134"/>
        <v>#DIV/0!</v>
      </c>
      <c r="S1043" s="6" t="s">
        <v>8331</v>
      </c>
      <c r="T1043" s="6" t="s">
        <v>8332</v>
      </c>
      <c r="U1043" s="6" t="str">
        <f t="shared" si="128"/>
        <v>journalism</v>
      </c>
      <c r="V1043" s="6" t="str">
        <f t="shared" si="135"/>
        <v>audio</v>
      </c>
      <c r="W1043" s="6" t="str">
        <f t="shared" si="129"/>
        <v>journalism</v>
      </c>
      <c r="X1043" s="6" t="str">
        <f t="shared" si="130"/>
        <v>audio</v>
      </c>
    </row>
    <row r="1044" spans="1:24" ht="104.7" customHeight="1" x14ac:dyDescent="0.55000000000000004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20">
        <f t="shared" si="131"/>
        <v>41851.696157407408</v>
      </c>
      <c r="L1044" s="20">
        <f t="shared" si="132"/>
        <v>41894.416666666664</v>
      </c>
      <c r="M1044" s="6" t="b">
        <v>0</v>
      </c>
      <c r="N1044" s="6">
        <v>1</v>
      </c>
      <c r="O1044" s="6" t="b">
        <v>0</v>
      </c>
      <c r="P1044" s="6" t="s">
        <v>8281</v>
      </c>
      <c r="Q1044" s="8">
        <f t="shared" si="133"/>
        <v>1.5384615384615385</v>
      </c>
      <c r="R1044" s="9">
        <f t="shared" si="134"/>
        <v>10</v>
      </c>
      <c r="S1044" s="6" t="s">
        <v>8331</v>
      </c>
      <c r="T1044" s="6" t="s">
        <v>8332</v>
      </c>
      <c r="U1044" s="6" t="str">
        <f t="shared" si="128"/>
        <v>journalism</v>
      </c>
      <c r="V1044" s="6" t="str">
        <f t="shared" si="135"/>
        <v>audio</v>
      </c>
      <c r="W1044" s="6" t="str">
        <f t="shared" si="129"/>
        <v>journalism</v>
      </c>
      <c r="X1044" s="6" t="str">
        <f t="shared" si="130"/>
        <v>audio</v>
      </c>
    </row>
    <row r="1045" spans="1:24" ht="104.7" customHeight="1" x14ac:dyDescent="0.55000000000000004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20">
        <f t="shared" si="131"/>
        <v>42114.252951388888</v>
      </c>
      <c r="L1045" s="20">
        <f t="shared" si="132"/>
        <v>42144.252951388888</v>
      </c>
      <c r="M1045" s="6" t="b">
        <v>0</v>
      </c>
      <c r="N1045" s="6">
        <v>292</v>
      </c>
      <c r="O1045" s="6" t="b">
        <v>0</v>
      </c>
      <c r="P1045" s="6" t="s">
        <v>8281</v>
      </c>
      <c r="Q1045" s="8">
        <f t="shared" si="133"/>
        <v>8.5370000000000008</v>
      </c>
      <c r="R1045" s="9">
        <f t="shared" si="134"/>
        <v>29.236301369863014</v>
      </c>
      <c r="S1045" s="6" t="s">
        <v>8331</v>
      </c>
      <c r="T1045" s="6" t="s">
        <v>8332</v>
      </c>
      <c r="U1045" s="6" t="str">
        <f t="shared" si="128"/>
        <v>journalism</v>
      </c>
      <c r="V1045" s="6" t="str">
        <f t="shared" si="135"/>
        <v>audio</v>
      </c>
      <c r="W1045" s="6" t="str">
        <f t="shared" si="129"/>
        <v>journalism</v>
      </c>
      <c r="X1045" s="6" t="str">
        <f t="shared" si="130"/>
        <v>audio</v>
      </c>
    </row>
    <row r="1046" spans="1:24" ht="104.7" customHeight="1" x14ac:dyDescent="0.55000000000000004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20">
        <f t="shared" si="131"/>
        <v>42011.925937499997</v>
      </c>
      <c r="L1046" s="20">
        <f t="shared" si="132"/>
        <v>42068.852083333331</v>
      </c>
      <c r="M1046" s="6" t="b">
        <v>0</v>
      </c>
      <c r="N1046" s="6">
        <v>2</v>
      </c>
      <c r="O1046" s="6" t="b">
        <v>0</v>
      </c>
      <c r="P1046" s="6" t="s">
        <v>8281</v>
      </c>
      <c r="Q1046" s="8">
        <f t="shared" si="133"/>
        <v>8.5714285714285715E-2</v>
      </c>
      <c r="R1046" s="9">
        <f t="shared" si="134"/>
        <v>3</v>
      </c>
      <c r="S1046" s="6" t="s">
        <v>8331</v>
      </c>
      <c r="T1046" s="6" t="s">
        <v>8332</v>
      </c>
      <c r="U1046" s="6" t="str">
        <f t="shared" si="128"/>
        <v>journalism</v>
      </c>
      <c r="V1046" s="6" t="str">
        <f t="shared" si="135"/>
        <v>audio</v>
      </c>
      <c r="W1046" s="6" t="str">
        <f t="shared" si="129"/>
        <v>journalism</v>
      </c>
      <c r="X1046" s="6" t="str">
        <f t="shared" si="130"/>
        <v>audio</v>
      </c>
    </row>
    <row r="1047" spans="1:24" ht="104.7" customHeight="1" x14ac:dyDescent="0.55000000000000004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20">
        <f t="shared" si="131"/>
        <v>41844.874421296299</v>
      </c>
      <c r="L1047" s="20">
        <f t="shared" si="132"/>
        <v>41874.874421296299</v>
      </c>
      <c r="M1047" s="6" t="b">
        <v>0</v>
      </c>
      <c r="N1047" s="6">
        <v>8</v>
      </c>
      <c r="O1047" s="6" t="b">
        <v>0</v>
      </c>
      <c r="P1047" s="6" t="s">
        <v>8281</v>
      </c>
      <c r="Q1047" s="8">
        <f t="shared" si="133"/>
        <v>2.6599999999999997</v>
      </c>
      <c r="R1047" s="9">
        <f t="shared" si="134"/>
        <v>33.25</v>
      </c>
      <c r="S1047" s="6" t="s">
        <v>8331</v>
      </c>
      <c r="T1047" s="6" t="s">
        <v>8332</v>
      </c>
      <c r="U1047" s="6" t="str">
        <f t="shared" si="128"/>
        <v>journalism</v>
      </c>
      <c r="V1047" s="6" t="str">
        <f t="shared" si="135"/>
        <v>audio</v>
      </c>
      <c r="W1047" s="6" t="str">
        <f t="shared" si="129"/>
        <v>journalism</v>
      </c>
      <c r="X1047" s="6" t="str">
        <f t="shared" si="130"/>
        <v>audio</v>
      </c>
    </row>
    <row r="1048" spans="1:24" ht="104.7" customHeight="1" x14ac:dyDescent="0.55000000000000004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20">
        <f t="shared" si="131"/>
        <v>42319.851388888885</v>
      </c>
      <c r="L1048" s="20">
        <f t="shared" si="132"/>
        <v>42364.851388888885</v>
      </c>
      <c r="M1048" s="6" t="b">
        <v>0</v>
      </c>
      <c r="N1048" s="6">
        <v>0</v>
      </c>
      <c r="O1048" s="6" t="b">
        <v>0</v>
      </c>
      <c r="P1048" s="6" t="s">
        <v>8281</v>
      </c>
      <c r="Q1048" s="8">
        <f t="shared" si="133"/>
        <v>0</v>
      </c>
      <c r="R1048" s="9" t="e">
        <f t="shared" si="134"/>
        <v>#DIV/0!</v>
      </c>
      <c r="S1048" s="6" t="s">
        <v>8331</v>
      </c>
      <c r="T1048" s="6" t="s">
        <v>8332</v>
      </c>
      <c r="U1048" s="6" t="str">
        <f t="shared" si="128"/>
        <v>journalism</v>
      </c>
      <c r="V1048" s="6" t="str">
        <f t="shared" si="135"/>
        <v>audio</v>
      </c>
      <c r="W1048" s="6" t="str">
        <f t="shared" si="129"/>
        <v>journalism</v>
      </c>
      <c r="X1048" s="6" t="str">
        <f t="shared" si="130"/>
        <v>audio</v>
      </c>
    </row>
    <row r="1049" spans="1:24" ht="104.7" customHeight="1" x14ac:dyDescent="0.55000000000000004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20">
        <f t="shared" si="131"/>
        <v>41918.818460648145</v>
      </c>
      <c r="L1049" s="20">
        <f t="shared" si="132"/>
        <v>41948.860127314816</v>
      </c>
      <c r="M1049" s="6" t="b">
        <v>0</v>
      </c>
      <c r="N1049" s="6">
        <v>1</v>
      </c>
      <c r="O1049" s="6" t="b">
        <v>0</v>
      </c>
      <c r="P1049" s="6" t="s">
        <v>8281</v>
      </c>
      <c r="Q1049" s="8">
        <f t="shared" si="133"/>
        <v>0.05</v>
      </c>
      <c r="R1049" s="9">
        <f t="shared" si="134"/>
        <v>1</v>
      </c>
      <c r="S1049" s="6" t="s">
        <v>8331</v>
      </c>
      <c r="T1049" s="6" t="s">
        <v>8332</v>
      </c>
      <c r="U1049" s="6" t="str">
        <f t="shared" si="128"/>
        <v>journalism</v>
      </c>
      <c r="V1049" s="6" t="str">
        <f t="shared" si="135"/>
        <v>audio</v>
      </c>
      <c r="W1049" s="6" t="str">
        <f t="shared" si="129"/>
        <v>journalism</v>
      </c>
      <c r="X1049" s="6" t="str">
        <f t="shared" si="130"/>
        <v>audio</v>
      </c>
    </row>
    <row r="1050" spans="1:24" ht="104.7" customHeight="1" x14ac:dyDescent="0.55000000000000004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20">
        <f t="shared" si="131"/>
        <v>42598.053113425922</v>
      </c>
      <c r="L1050" s="20">
        <f t="shared" si="132"/>
        <v>42638.053113425922</v>
      </c>
      <c r="M1050" s="6" t="b">
        <v>0</v>
      </c>
      <c r="N1050" s="6">
        <v>4</v>
      </c>
      <c r="O1050" s="6" t="b">
        <v>0</v>
      </c>
      <c r="P1050" s="6" t="s">
        <v>8281</v>
      </c>
      <c r="Q1050" s="8">
        <f t="shared" si="133"/>
        <v>1.4133333333333333</v>
      </c>
      <c r="R1050" s="9">
        <f t="shared" si="134"/>
        <v>53</v>
      </c>
      <c r="S1050" s="6" t="s">
        <v>8331</v>
      </c>
      <c r="T1050" s="6" t="s">
        <v>8332</v>
      </c>
      <c r="U1050" s="6" t="str">
        <f t="shared" si="128"/>
        <v>journalism</v>
      </c>
      <c r="V1050" s="6" t="str">
        <f t="shared" si="135"/>
        <v>audio</v>
      </c>
      <c r="W1050" s="6" t="str">
        <f t="shared" si="129"/>
        <v>journalism</v>
      </c>
      <c r="X1050" s="6" t="str">
        <f t="shared" si="130"/>
        <v>audio</v>
      </c>
    </row>
    <row r="1051" spans="1:24" ht="104.7" customHeight="1" x14ac:dyDescent="0.55000000000000004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20">
        <f t="shared" si="131"/>
        <v>42382.431076388893</v>
      </c>
      <c r="L1051" s="20">
        <f t="shared" si="132"/>
        <v>42412.431076388893</v>
      </c>
      <c r="M1051" s="6" t="b">
        <v>0</v>
      </c>
      <c r="N1051" s="6">
        <v>0</v>
      </c>
      <c r="O1051" s="6" t="b">
        <v>0</v>
      </c>
      <c r="P1051" s="6" t="s">
        <v>8281</v>
      </c>
      <c r="Q1051" s="8">
        <f t="shared" si="133"/>
        <v>0</v>
      </c>
      <c r="R1051" s="9" t="e">
        <f t="shared" si="134"/>
        <v>#DIV/0!</v>
      </c>
      <c r="S1051" s="6" t="s">
        <v>8331</v>
      </c>
      <c r="T1051" s="6" t="s">
        <v>8332</v>
      </c>
      <c r="U1051" s="6" t="str">
        <f t="shared" si="128"/>
        <v>journalism</v>
      </c>
      <c r="V1051" s="6" t="str">
        <f t="shared" si="135"/>
        <v>audio</v>
      </c>
      <c r="W1051" s="6" t="str">
        <f t="shared" si="129"/>
        <v>journalism</v>
      </c>
      <c r="X1051" s="6" t="str">
        <f t="shared" si="130"/>
        <v>audio</v>
      </c>
    </row>
    <row r="1052" spans="1:24" ht="104.7" customHeight="1" x14ac:dyDescent="0.55000000000000004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20">
        <f t="shared" si="131"/>
        <v>42231.7971875</v>
      </c>
      <c r="L1052" s="20">
        <f t="shared" si="132"/>
        <v>42261.7971875</v>
      </c>
      <c r="M1052" s="6" t="b">
        <v>0</v>
      </c>
      <c r="N1052" s="6">
        <v>0</v>
      </c>
      <c r="O1052" s="6" t="b">
        <v>0</v>
      </c>
      <c r="P1052" s="6" t="s">
        <v>8281</v>
      </c>
      <c r="Q1052" s="8">
        <f t="shared" si="133"/>
        <v>0</v>
      </c>
      <c r="R1052" s="9" t="e">
        <f t="shared" si="134"/>
        <v>#DIV/0!</v>
      </c>
      <c r="S1052" s="6" t="s">
        <v>8331</v>
      </c>
      <c r="T1052" s="6" t="s">
        <v>8332</v>
      </c>
      <c r="U1052" s="6" t="str">
        <f t="shared" si="128"/>
        <v>journalism</v>
      </c>
      <c r="V1052" s="6" t="str">
        <f t="shared" si="135"/>
        <v>audio</v>
      </c>
      <c r="W1052" s="6" t="str">
        <f t="shared" si="129"/>
        <v>journalism</v>
      </c>
      <c r="X1052" s="6" t="str">
        <f t="shared" si="130"/>
        <v>audio</v>
      </c>
    </row>
    <row r="1053" spans="1:24" ht="104.7" customHeight="1" x14ac:dyDescent="0.55000000000000004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20">
        <f t="shared" si="131"/>
        <v>41850.014178240745</v>
      </c>
      <c r="L1053" s="20">
        <f t="shared" si="132"/>
        <v>41878.014178240745</v>
      </c>
      <c r="M1053" s="6" t="b">
        <v>0</v>
      </c>
      <c r="N1053" s="6">
        <v>0</v>
      </c>
      <c r="O1053" s="6" t="b">
        <v>0</v>
      </c>
      <c r="P1053" s="6" t="s">
        <v>8281</v>
      </c>
      <c r="Q1053" s="8">
        <f t="shared" si="133"/>
        <v>0</v>
      </c>
      <c r="R1053" s="9" t="e">
        <f t="shared" si="134"/>
        <v>#DIV/0!</v>
      </c>
      <c r="S1053" s="6" t="s">
        <v>8331</v>
      </c>
      <c r="T1053" s="6" t="s">
        <v>8332</v>
      </c>
      <c r="U1053" s="6" t="str">
        <f t="shared" si="128"/>
        <v>journalism</v>
      </c>
      <c r="V1053" s="6" t="str">
        <f t="shared" si="135"/>
        <v>audio</v>
      </c>
      <c r="W1053" s="6" t="str">
        <f t="shared" si="129"/>
        <v>journalism</v>
      </c>
      <c r="X1053" s="6" t="str">
        <f t="shared" si="130"/>
        <v>audio</v>
      </c>
    </row>
    <row r="1054" spans="1:24" ht="104.7" customHeight="1" x14ac:dyDescent="0.55000000000000004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20">
        <f t="shared" si="131"/>
        <v>42483.797395833331</v>
      </c>
      <c r="L1054" s="20">
        <f t="shared" si="132"/>
        <v>42527.839583333334</v>
      </c>
      <c r="M1054" s="6" t="b">
        <v>0</v>
      </c>
      <c r="N1054" s="6">
        <v>0</v>
      </c>
      <c r="O1054" s="6" t="b">
        <v>0</v>
      </c>
      <c r="P1054" s="6" t="s">
        <v>8281</v>
      </c>
      <c r="Q1054" s="8">
        <f t="shared" si="133"/>
        <v>0</v>
      </c>
      <c r="R1054" s="9" t="e">
        <f t="shared" si="134"/>
        <v>#DIV/0!</v>
      </c>
      <c r="S1054" s="6" t="s">
        <v>8331</v>
      </c>
      <c r="T1054" s="6" t="s">
        <v>8332</v>
      </c>
      <c r="U1054" s="6" t="str">
        <f t="shared" si="128"/>
        <v>journalism</v>
      </c>
      <c r="V1054" s="6" t="str">
        <f t="shared" si="135"/>
        <v>audio</v>
      </c>
      <c r="W1054" s="6" t="str">
        <f t="shared" si="129"/>
        <v>journalism</v>
      </c>
      <c r="X1054" s="6" t="str">
        <f t="shared" si="130"/>
        <v>audio</v>
      </c>
    </row>
    <row r="1055" spans="1:24" ht="104.7" customHeight="1" x14ac:dyDescent="0.55000000000000004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20">
        <f t="shared" si="131"/>
        <v>42775.172824074078</v>
      </c>
      <c r="L1055" s="20">
        <f t="shared" si="132"/>
        <v>42800.172824074078</v>
      </c>
      <c r="M1055" s="6" t="b">
        <v>0</v>
      </c>
      <c r="N1055" s="6">
        <v>1</v>
      </c>
      <c r="O1055" s="6" t="b">
        <v>0</v>
      </c>
      <c r="P1055" s="6" t="s">
        <v>8281</v>
      </c>
      <c r="Q1055" s="8">
        <f t="shared" si="133"/>
        <v>1</v>
      </c>
      <c r="R1055" s="9">
        <f t="shared" si="134"/>
        <v>15</v>
      </c>
      <c r="S1055" s="6" t="s">
        <v>8331</v>
      </c>
      <c r="T1055" s="6" t="s">
        <v>8332</v>
      </c>
      <c r="U1055" s="6" t="str">
        <f t="shared" si="128"/>
        <v>journalism</v>
      </c>
      <c r="V1055" s="6" t="str">
        <f t="shared" si="135"/>
        <v>audio</v>
      </c>
      <c r="W1055" s="6" t="str">
        <f t="shared" si="129"/>
        <v>journalism</v>
      </c>
      <c r="X1055" s="6" t="str">
        <f t="shared" si="130"/>
        <v>audio</v>
      </c>
    </row>
    <row r="1056" spans="1:24" ht="104.7" customHeight="1" x14ac:dyDescent="0.55000000000000004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20">
        <f t="shared" si="131"/>
        <v>41831.851840277777</v>
      </c>
      <c r="L1056" s="20">
        <f t="shared" si="132"/>
        <v>41861.916666666664</v>
      </c>
      <c r="M1056" s="6" t="b">
        <v>0</v>
      </c>
      <c r="N1056" s="6">
        <v>0</v>
      </c>
      <c r="O1056" s="6" t="b">
        <v>0</v>
      </c>
      <c r="P1056" s="6" t="s">
        <v>8281</v>
      </c>
      <c r="Q1056" s="8">
        <f t="shared" si="133"/>
        <v>0</v>
      </c>
      <c r="R1056" s="9" t="e">
        <f t="shared" si="134"/>
        <v>#DIV/0!</v>
      </c>
      <c r="S1056" s="6" t="s">
        <v>8331</v>
      </c>
      <c r="T1056" s="6" t="s">
        <v>8332</v>
      </c>
      <c r="U1056" s="6" t="str">
        <f t="shared" si="128"/>
        <v>journalism</v>
      </c>
      <c r="V1056" s="6" t="str">
        <f t="shared" si="135"/>
        <v>audio</v>
      </c>
      <c r="W1056" s="6" t="str">
        <f t="shared" si="129"/>
        <v>journalism</v>
      </c>
      <c r="X1056" s="6" t="str">
        <f t="shared" si="130"/>
        <v>audio</v>
      </c>
    </row>
    <row r="1057" spans="1:24" ht="104.7" customHeight="1" x14ac:dyDescent="0.55000000000000004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20">
        <f t="shared" si="131"/>
        <v>42406.992418981477</v>
      </c>
      <c r="L1057" s="20">
        <f t="shared" si="132"/>
        <v>42436.992418981477</v>
      </c>
      <c r="M1057" s="6" t="b">
        <v>0</v>
      </c>
      <c r="N1057" s="6">
        <v>0</v>
      </c>
      <c r="O1057" s="6" t="b">
        <v>0</v>
      </c>
      <c r="P1057" s="6" t="s">
        <v>8281</v>
      </c>
      <c r="Q1057" s="8">
        <f t="shared" si="133"/>
        <v>0</v>
      </c>
      <c r="R1057" s="9" t="e">
        <f t="shared" si="134"/>
        <v>#DIV/0!</v>
      </c>
      <c r="S1057" s="6" t="s">
        <v>8331</v>
      </c>
      <c r="T1057" s="6" t="s">
        <v>8332</v>
      </c>
      <c r="U1057" s="6" t="str">
        <f t="shared" si="128"/>
        <v>journalism</v>
      </c>
      <c r="V1057" s="6" t="str">
        <f t="shared" si="135"/>
        <v>audio</v>
      </c>
      <c r="W1057" s="6" t="str">
        <f t="shared" si="129"/>
        <v>journalism</v>
      </c>
      <c r="X1057" s="6" t="str">
        <f t="shared" si="130"/>
        <v>audio</v>
      </c>
    </row>
    <row r="1058" spans="1:24" ht="104.7" customHeight="1" x14ac:dyDescent="0.55000000000000004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20">
        <f t="shared" si="131"/>
        <v>42058.719641203701</v>
      </c>
      <c r="L1058" s="20">
        <f t="shared" si="132"/>
        <v>42118.677974537044</v>
      </c>
      <c r="M1058" s="6" t="b">
        <v>0</v>
      </c>
      <c r="N1058" s="6">
        <v>0</v>
      </c>
      <c r="O1058" s="6" t="b">
        <v>0</v>
      </c>
      <c r="P1058" s="6" t="s">
        <v>8281</v>
      </c>
      <c r="Q1058" s="8">
        <f t="shared" si="133"/>
        <v>0</v>
      </c>
      <c r="R1058" s="9" t="e">
        <f t="shared" si="134"/>
        <v>#DIV/0!</v>
      </c>
      <c r="S1058" s="6" t="s">
        <v>8331</v>
      </c>
      <c r="T1058" s="6" t="s">
        <v>8332</v>
      </c>
      <c r="U1058" s="6" t="str">
        <f t="shared" si="128"/>
        <v>journalism</v>
      </c>
      <c r="V1058" s="6" t="str">
        <f t="shared" si="135"/>
        <v>audio</v>
      </c>
      <c r="W1058" s="6" t="str">
        <f t="shared" si="129"/>
        <v>journalism</v>
      </c>
      <c r="X1058" s="6" t="str">
        <f t="shared" si="130"/>
        <v>audio</v>
      </c>
    </row>
    <row r="1059" spans="1:24" ht="104.7" customHeight="1" x14ac:dyDescent="0.55000000000000004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20">
        <f t="shared" si="131"/>
        <v>42678.871331018512</v>
      </c>
      <c r="L1059" s="20">
        <f t="shared" si="132"/>
        <v>42708.912997685184</v>
      </c>
      <c r="M1059" s="6" t="b">
        <v>0</v>
      </c>
      <c r="N1059" s="6">
        <v>0</v>
      </c>
      <c r="O1059" s="6" t="b">
        <v>0</v>
      </c>
      <c r="P1059" s="6" t="s">
        <v>8281</v>
      </c>
      <c r="Q1059" s="8">
        <f t="shared" si="133"/>
        <v>0</v>
      </c>
      <c r="R1059" s="9" t="e">
        <f t="shared" si="134"/>
        <v>#DIV/0!</v>
      </c>
      <c r="S1059" s="6" t="s">
        <v>8331</v>
      </c>
      <c r="T1059" s="6" t="s">
        <v>8332</v>
      </c>
      <c r="U1059" s="6" t="str">
        <f t="shared" si="128"/>
        <v>journalism</v>
      </c>
      <c r="V1059" s="6" t="str">
        <f t="shared" si="135"/>
        <v>audio</v>
      </c>
      <c r="W1059" s="6" t="str">
        <f t="shared" si="129"/>
        <v>journalism</v>
      </c>
      <c r="X1059" s="6" t="str">
        <f t="shared" si="130"/>
        <v>audio</v>
      </c>
    </row>
    <row r="1060" spans="1:24" ht="104.7" customHeight="1" x14ac:dyDescent="0.55000000000000004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20">
        <f t="shared" si="131"/>
        <v>42047.900960648149</v>
      </c>
      <c r="L1060" s="20">
        <f t="shared" si="132"/>
        <v>42089</v>
      </c>
      <c r="M1060" s="6" t="b">
        <v>0</v>
      </c>
      <c r="N1060" s="6">
        <v>0</v>
      </c>
      <c r="O1060" s="6" t="b">
        <v>0</v>
      </c>
      <c r="P1060" s="6" t="s">
        <v>8281</v>
      </c>
      <c r="Q1060" s="8">
        <f t="shared" si="133"/>
        <v>0</v>
      </c>
      <c r="R1060" s="9" t="e">
        <f t="shared" si="134"/>
        <v>#DIV/0!</v>
      </c>
      <c r="S1060" s="6" t="s">
        <v>8331</v>
      </c>
      <c r="T1060" s="6" t="s">
        <v>8332</v>
      </c>
      <c r="U1060" s="6" t="str">
        <f t="shared" si="128"/>
        <v>journalism</v>
      </c>
      <c r="V1060" s="6" t="str">
        <f t="shared" si="135"/>
        <v>audio</v>
      </c>
      <c r="W1060" s="6" t="str">
        <f t="shared" si="129"/>
        <v>journalism</v>
      </c>
      <c r="X1060" s="6" t="str">
        <f t="shared" si="130"/>
        <v>audio</v>
      </c>
    </row>
    <row r="1061" spans="1:24" ht="104.7" customHeight="1" x14ac:dyDescent="0.55000000000000004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20">
        <f t="shared" si="131"/>
        <v>42046.79</v>
      </c>
      <c r="L1061" s="20">
        <f t="shared" si="132"/>
        <v>42076.748333333337</v>
      </c>
      <c r="M1061" s="6" t="b">
        <v>0</v>
      </c>
      <c r="N1061" s="6">
        <v>0</v>
      </c>
      <c r="O1061" s="6" t="b">
        <v>0</v>
      </c>
      <c r="P1061" s="6" t="s">
        <v>8281</v>
      </c>
      <c r="Q1061" s="8">
        <f t="shared" si="133"/>
        <v>0</v>
      </c>
      <c r="R1061" s="9" t="e">
        <f t="shared" si="134"/>
        <v>#DIV/0!</v>
      </c>
      <c r="S1061" s="6" t="s">
        <v>8331</v>
      </c>
      <c r="T1061" s="6" t="s">
        <v>8332</v>
      </c>
      <c r="U1061" s="6" t="str">
        <f t="shared" si="128"/>
        <v>journalism</v>
      </c>
      <c r="V1061" s="6" t="str">
        <f t="shared" si="135"/>
        <v>audio</v>
      </c>
      <c r="W1061" s="6" t="str">
        <f t="shared" si="129"/>
        <v>journalism</v>
      </c>
      <c r="X1061" s="6" t="str">
        <f t="shared" si="130"/>
        <v>audio</v>
      </c>
    </row>
    <row r="1062" spans="1:24" ht="104.7" customHeight="1" x14ac:dyDescent="0.55000000000000004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20">
        <f t="shared" si="131"/>
        <v>42079.913113425922</v>
      </c>
      <c r="L1062" s="20">
        <f t="shared" si="132"/>
        <v>42109.913113425922</v>
      </c>
      <c r="M1062" s="6" t="b">
        <v>0</v>
      </c>
      <c r="N1062" s="6">
        <v>1</v>
      </c>
      <c r="O1062" s="6" t="b">
        <v>0</v>
      </c>
      <c r="P1062" s="6" t="s">
        <v>8281</v>
      </c>
      <c r="Q1062" s="8">
        <f t="shared" si="133"/>
        <v>1</v>
      </c>
      <c r="R1062" s="9">
        <f t="shared" si="134"/>
        <v>50</v>
      </c>
      <c r="S1062" s="6" t="s">
        <v>8331</v>
      </c>
      <c r="T1062" s="6" t="s">
        <v>8332</v>
      </c>
      <c r="U1062" s="6" t="str">
        <f t="shared" si="128"/>
        <v>journalism</v>
      </c>
      <c r="V1062" s="6" t="str">
        <f t="shared" si="135"/>
        <v>audio</v>
      </c>
      <c r="W1062" s="6" t="str">
        <f t="shared" si="129"/>
        <v>journalism</v>
      </c>
      <c r="X1062" s="6" t="str">
        <f t="shared" si="130"/>
        <v>audio</v>
      </c>
    </row>
    <row r="1063" spans="1:24" ht="104.7" customHeight="1" x14ac:dyDescent="0.55000000000000004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20">
        <f t="shared" si="131"/>
        <v>42432.276712962965</v>
      </c>
      <c r="L1063" s="20">
        <f t="shared" si="132"/>
        <v>42492.041666666672</v>
      </c>
      <c r="M1063" s="6" t="b">
        <v>0</v>
      </c>
      <c r="N1063" s="6">
        <v>0</v>
      </c>
      <c r="O1063" s="6" t="b">
        <v>0</v>
      </c>
      <c r="P1063" s="6" t="s">
        <v>8281</v>
      </c>
      <c r="Q1063" s="8">
        <f t="shared" si="133"/>
        <v>0</v>
      </c>
      <c r="R1063" s="9" t="e">
        <f t="shared" si="134"/>
        <v>#DIV/0!</v>
      </c>
      <c r="S1063" s="6" t="s">
        <v>8331</v>
      </c>
      <c r="T1063" s="6" t="s">
        <v>8332</v>
      </c>
      <c r="U1063" s="6" t="str">
        <f t="shared" si="128"/>
        <v>journalism</v>
      </c>
      <c r="V1063" s="6" t="str">
        <f t="shared" si="135"/>
        <v>audio</v>
      </c>
      <c r="W1063" s="6" t="str">
        <f t="shared" si="129"/>
        <v>journalism</v>
      </c>
      <c r="X1063" s="6" t="str">
        <f t="shared" si="130"/>
        <v>audio</v>
      </c>
    </row>
    <row r="1064" spans="1:24" ht="104.7" customHeight="1" x14ac:dyDescent="0.55000000000000004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20">
        <f t="shared" si="131"/>
        <v>42556.807187500002</v>
      </c>
      <c r="L1064" s="20">
        <f t="shared" si="132"/>
        <v>42563.807187500002</v>
      </c>
      <c r="M1064" s="6" t="b">
        <v>0</v>
      </c>
      <c r="N1064" s="6">
        <v>4</v>
      </c>
      <c r="O1064" s="6" t="b">
        <v>0</v>
      </c>
      <c r="P1064" s="6" t="s">
        <v>8281</v>
      </c>
      <c r="Q1064" s="8">
        <f t="shared" si="133"/>
        <v>95.477386934673376</v>
      </c>
      <c r="R1064" s="9">
        <f t="shared" si="134"/>
        <v>47.5</v>
      </c>
      <c r="S1064" s="6" t="s">
        <v>8331</v>
      </c>
      <c r="T1064" s="6" t="s">
        <v>8332</v>
      </c>
      <c r="U1064" s="6" t="str">
        <f t="shared" si="128"/>
        <v>journalism</v>
      </c>
      <c r="V1064" s="6" t="str">
        <f t="shared" si="135"/>
        <v>audio</v>
      </c>
      <c r="W1064" s="6" t="str">
        <f t="shared" si="129"/>
        <v>journalism</v>
      </c>
      <c r="X1064" s="6" t="str">
        <f t="shared" si="130"/>
        <v>audio</v>
      </c>
    </row>
    <row r="1065" spans="1:24" ht="104.7" customHeight="1" x14ac:dyDescent="0.55000000000000004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20">
        <f t="shared" si="131"/>
        <v>42583.030810185184</v>
      </c>
      <c r="L1065" s="20">
        <f t="shared" si="132"/>
        <v>42613.030810185184</v>
      </c>
      <c r="M1065" s="6" t="b">
        <v>0</v>
      </c>
      <c r="N1065" s="6">
        <v>0</v>
      </c>
      <c r="O1065" s="6" t="b">
        <v>0</v>
      </c>
      <c r="P1065" s="6" t="s">
        <v>8281</v>
      </c>
      <c r="Q1065" s="8">
        <f t="shared" si="133"/>
        <v>0</v>
      </c>
      <c r="R1065" s="9" t="e">
        <f t="shared" si="134"/>
        <v>#DIV/0!</v>
      </c>
      <c r="S1065" s="6" t="s">
        <v>8331</v>
      </c>
      <c r="T1065" s="6" t="s">
        <v>8332</v>
      </c>
      <c r="U1065" s="6" t="str">
        <f t="shared" si="128"/>
        <v>journalism</v>
      </c>
      <c r="V1065" s="6" t="str">
        <f t="shared" si="135"/>
        <v>audio</v>
      </c>
      <c r="W1065" s="6" t="str">
        <f t="shared" si="129"/>
        <v>journalism</v>
      </c>
      <c r="X1065" s="6" t="str">
        <f t="shared" si="130"/>
        <v>audio</v>
      </c>
    </row>
    <row r="1066" spans="1:24" ht="104.7" customHeight="1" x14ac:dyDescent="0.55000000000000004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20">
        <f t="shared" si="131"/>
        <v>41417.228043981479</v>
      </c>
      <c r="L1066" s="20">
        <f t="shared" si="132"/>
        <v>41462.228043981479</v>
      </c>
      <c r="M1066" s="6" t="b">
        <v>0</v>
      </c>
      <c r="N1066" s="6">
        <v>123</v>
      </c>
      <c r="O1066" s="6" t="b">
        <v>0</v>
      </c>
      <c r="P1066" s="6" t="s">
        <v>8282</v>
      </c>
      <c r="Q1066" s="8">
        <f t="shared" si="133"/>
        <v>8.974444444444444</v>
      </c>
      <c r="R1066" s="9">
        <f t="shared" si="134"/>
        <v>65.666666666666671</v>
      </c>
      <c r="S1066" s="6" t="s">
        <v>8333</v>
      </c>
      <c r="T1066" s="6" t="s">
        <v>8334</v>
      </c>
      <c r="U1066" s="6" t="str">
        <f t="shared" si="128"/>
        <v>games</v>
      </c>
      <c r="V1066" s="6" t="str">
        <f t="shared" si="135"/>
        <v>video games</v>
      </c>
      <c r="W1066" s="6" t="str">
        <f t="shared" si="129"/>
        <v>games</v>
      </c>
      <c r="X1066" s="6" t="str">
        <f t="shared" si="130"/>
        <v>video games</v>
      </c>
    </row>
    <row r="1067" spans="1:24" ht="104.7" customHeight="1" x14ac:dyDescent="0.55000000000000004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20">
        <f t="shared" si="131"/>
        <v>41661.381041666667</v>
      </c>
      <c r="L1067" s="20">
        <f t="shared" si="132"/>
        <v>41689.381041666667</v>
      </c>
      <c r="M1067" s="6" t="b">
        <v>0</v>
      </c>
      <c r="N1067" s="6">
        <v>5</v>
      </c>
      <c r="O1067" s="6" t="b">
        <v>0</v>
      </c>
      <c r="P1067" s="6" t="s">
        <v>8282</v>
      </c>
      <c r="Q1067" s="8">
        <f t="shared" si="133"/>
        <v>2.7</v>
      </c>
      <c r="R1067" s="9">
        <f t="shared" si="134"/>
        <v>16.2</v>
      </c>
      <c r="S1067" s="6" t="s">
        <v>8333</v>
      </c>
      <c r="T1067" s="6" t="s">
        <v>8334</v>
      </c>
      <c r="U1067" s="6" t="str">
        <f t="shared" si="128"/>
        <v>games</v>
      </c>
      <c r="V1067" s="6" t="str">
        <f t="shared" si="135"/>
        <v>video games</v>
      </c>
      <c r="W1067" s="6" t="str">
        <f t="shared" si="129"/>
        <v>games</v>
      </c>
      <c r="X1067" s="6" t="str">
        <f t="shared" si="130"/>
        <v>video games</v>
      </c>
    </row>
    <row r="1068" spans="1:24" ht="104.7" customHeight="1" x14ac:dyDescent="0.55000000000000004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20">
        <f t="shared" si="131"/>
        <v>41445.962754629632</v>
      </c>
      <c r="L1068" s="20">
        <f t="shared" si="132"/>
        <v>41490.962754629632</v>
      </c>
      <c r="M1068" s="6" t="b">
        <v>0</v>
      </c>
      <c r="N1068" s="6">
        <v>148</v>
      </c>
      <c r="O1068" s="6" t="b">
        <v>0</v>
      </c>
      <c r="P1068" s="6" t="s">
        <v>8282</v>
      </c>
      <c r="Q1068" s="8">
        <f t="shared" si="133"/>
        <v>3.3673333333333333</v>
      </c>
      <c r="R1068" s="9">
        <f t="shared" si="134"/>
        <v>34.128378378378379</v>
      </c>
      <c r="S1068" s="6" t="s">
        <v>8333</v>
      </c>
      <c r="T1068" s="6" t="s">
        <v>8334</v>
      </c>
      <c r="U1068" s="6" t="str">
        <f t="shared" si="128"/>
        <v>games</v>
      </c>
      <c r="V1068" s="6" t="str">
        <f t="shared" si="135"/>
        <v>video games</v>
      </c>
      <c r="W1068" s="6" t="str">
        <f t="shared" si="129"/>
        <v>games</v>
      </c>
      <c r="X1068" s="6" t="str">
        <f t="shared" si="130"/>
        <v>video games</v>
      </c>
    </row>
    <row r="1069" spans="1:24" ht="104.7" customHeight="1" x14ac:dyDescent="0.55000000000000004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20">
        <f t="shared" si="131"/>
        <v>41599.855682870373</v>
      </c>
      <c r="L1069" s="20">
        <f t="shared" si="132"/>
        <v>41629.855682870373</v>
      </c>
      <c r="M1069" s="6" t="b">
        <v>0</v>
      </c>
      <c r="N1069" s="6">
        <v>10</v>
      </c>
      <c r="O1069" s="6" t="b">
        <v>0</v>
      </c>
      <c r="P1069" s="6" t="s">
        <v>8282</v>
      </c>
      <c r="Q1069" s="8">
        <f t="shared" si="133"/>
        <v>26</v>
      </c>
      <c r="R1069" s="9">
        <f t="shared" si="134"/>
        <v>13</v>
      </c>
      <c r="S1069" s="6" t="s">
        <v>8333</v>
      </c>
      <c r="T1069" s="6" t="s">
        <v>8334</v>
      </c>
      <c r="U1069" s="6" t="str">
        <f t="shared" si="128"/>
        <v>games</v>
      </c>
      <c r="V1069" s="6" t="str">
        <f t="shared" si="135"/>
        <v>video games</v>
      </c>
      <c r="W1069" s="6" t="str">
        <f t="shared" si="129"/>
        <v>games</v>
      </c>
      <c r="X1069" s="6" t="str">
        <f t="shared" si="130"/>
        <v>video games</v>
      </c>
    </row>
    <row r="1070" spans="1:24" ht="104.7" customHeight="1" x14ac:dyDescent="0.55000000000000004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20">
        <f t="shared" si="131"/>
        <v>42440.371111111104</v>
      </c>
      <c r="L1070" s="20">
        <f t="shared" si="132"/>
        <v>42470.329444444447</v>
      </c>
      <c r="M1070" s="6" t="b">
        <v>0</v>
      </c>
      <c r="N1070" s="6">
        <v>4</v>
      </c>
      <c r="O1070" s="6" t="b">
        <v>0</v>
      </c>
      <c r="P1070" s="6" t="s">
        <v>8282</v>
      </c>
      <c r="Q1070" s="8">
        <f t="shared" si="133"/>
        <v>0.15</v>
      </c>
      <c r="R1070" s="9">
        <f t="shared" si="134"/>
        <v>11.25</v>
      </c>
      <c r="S1070" s="6" t="s">
        <v>8333</v>
      </c>
      <c r="T1070" s="6" t="s">
        <v>8334</v>
      </c>
      <c r="U1070" s="6" t="str">
        <f t="shared" si="128"/>
        <v>games</v>
      </c>
      <c r="V1070" s="6" t="str">
        <f t="shared" si="135"/>
        <v>video games</v>
      </c>
      <c r="W1070" s="6" t="str">
        <f t="shared" si="129"/>
        <v>games</v>
      </c>
      <c r="X1070" s="6" t="str">
        <f t="shared" si="130"/>
        <v>video games</v>
      </c>
    </row>
    <row r="1071" spans="1:24" ht="104.7" customHeight="1" x14ac:dyDescent="0.55000000000000004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20">
        <f t="shared" si="131"/>
        <v>41572.229849537034</v>
      </c>
      <c r="L1071" s="20">
        <f t="shared" si="132"/>
        <v>41604.271516203706</v>
      </c>
      <c r="M1071" s="6" t="b">
        <v>0</v>
      </c>
      <c r="N1071" s="6">
        <v>21</v>
      </c>
      <c r="O1071" s="6" t="b">
        <v>0</v>
      </c>
      <c r="P1071" s="6" t="s">
        <v>8282</v>
      </c>
      <c r="Q1071" s="8">
        <f t="shared" si="133"/>
        <v>38.636363636363633</v>
      </c>
      <c r="R1071" s="9">
        <f t="shared" si="134"/>
        <v>40.476190476190474</v>
      </c>
      <c r="S1071" s="6" t="s">
        <v>8333</v>
      </c>
      <c r="T1071" s="6" t="s">
        <v>8334</v>
      </c>
      <c r="U1071" s="6" t="str">
        <f t="shared" si="128"/>
        <v>games</v>
      </c>
      <c r="V1071" s="6" t="str">
        <f t="shared" si="135"/>
        <v>video games</v>
      </c>
      <c r="W1071" s="6" t="str">
        <f t="shared" si="129"/>
        <v>games</v>
      </c>
      <c r="X1071" s="6" t="str">
        <f t="shared" si="130"/>
        <v>video games</v>
      </c>
    </row>
    <row r="1072" spans="1:24" ht="104.7" customHeight="1" x14ac:dyDescent="0.55000000000000004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20">
        <f t="shared" si="131"/>
        <v>41163.011828703704</v>
      </c>
      <c r="L1072" s="20">
        <f t="shared" si="132"/>
        <v>41183.011828703704</v>
      </c>
      <c r="M1072" s="6" t="b">
        <v>0</v>
      </c>
      <c r="N1072" s="6">
        <v>2</v>
      </c>
      <c r="O1072" s="6" t="b">
        <v>0</v>
      </c>
      <c r="P1072" s="6" t="s">
        <v>8282</v>
      </c>
      <c r="Q1072" s="8">
        <f t="shared" si="133"/>
        <v>0.70000000000000007</v>
      </c>
      <c r="R1072" s="9">
        <f t="shared" si="134"/>
        <v>35</v>
      </c>
      <c r="S1072" s="6" t="s">
        <v>8333</v>
      </c>
      <c r="T1072" s="6" t="s">
        <v>8334</v>
      </c>
      <c r="U1072" s="6" t="str">
        <f t="shared" si="128"/>
        <v>games</v>
      </c>
      <c r="V1072" s="6" t="str">
        <f t="shared" si="135"/>
        <v>video games</v>
      </c>
      <c r="W1072" s="6" t="str">
        <f t="shared" si="129"/>
        <v>games</v>
      </c>
      <c r="X1072" s="6" t="str">
        <f t="shared" si="130"/>
        <v>video games</v>
      </c>
    </row>
    <row r="1073" spans="1:24" ht="104.7" customHeight="1" x14ac:dyDescent="0.55000000000000004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20">
        <f t="shared" si="131"/>
        <v>42295.753391203703</v>
      </c>
      <c r="L1073" s="20">
        <f t="shared" si="132"/>
        <v>42325.795057870375</v>
      </c>
      <c r="M1073" s="6" t="b">
        <v>0</v>
      </c>
      <c r="N1073" s="6">
        <v>0</v>
      </c>
      <c r="O1073" s="6" t="b">
        <v>0</v>
      </c>
      <c r="P1073" s="6" t="s">
        <v>8282</v>
      </c>
      <c r="Q1073" s="8">
        <f t="shared" si="133"/>
        <v>0</v>
      </c>
      <c r="R1073" s="9" t="e">
        <f t="shared" si="134"/>
        <v>#DIV/0!</v>
      </c>
      <c r="S1073" s="6" t="s">
        <v>8333</v>
      </c>
      <c r="T1073" s="6" t="s">
        <v>8334</v>
      </c>
      <c r="U1073" s="6" t="str">
        <f t="shared" si="128"/>
        <v>games</v>
      </c>
      <c r="V1073" s="6" t="str">
        <f t="shared" si="135"/>
        <v>video games</v>
      </c>
      <c r="W1073" s="6" t="str">
        <f t="shared" si="129"/>
        <v>games</v>
      </c>
      <c r="X1073" s="6" t="str">
        <f t="shared" si="130"/>
        <v>video games</v>
      </c>
    </row>
    <row r="1074" spans="1:24" ht="104.7" customHeight="1" x14ac:dyDescent="0.55000000000000004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20">
        <f t="shared" si="131"/>
        <v>41645.832141203704</v>
      </c>
      <c r="L1074" s="20">
        <f t="shared" si="132"/>
        <v>41675.832141203704</v>
      </c>
      <c r="M1074" s="6" t="b">
        <v>0</v>
      </c>
      <c r="N1074" s="6">
        <v>4</v>
      </c>
      <c r="O1074" s="6" t="b">
        <v>0</v>
      </c>
      <c r="P1074" s="6" t="s">
        <v>8282</v>
      </c>
      <c r="Q1074" s="8">
        <f t="shared" si="133"/>
        <v>6.8000000000000005E-2</v>
      </c>
      <c r="R1074" s="9">
        <f t="shared" si="134"/>
        <v>12.75</v>
      </c>
      <c r="S1074" s="6" t="s">
        <v>8333</v>
      </c>
      <c r="T1074" s="6" t="s">
        <v>8334</v>
      </c>
      <c r="U1074" s="6" t="str">
        <f t="shared" si="128"/>
        <v>games</v>
      </c>
      <c r="V1074" s="6" t="str">
        <f t="shared" si="135"/>
        <v>video games</v>
      </c>
      <c r="W1074" s="6" t="str">
        <f t="shared" si="129"/>
        <v>games</v>
      </c>
      <c r="X1074" s="6" t="str">
        <f t="shared" si="130"/>
        <v>video games</v>
      </c>
    </row>
    <row r="1075" spans="1:24" ht="104.7" customHeight="1" x14ac:dyDescent="0.55000000000000004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20">
        <f t="shared" si="131"/>
        <v>40802.964594907404</v>
      </c>
      <c r="L1075" s="20">
        <f t="shared" si="132"/>
        <v>40832.964594907404</v>
      </c>
      <c r="M1075" s="6" t="b">
        <v>0</v>
      </c>
      <c r="N1075" s="6">
        <v>1</v>
      </c>
      <c r="O1075" s="6" t="b">
        <v>0</v>
      </c>
      <c r="P1075" s="6" t="s">
        <v>8282</v>
      </c>
      <c r="Q1075" s="8">
        <f t="shared" si="133"/>
        <v>1.3333333333333335</v>
      </c>
      <c r="R1075" s="9">
        <f t="shared" si="134"/>
        <v>10</v>
      </c>
      <c r="S1075" s="6" t="s">
        <v>8333</v>
      </c>
      <c r="T1075" s="6" t="s">
        <v>8334</v>
      </c>
      <c r="U1075" s="6" t="str">
        <f t="shared" si="128"/>
        <v>games</v>
      </c>
      <c r="V1075" s="6" t="str">
        <f t="shared" si="135"/>
        <v>video games</v>
      </c>
      <c r="W1075" s="6" t="str">
        <f t="shared" si="129"/>
        <v>games</v>
      </c>
      <c r="X1075" s="6" t="str">
        <f t="shared" si="130"/>
        <v>video games</v>
      </c>
    </row>
    <row r="1076" spans="1:24" ht="104.7" customHeight="1" x14ac:dyDescent="0.55000000000000004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20">
        <f t="shared" si="131"/>
        <v>41613.172974537039</v>
      </c>
      <c r="L1076" s="20">
        <f t="shared" si="132"/>
        <v>41643.172974537039</v>
      </c>
      <c r="M1076" s="6" t="b">
        <v>0</v>
      </c>
      <c r="N1076" s="6">
        <v>30</v>
      </c>
      <c r="O1076" s="6" t="b">
        <v>0</v>
      </c>
      <c r="P1076" s="6" t="s">
        <v>8282</v>
      </c>
      <c r="Q1076" s="8">
        <f t="shared" si="133"/>
        <v>6.3092592592592585</v>
      </c>
      <c r="R1076" s="9">
        <f t="shared" si="134"/>
        <v>113.56666666666666</v>
      </c>
      <c r="S1076" s="6" t="s">
        <v>8333</v>
      </c>
      <c r="T1076" s="6" t="s">
        <v>8334</v>
      </c>
      <c r="U1076" s="6" t="str">
        <f t="shared" si="128"/>
        <v>games</v>
      </c>
      <c r="V1076" s="6" t="str">
        <f t="shared" si="135"/>
        <v>video games</v>
      </c>
      <c r="W1076" s="6" t="str">
        <f t="shared" si="129"/>
        <v>games</v>
      </c>
      <c r="X1076" s="6" t="str">
        <f t="shared" si="130"/>
        <v>video games</v>
      </c>
    </row>
    <row r="1077" spans="1:24" ht="104.7" customHeight="1" x14ac:dyDescent="0.55000000000000004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20">
        <f t="shared" si="131"/>
        <v>41005.904120370367</v>
      </c>
      <c r="L1077" s="20">
        <f t="shared" si="132"/>
        <v>41035.904120370367</v>
      </c>
      <c r="M1077" s="6" t="b">
        <v>0</v>
      </c>
      <c r="N1077" s="6">
        <v>3</v>
      </c>
      <c r="O1077" s="6" t="b">
        <v>0</v>
      </c>
      <c r="P1077" s="6" t="s">
        <v>8282</v>
      </c>
      <c r="Q1077" s="8">
        <f t="shared" si="133"/>
        <v>4.5</v>
      </c>
      <c r="R1077" s="9">
        <f t="shared" si="134"/>
        <v>15</v>
      </c>
      <c r="S1077" s="6" t="s">
        <v>8333</v>
      </c>
      <c r="T1077" s="6" t="s">
        <v>8334</v>
      </c>
      <c r="U1077" s="6" t="str">
        <f t="shared" si="128"/>
        <v>games</v>
      </c>
      <c r="V1077" s="6" t="str">
        <f t="shared" si="135"/>
        <v>video games</v>
      </c>
      <c r="W1077" s="6" t="str">
        <f t="shared" si="129"/>
        <v>games</v>
      </c>
      <c r="X1077" s="6" t="str">
        <f t="shared" si="130"/>
        <v>video games</v>
      </c>
    </row>
    <row r="1078" spans="1:24" ht="104.7" customHeight="1" x14ac:dyDescent="0.55000000000000004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20">
        <f t="shared" si="131"/>
        <v>41838.377893518518</v>
      </c>
      <c r="L1078" s="20">
        <f t="shared" si="132"/>
        <v>41893.377893518518</v>
      </c>
      <c r="M1078" s="6" t="b">
        <v>0</v>
      </c>
      <c r="N1078" s="6">
        <v>975</v>
      </c>
      <c r="O1078" s="6" t="b">
        <v>0</v>
      </c>
      <c r="P1078" s="6" t="s">
        <v>8282</v>
      </c>
      <c r="Q1078" s="8">
        <f t="shared" si="133"/>
        <v>62.765333333333331</v>
      </c>
      <c r="R1078" s="9">
        <f t="shared" si="134"/>
        <v>48.281025641025643</v>
      </c>
      <c r="S1078" s="6" t="s">
        <v>8333</v>
      </c>
      <c r="T1078" s="6" t="s">
        <v>8334</v>
      </c>
      <c r="U1078" s="6" t="str">
        <f t="shared" si="128"/>
        <v>games</v>
      </c>
      <c r="V1078" s="6" t="str">
        <f t="shared" si="135"/>
        <v>video games</v>
      </c>
      <c r="W1078" s="6" t="str">
        <f t="shared" si="129"/>
        <v>games</v>
      </c>
      <c r="X1078" s="6" t="str">
        <f t="shared" si="130"/>
        <v>video games</v>
      </c>
    </row>
    <row r="1079" spans="1:24" ht="104.7" customHeight="1" x14ac:dyDescent="0.55000000000000004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20">
        <f t="shared" si="131"/>
        <v>42353.16679398148</v>
      </c>
      <c r="L1079" s="20">
        <f t="shared" si="132"/>
        <v>42383.16679398148</v>
      </c>
      <c r="M1079" s="6" t="b">
        <v>0</v>
      </c>
      <c r="N1079" s="6">
        <v>167</v>
      </c>
      <c r="O1079" s="6" t="b">
        <v>0</v>
      </c>
      <c r="P1079" s="6" t="s">
        <v>8282</v>
      </c>
      <c r="Q1079" s="8">
        <f t="shared" si="133"/>
        <v>29.376000000000001</v>
      </c>
      <c r="R1079" s="9">
        <f t="shared" si="134"/>
        <v>43.976047904191617</v>
      </c>
      <c r="S1079" s="6" t="s">
        <v>8333</v>
      </c>
      <c r="T1079" s="6" t="s">
        <v>8334</v>
      </c>
      <c r="U1079" s="6" t="str">
        <f t="shared" si="128"/>
        <v>games</v>
      </c>
      <c r="V1079" s="6" t="str">
        <f t="shared" si="135"/>
        <v>video games</v>
      </c>
      <c r="W1079" s="6" t="str">
        <f t="shared" si="129"/>
        <v>games</v>
      </c>
      <c r="X1079" s="6" t="str">
        <f t="shared" si="130"/>
        <v>video games</v>
      </c>
    </row>
    <row r="1080" spans="1:24" ht="104.7" customHeight="1" x14ac:dyDescent="0.55000000000000004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20">
        <f t="shared" si="131"/>
        <v>40701.195844907408</v>
      </c>
      <c r="L1080" s="20">
        <f t="shared" si="132"/>
        <v>40746.195844907408</v>
      </c>
      <c r="M1080" s="6" t="b">
        <v>0</v>
      </c>
      <c r="N1080" s="6">
        <v>5</v>
      </c>
      <c r="O1080" s="6" t="b">
        <v>0</v>
      </c>
      <c r="P1080" s="6" t="s">
        <v>8282</v>
      </c>
      <c r="Q1080" s="8">
        <f t="shared" si="133"/>
        <v>7.5</v>
      </c>
      <c r="R1080" s="9">
        <f t="shared" si="134"/>
        <v>9</v>
      </c>
      <c r="S1080" s="6" t="s">
        <v>8333</v>
      </c>
      <c r="T1080" s="6" t="s">
        <v>8334</v>
      </c>
      <c r="U1080" s="6" t="str">
        <f t="shared" si="128"/>
        <v>games</v>
      </c>
      <c r="V1080" s="6" t="str">
        <f t="shared" si="135"/>
        <v>video games</v>
      </c>
      <c r="W1080" s="6" t="str">
        <f t="shared" si="129"/>
        <v>games</v>
      </c>
      <c r="X1080" s="6" t="str">
        <f t="shared" si="130"/>
        <v>video games</v>
      </c>
    </row>
    <row r="1081" spans="1:24" ht="104.7" customHeight="1" x14ac:dyDescent="0.55000000000000004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20">
        <f t="shared" si="131"/>
        <v>42479.566388888896</v>
      </c>
      <c r="L1081" s="20">
        <f t="shared" si="132"/>
        <v>42504.566388888896</v>
      </c>
      <c r="M1081" s="6" t="b">
        <v>0</v>
      </c>
      <c r="N1081" s="6">
        <v>18</v>
      </c>
      <c r="O1081" s="6" t="b">
        <v>0</v>
      </c>
      <c r="P1081" s="6" t="s">
        <v>8282</v>
      </c>
      <c r="Q1081" s="8">
        <f t="shared" si="133"/>
        <v>2.6076923076923078</v>
      </c>
      <c r="R1081" s="9">
        <f t="shared" si="134"/>
        <v>37.666666666666664</v>
      </c>
      <c r="S1081" s="6" t="s">
        <v>8333</v>
      </c>
      <c r="T1081" s="6" t="s">
        <v>8334</v>
      </c>
      <c r="U1081" s="6" t="str">
        <f t="shared" si="128"/>
        <v>games</v>
      </c>
      <c r="V1081" s="6" t="str">
        <f t="shared" si="135"/>
        <v>video games</v>
      </c>
      <c r="W1081" s="6" t="str">
        <f t="shared" si="129"/>
        <v>games</v>
      </c>
      <c r="X1081" s="6" t="str">
        <f t="shared" si="130"/>
        <v>video games</v>
      </c>
    </row>
    <row r="1082" spans="1:24" ht="104.7" customHeight="1" x14ac:dyDescent="0.55000000000000004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20">
        <f t="shared" si="131"/>
        <v>41740.138113425928</v>
      </c>
      <c r="L1082" s="20">
        <f t="shared" si="132"/>
        <v>41770.138113425928</v>
      </c>
      <c r="M1082" s="6" t="b">
        <v>0</v>
      </c>
      <c r="N1082" s="6">
        <v>98</v>
      </c>
      <c r="O1082" s="6" t="b">
        <v>0</v>
      </c>
      <c r="P1082" s="6" t="s">
        <v>8282</v>
      </c>
      <c r="Q1082" s="8">
        <f t="shared" si="133"/>
        <v>9.1050000000000004</v>
      </c>
      <c r="R1082" s="9">
        <f t="shared" si="134"/>
        <v>18.581632653061224</v>
      </c>
      <c r="S1082" s="6" t="s">
        <v>8333</v>
      </c>
      <c r="T1082" s="6" t="s">
        <v>8334</v>
      </c>
      <c r="U1082" s="6" t="str">
        <f t="shared" si="128"/>
        <v>games</v>
      </c>
      <c r="V1082" s="6" t="str">
        <f t="shared" si="135"/>
        <v>video games</v>
      </c>
      <c r="W1082" s="6" t="str">
        <f t="shared" si="129"/>
        <v>games</v>
      </c>
      <c r="X1082" s="6" t="str">
        <f t="shared" si="130"/>
        <v>video games</v>
      </c>
    </row>
    <row r="1083" spans="1:24" ht="104.7" customHeight="1" x14ac:dyDescent="0.55000000000000004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20">
        <f t="shared" si="131"/>
        <v>42002.926990740743</v>
      </c>
      <c r="L1083" s="20">
        <f t="shared" si="132"/>
        <v>42032.926990740743</v>
      </c>
      <c r="M1083" s="6" t="b">
        <v>0</v>
      </c>
      <c r="N1083" s="6">
        <v>4</v>
      </c>
      <c r="O1083" s="6" t="b">
        <v>0</v>
      </c>
      <c r="P1083" s="6" t="s">
        <v>8282</v>
      </c>
      <c r="Q1083" s="8">
        <f t="shared" si="133"/>
        <v>1.7647058823529412E-2</v>
      </c>
      <c r="R1083" s="9">
        <f t="shared" si="134"/>
        <v>3</v>
      </c>
      <c r="S1083" s="6" t="s">
        <v>8333</v>
      </c>
      <c r="T1083" s="6" t="s">
        <v>8334</v>
      </c>
      <c r="U1083" s="6" t="str">
        <f t="shared" si="128"/>
        <v>games</v>
      </c>
      <c r="V1083" s="6" t="str">
        <f t="shared" si="135"/>
        <v>video games</v>
      </c>
      <c r="W1083" s="6" t="str">
        <f t="shared" si="129"/>
        <v>games</v>
      </c>
      <c r="X1083" s="6" t="str">
        <f t="shared" si="130"/>
        <v>video games</v>
      </c>
    </row>
    <row r="1084" spans="1:24" ht="104.7" customHeight="1" x14ac:dyDescent="0.55000000000000004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20">
        <f t="shared" si="131"/>
        <v>41101.906111111115</v>
      </c>
      <c r="L1084" s="20">
        <f t="shared" si="132"/>
        <v>41131.906111111115</v>
      </c>
      <c r="M1084" s="6" t="b">
        <v>0</v>
      </c>
      <c r="N1084" s="6">
        <v>3</v>
      </c>
      <c r="O1084" s="6" t="b">
        <v>0</v>
      </c>
      <c r="P1084" s="6" t="s">
        <v>8282</v>
      </c>
      <c r="Q1084" s="8">
        <f t="shared" si="133"/>
        <v>0.55999999999999994</v>
      </c>
      <c r="R1084" s="9">
        <f t="shared" si="134"/>
        <v>18.666666666666668</v>
      </c>
      <c r="S1084" s="6" t="s">
        <v>8333</v>
      </c>
      <c r="T1084" s="6" t="s">
        <v>8334</v>
      </c>
      <c r="U1084" s="6" t="str">
        <f t="shared" si="128"/>
        <v>games</v>
      </c>
      <c r="V1084" s="6" t="str">
        <f t="shared" si="135"/>
        <v>video games</v>
      </c>
      <c r="W1084" s="6" t="str">
        <f t="shared" si="129"/>
        <v>games</v>
      </c>
      <c r="X1084" s="6" t="str">
        <f t="shared" si="130"/>
        <v>video games</v>
      </c>
    </row>
    <row r="1085" spans="1:24" ht="104.7" customHeight="1" x14ac:dyDescent="0.55000000000000004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20">
        <f t="shared" si="131"/>
        <v>41793.659525462965</v>
      </c>
      <c r="L1085" s="20">
        <f t="shared" si="132"/>
        <v>41853.659525462965</v>
      </c>
      <c r="M1085" s="6" t="b">
        <v>0</v>
      </c>
      <c r="N1085" s="6">
        <v>1</v>
      </c>
      <c r="O1085" s="6" t="b">
        <v>0</v>
      </c>
      <c r="P1085" s="6" t="s">
        <v>8282</v>
      </c>
      <c r="Q1085" s="8">
        <f t="shared" si="133"/>
        <v>0.82000000000000006</v>
      </c>
      <c r="R1085" s="9">
        <f t="shared" si="134"/>
        <v>410</v>
      </c>
      <c r="S1085" s="6" t="s">
        <v>8333</v>
      </c>
      <c r="T1085" s="6" t="s">
        <v>8334</v>
      </c>
      <c r="U1085" s="6" t="str">
        <f t="shared" si="128"/>
        <v>games</v>
      </c>
      <c r="V1085" s="6" t="str">
        <f t="shared" si="135"/>
        <v>video games</v>
      </c>
      <c r="W1085" s="6" t="str">
        <f t="shared" si="129"/>
        <v>games</v>
      </c>
      <c r="X1085" s="6" t="str">
        <f t="shared" si="130"/>
        <v>video games</v>
      </c>
    </row>
    <row r="1086" spans="1:24" ht="104.7" customHeight="1" x14ac:dyDescent="0.55000000000000004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20">
        <f t="shared" si="131"/>
        <v>41829.912083333329</v>
      </c>
      <c r="L1086" s="20">
        <f t="shared" si="132"/>
        <v>41859.912083333329</v>
      </c>
      <c r="M1086" s="6" t="b">
        <v>0</v>
      </c>
      <c r="N1086" s="6">
        <v>0</v>
      </c>
      <c r="O1086" s="6" t="b">
        <v>0</v>
      </c>
      <c r="P1086" s="6" t="s">
        <v>8282</v>
      </c>
      <c r="Q1086" s="8">
        <f t="shared" si="133"/>
        <v>0</v>
      </c>
      <c r="R1086" s="9" t="e">
        <f t="shared" si="134"/>
        <v>#DIV/0!</v>
      </c>
      <c r="S1086" s="6" t="s">
        <v>8333</v>
      </c>
      <c r="T1086" s="6" t="s">
        <v>8334</v>
      </c>
      <c r="U1086" s="6" t="str">
        <f t="shared" si="128"/>
        <v>games</v>
      </c>
      <c r="V1086" s="6" t="str">
        <f t="shared" si="135"/>
        <v>video games</v>
      </c>
      <c r="W1086" s="6" t="str">
        <f t="shared" si="129"/>
        <v>games</v>
      </c>
      <c r="X1086" s="6" t="str">
        <f t="shared" si="130"/>
        <v>video games</v>
      </c>
    </row>
    <row r="1087" spans="1:24" ht="104.7" customHeight="1" x14ac:dyDescent="0.55000000000000004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20">
        <f t="shared" si="131"/>
        <v>42413.671006944445</v>
      </c>
      <c r="L1087" s="20">
        <f t="shared" si="132"/>
        <v>42443.629340277781</v>
      </c>
      <c r="M1087" s="6" t="b">
        <v>0</v>
      </c>
      <c r="N1087" s="6">
        <v>9</v>
      </c>
      <c r="O1087" s="6" t="b">
        <v>0</v>
      </c>
      <c r="P1087" s="6" t="s">
        <v>8282</v>
      </c>
      <c r="Q1087" s="8">
        <f t="shared" si="133"/>
        <v>3.42</v>
      </c>
      <c r="R1087" s="9">
        <f t="shared" si="134"/>
        <v>114</v>
      </c>
      <c r="S1087" s="6" t="s">
        <v>8333</v>
      </c>
      <c r="T1087" s="6" t="s">
        <v>8334</v>
      </c>
      <c r="U1087" s="6" t="str">
        <f t="shared" si="128"/>
        <v>games</v>
      </c>
      <c r="V1087" s="6" t="str">
        <f t="shared" si="135"/>
        <v>video games</v>
      </c>
      <c r="W1087" s="6" t="str">
        <f t="shared" si="129"/>
        <v>games</v>
      </c>
      <c r="X1087" s="6" t="str">
        <f t="shared" si="130"/>
        <v>video games</v>
      </c>
    </row>
    <row r="1088" spans="1:24" ht="104.7" customHeight="1" x14ac:dyDescent="0.55000000000000004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20">
        <f t="shared" si="131"/>
        <v>41845.866793981484</v>
      </c>
      <c r="L1088" s="20">
        <f t="shared" si="132"/>
        <v>41875.866793981484</v>
      </c>
      <c r="M1088" s="6" t="b">
        <v>0</v>
      </c>
      <c r="N1088" s="6">
        <v>2</v>
      </c>
      <c r="O1088" s="6" t="b">
        <v>0</v>
      </c>
      <c r="P1088" s="6" t="s">
        <v>8282</v>
      </c>
      <c r="Q1088" s="8">
        <f t="shared" si="133"/>
        <v>8.3333333333333343E-2</v>
      </c>
      <c r="R1088" s="9">
        <f t="shared" si="134"/>
        <v>7.5</v>
      </c>
      <c r="S1088" s="6" t="s">
        <v>8333</v>
      </c>
      <c r="T1088" s="6" t="s">
        <v>8334</v>
      </c>
      <c r="U1088" s="6" t="str">
        <f t="shared" si="128"/>
        <v>games</v>
      </c>
      <c r="V1088" s="6" t="str">
        <f t="shared" si="135"/>
        <v>video games</v>
      </c>
      <c r="W1088" s="6" t="str">
        <f t="shared" si="129"/>
        <v>games</v>
      </c>
      <c r="X1088" s="6" t="str">
        <f t="shared" si="130"/>
        <v>video games</v>
      </c>
    </row>
    <row r="1089" spans="1:24" ht="104.7" customHeight="1" x14ac:dyDescent="0.55000000000000004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20">
        <f t="shared" si="131"/>
        <v>41775.713969907411</v>
      </c>
      <c r="L1089" s="20">
        <f t="shared" si="132"/>
        <v>41805.713969907411</v>
      </c>
      <c r="M1089" s="6" t="b">
        <v>0</v>
      </c>
      <c r="N1089" s="6">
        <v>0</v>
      </c>
      <c r="O1089" s="6" t="b">
        <v>0</v>
      </c>
      <c r="P1089" s="6" t="s">
        <v>8282</v>
      </c>
      <c r="Q1089" s="8">
        <f t="shared" si="133"/>
        <v>0</v>
      </c>
      <c r="R1089" s="9" t="e">
        <f t="shared" si="134"/>
        <v>#DIV/0!</v>
      </c>
      <c r="S1089" s="6" t="s">
        <v>8333</v>
      </c>
      <c r="T1089" s="6" t="s">
        <v>8334</v>
      </c>
      <c r="U1089" s="6" t="str">
        <f t="shared" si="128"/>
        <v>games</v>
      </c>
      <c r="V1089" s="6" t="str">
        <f t="shared" si="135"/>
        <v>video games</v>
      </c>
      <c r="W1089" s="6" t="str">
        <f t="shared" si="129"/>
        <v>games</v>
      </c>
      <c r="X1089" s="6" t="str">
        <f t="shared" si="130"/>
        <v>video games</v>
      </c>
    </row>
    <row r="1090" spans="1:24" ht="104.7" customHeight="1" x14ac:dyDescent="0.55000000000000004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20">
        <f t="shared" si="131"/>
        <v>41723.799386574072</v>
      </c>
      <c r="L1090" s="20">
        <f t="shared" si="132"/>
        <v>41753.799386574072</v>
      </c>
      <c r="M1090" s="6" t="b">
        <v>0</v>
      </c>
      <c r="N1090" s="6">
        <v>147</v>
      </c>
      <c r="O1090" s="6" t="b">
        <v>0</v>
      </c>
      <c r="P1090" s="6" t="s">
        <v>8282</v>
      </c>
      <c r="Q1090" s="8">
        <f t="shared" si="133"/>
        <v>14.182977777777777</v>
      </c>
      <c r="R1090" s="9">
        <f t="shared" si="134"/>
        <v>43.41727891156463</v>
      </c>
      <c r="S1090" s="6" t="s">
        <v>8333</v>
      </c>
      <c r="T1090" s="6" t="s">
        <v>8334</v>
      </c>
      <c r="U1090" s="6" t="str">
        <f t="shared" ref="U1090:U1153" si="136">LEFT(P1090,FIND("/",P1090)-1)</f>
        <v>games</v>
      </c>
      <c r="V1090" s="6" t="str">
        <f t="shared" si="135"/>
        <v>video games</v>
      </c>
      <c r="W1090" s="6" t="str">
        <f t="shared" ref="W1090:W1153" si="137">TRIM(MID(SUBSTITUTE(P1090,"/",REPT(" ",LEN(P1090))),(1-1)*LEN(P1090)+1,LEN(P1090)))</f>
        <v>games</v>
      </c>
      <c r="X1090" s="6" t="str">
        <f t="shared" ref="X1090:X1153" si="138">TRIM(MID(SUBSTITUTE(P1090,"/",REPT(" ",LEN(P1090))),(2-1)*LEN(P1090)+1,LEN(P1090)))</f>
        <v>video games</v>
      </c>
    </row>
    <row r="1091" spans="1:24" ht="104.7" customHeight="1" x14ac:dyDescent="0.55000000000000004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20">
        <f t="shared" ref="K1091:K1154" si="139">(((J1091/60)/60)/24)+DATE(1970,1,1)</f>
        <v>42151.189525462964</v>
      </c>
      <c r="L1091" s="20">
        <f t="shared" ref="L1091:L1154" si="140">(((I1091/60)/60)/24)+DATE(1970,1,1)</f>
        <v>42181.189525462964</v>
      </c>
      <c r="M1091" s="6" t="b">
        <v>0</v>
      </c>
      <c r="N1091" s="6">
        <v>49</v>
      </c>
      <c r="O1091" s="6" t="b">
        <v>0</v>
      </c>
      <c r="P1091" s="6" t="s">
        <v>8282</v>
      </c>
      <c r="Q1091" s="8">
        <f t="shared" ref="Q1091:Q1154" si="141">E1091/D1091*100</f>
        <v>7.8266666666666662</v>
      </c>
      <c r="R1091" s="9">
        <f t="shared" ref="R1091:R1154" si="142">E1091/N1091</f>
        <v>23.959183673469386</v>
      </c>
      <c r="S1091" s="6" t="s">
        <v>8333</v>
      </c>
      <c r="T1091" s="6" t="s">
        <v>8334</v>
      </c>
      <c r="U1091" s="6" t="str">
        <f t="shared" si="136"/>
        <v>games</v>
      </c>
      <c r="V1091" s="6" t="str">
        <f t="shared" ref="V1091:V1154" si="143">RIGHT(P1091,LEN(P1091)-LEN(U1091)-1)</f>
        <v>video games</v>
      </c>
      <c r="W1091" s="6" t="str">
        <f t="shared" si="137"/>
        <v>games</v>
      </c>
      <c r="X1091" s="6" t="str">
        <f t="shared" si="138"/>
        <v>video games</v>
      </c>
    </row>
    <row r="1092" spans="1:24" ht="104.7" customHeight="1" x14ac:dyDescent="0.55000000000000004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20">
        <f t="shared" si="139"/>
        <v>42123.185798611114</v>
      </c>
      <c r="L1092" s="20">
        <f t="shared" si="140"/>
        <v>42153.185798611114</v>
      </c>
      <c r="M1092" s="6" t="b">
        <v>0</v>
      </c>
      <c r="N1092" s="6">
        <v>1</v>
      </c>
      <c r="O1092" s="6" t="b">
        <v>0</v>
      </c>
      <c r="P1092" s="6" t="s">
        <v>8282</v>
      </c>
      <c r="Q1092" s="8">
        <f t="shared" si="141"/>
        <v>3.8464497269020695E-2</v>
      </c>
      <c r="R1092" s="9">
        <f t="shared" si="142"/>
        <v>5</v>
      </c>
      <c r="S1092" s="6" t="s">
        <v>8333</v>
      </c>
      <c r="T1092" s="6" t="s">
        <v>8334</v>
      </c>
      <c r="U1092" s="6" t="str">
        <f t="shared" si="136"/>
        <v>games</v>
      </c>
      <c r="V1092" s="6" t="str">
        <f t="shared" si="143"/>
        <v>video games</v>
      </c>
      <c r="W1092" s="6" t="str">
        <f t="shared" si="137"/>
        <v>games</v>
      </c>
      <c r="X1092" s="6" t="str">
        <f t="shared" si="138"/>
        <v>video games</v>
      </c>
    </row>
    <row r="1093" spans="1:24" ht="104.7" customHeight="1" x14ac:dyDescent="0.55000000000000004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20">
        <f t="shared" si="139"/>
        <v>42440.820277777777</v>
      </c>
      <c r="L1093" s="20">
        <f t="shared" si="140"/>
        <v>42470.778611111105</v>
      </c>
      <c r="M1093" s="6" t="b">
        <v>0</v>
      </c>
      <c r="N1093" s="6">
        <v>2</v>
      </c>
      <c r="O1093" s="6" t="b">
        <v>0</v>
      </c>
      <c r="P1093" s="6" t="s">
        <v>8282</v>
      </c>
      <c r="Q1093" s="8">
        <f t="shared" si="141"/>
        <v>12.5</v>
      </c>
      <c r="R1093" s="9">
        <f t="shared" si="142"/>
        <v>12.5</v>
      </c>
      <c r="S1093" s="6" t="s">
        <v>8333</v>
      </c>
      <c r="T1093" s="6" t="s">
        <v>8334</v>
      </c>
      <c r="U1093" s="6" t="str">
        <f t="shared" si="136"/>
        <v>games</v>
      </c>
      <c r="V1093" s="6" t="str">
        <f t="shared" si="143"/>
        <v>video games</v>
      </c>
      <c r="W1093" s="6" t="str">
        <f t="shared" si="137"/>
        <v>games</v>
      </c>
      <c r="X1093" s="6" t="str">
        <f t="shared" si="138"/>
        <v>video games</v>
      </c>
    </row>
    <row r="1094" spans="1:24" ht="104.7" customHeight="1" x14ac:dyDescent="0.55000000000000004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20">
        <f t="shared" si="139"/>
        <v>41250.025902777779</v>
      </c>
      <c r="L1094" s="20">
        <f t="shared" si="140"/>
        <v>41280.025902777779</v>
      </c>
      <c r="M1094" s="6" t="b">
        <v>0</v>
      </c>
      <c r="N1094" s="6">
        <v>7</v>
      </c>
      <c r="O1094" s="6" t="b">
        <v>0</v>
      </c>
      <c r="P1094" s="6" t="s">
        <v>8282</v>
      </c>
      <c r="Q1094" s="8">
        <f t="shared" si="141"/>
        <v>1.05</v>
      </c>
      <c r="R1094" s="9">
        <f t="shared" si="142"/>
        <v>3</v>
      </c>
      <c r="S1094" s="6" t="s">
        <v>8333</v>
      </c>
      <c r="T1094" s="6" t="s">
        <v>8334</v>
      </c>
      <c r="U1094" s="6" t="str">
        <f t="shared" si="136"/>
        <v>games</v>
      </c>
      <c r="V1094" s="6" t="str">
        <f t="shared" si="143"/>
        <v>video games</v>
      </c>
      <c r="W1094" s="6" t="str">
        <f t="shared" si="137"/>
        <v>games</v>
      </c>
      <c r="X1094" s="6" t="str">
        <f t="shared" si="138"/>
        <v>video games</v>
      </c>
    </row>
    <row r="1095" spans="1:24" ht="104.7" customHeight="1" x14ac:dyDescent="0.55000000000000004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20">
        <f t="shared" si="139"/>
        <v>42396.973807870367</v>
      </c>
      <c r="L1095" s="20">
        <f t="shared" si="140"/>
        <v>42411.973807870367</v>
      </c>
      <c r="M1095" s="6" t="b">
        <v>0</v>
      </c>
      <c r="N1095" s="6">
        <v>4</v>
      </c>
      <c r="O1095" s="6" t="b">
        <v>0</v>
      </c>
      <c r="P1095" s="6" t="s">
        <v>8282</v>
      </c>
      <c r="Q1095" s="8">
        <f t="shared" si="141"/>
        <v>14.083333333333334</v>
      </c>
      <c r="R1095" s="9">
        <f t="shared" si="142"/>
        <v>10.5625</v>
      </c>
      <c r="S1095" s="6" t="s">
        <v>8333</v>
      </c>
      <c r="T1095" s="6" t="s">
        <v>8334</v>
      </c>
      <c r="U1095" s="6" t="str">
        <f t="shared" si="136"/>
        <v>games</v>
      </c>
      <c r="V1095" s="6" t="str">
        <f t="shared" si="143"/>
        <v>video games</v>
      </c>
      <c r="W1095" s="6" t="str">
        <f t="shared" si="137"/>
        <v>games</v>
      </c>
      <c r="X1095" s="6" t="str">
        <f t="shared" si="138"/>
        <v>video games</v>
      </c>
    </row>
    <row r="1096" spans="1:24" ht="104.7" customHeight="1" x14ac:dyDescent="0.55000000000000004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20">
        <f t="shared" si="139"/>
        <v>40795.713344907403</v>
      </c>
      <c r="L1096" s="20">
        <f t="shared" si="140"/>
        <v>40825.713344907403</v>
      </c>
      <c r="M1096" s="6" t="b">
        <v>0</v>
      </c>
      <c r="N1096" s="6">
        <v>27</v>
      </c>
      <c r="O1096" s="6" t="b">
        <v>0</v>
      </c>
      <c r="P1096" s="6" t="s">
        <v>8282</v>
      </c>
      <c r="Q1096" s="8">
        <f t="shared" si="141"/>
        <v>18.300055555555556</v>
      </c>
      <c r="R1096" s="9">
        <f t="shared" si="142"/>
        <v>122.00037037037038</v>
      </c>
      <c r="S1096" s="6" t="s">
        <v>8333</v>
      </c>
      <c r="T1096" s="6" t="s">
        <v>8334</v>
      </c>
      <c r="U1096" s="6" t="str">
        <f t="shared" si="136"/>
        <v>games</v>
      </c>
      <c r="V1096" s="6" t="str">
        <f t="shared" si="143"/>
        <v>video games</v>
      </c>
      <c r="W1096" s="6" t="str">
        <f t="shared" si="137"/>
        <v>games</v>
      </c>
      <c r="X1096" s="6" t="str">
        <f t="shared" si="138"/>
        <v>video games</v>
      </c>
    </row>
    <row r="1097" spans="1:24" ht="104.7" customHeight="1" x14ac:dyDescent="0.55000000000000004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20">
        <f t="shared" si="139"/>
        <v>41486.537268518521</v>
      </c>
      <c r="L1097" s="20">
        <f t="shared" si="140"/>
        <v>41516.537268518521</v>
      </c>
      <c r="M1097" s="6" t="b">
        <v>0</v>
      </c>
      <c r="N1097" s="6">
        <v>94</v>
      </c>
      <c r="O1097" s="6" t="b">
        <v>0</v>
      </c>
      <c r="P1097" s="6" t="s">
        <v>8282</v>
      </c>
      <c r="Q1097" s="8">
        <f t="shared" si="141"/>
        <v>5.0347999999999997</v>
      </c>
      <c r="R1097" s="9">
        <f t="shared" si="142"/>
        <v>267.80851063829789</v>
      </c>
      <c r="S1097" s="6" t="s">
        <v>8333</v>
      </c>
      <c r="T1097" s="6" t="s">
        <v>8334</v>
      </c>
      <c r="U1097" s="6" t="str">
        <f t="shared" si="136"/>
        <v>games</v>
      </c>
      <c r="V1097" s="6" t="str">
        <f t="shared" si="143"/>
        <v>video games</v>
      </c>
      <c r="W1097" s="6" t="str">
        <f t="shared" si="137"/>
        <v>games</v>
      </c>
      <c r="X1097" s="6" t="str">
        <f t="shared" si="138"/>
        <v>video games</v>
      </c>
    </row>
    <row r="1098" spans="1:24" ht="104.7" customHeight="1" x14ac:dyDescent="0.55000000000000004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20">
        <f t="shared" si="139"/>
        <v>41885.51798611111</v>
      </c>
      <c r="L1098" s="20">
        <f t="shared" si="140"/>
        <v>41916.145833333336</v>
      </c>
      <c r="M1098" s="6" t="b">
        <v>0</v>
      </c>
      <c r="N1098" s="6">
        <v>29</v>
      </c>
      <c r="O1098" s="6" t="b">
        <v>0</v>
      </c>
      <c r="P1098" s="6" t="s">
        <v>8282</v>
      </c>
      <c r="Q1098" s="8">
        <f t="shared" si="141"/>
        <v>17.933333333333334</v>
      </c>
      <c r="R1098" s="9">
        <f t="shared" si="142"/>
        <v>74.206896551724142</v>
      </c>
      <c r="S1098" s="6" t="s">
        <v>8333</v>
      </c>
      <c r="T1098" s="6" t="s">
        <v>8334</v>
      </c>
      <c r="U1098" s="6" t="str">
        <f t="shared" si="136"/>
        <v>games</v>
      </c>
      <c r="V1098" s="6" t="str">
        <f t="shared" si="143"/>
        <v>video games</v>
      </c>
      <c r="W1098" s="6" t="str">
        <f t="shared" si="137"/>
        <v>games</v>
      </c>
      <c r="X1098" s="6" t="str">
        <f t="shared" si="138"/>
        <v>video games</v>
      </c>
    </row>
    <row r="1099" spans="1:24" ht="104.7" customHeight="1" x14ac:dyDescent="0.55000000000000004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20">
        <f t="shared" si="139"/>
        <v>41660.792557870373</v>
      </c>
      <c r="L1099" s="20">
        <f t="shared" si="140"/>
        <v>41700.792557870373</v>
      </c>
      <c r="M1099" s="6" t="b">
        <v>0</v>
      </c>
      <c r="N1099" s="6">
        <v>7</v>
      </c>
      <c r="O1099" s="6" t="b">
        <v>0</v>
      </c>
      <c r="P1099" s="6" t="s">
        <v>8282</v>
      </c>
      <c r="Q1099" s="8">
        <f t="shared" si="141"/>
        <v>4.7E-2</v>
      </c>
      <c r="R1099" s="9">
        <f t="shared" si="142"/>
        <v>6.7142857142857144</v>
      </c>
      <c r="S1099" s="6" t="s">
        <v>8333</v>
      </c>
      <c r="T1099" s="6" t="s">
        <v>8334</v>
      </c>
      <c r="U1099" s="6" t="str">
        <f t="shared" si="136"/>
        <v>games</v>
      </c>
      <c r="V1099" s="6" t="str">
        <f t="shared" si="143"/>
        <v>video games</v>
      </c>
      <c r="W1099" s="6" t="str">
        <f t="shared" si="137"/>
        <v>games</v>
      </c>
      <c r="X1099" s="6" t="str">
        <f t="shared" si="138"/>
        <v>video games</v>
      </c>
    </row>
    <row r="1100" spans="1:24" ht="104.7" customHeight="1" x14ac:dyDescent="0.55000000000000004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20">
        <f t="shared" si="139"/>
        <v>41712.762673611112</v>
      </c>
      <c r="L1100" s="20">
        <f t="shared" si="140"/>
        <v>41742.762673611112</v>
      </c>
      <c r="M1100" s="6" t="b">
        <v>0</v>
      </c>
      <c r="N1100" s="6">
        <v>22</v>
      </c>
      <c r="O1100" s="6" t="b">
        <v>0</v>
      </c>
      <c r="P1100" s="6" t="s">
        <v>8282</v>
      </c>
      <c r="Q1100" s="8">
        <f t="shared" si="141"/>
        <v>7.2120000000000006</v>
      </c>
      <c r="R1100" s="9">
        <f t="shared" si="142"/>
        <v>81.954545454545453</v>
      </c>
      <c r="S1100" s="6" t="s">
        <v>8333</v>
      </c>
      <c r="T1100" s="6" t="s">
        <v>8334</v>
      </c>
      <c r="U1100" s="6" t="str">
        <f t="shared" si="136"/>
        <v>games</v>
      </c>
      <c r="V1100" s="6" t="str">
        <f t="shared" si="143"/>
        <v>video games</v>
      </c>
      <c r="W1100" s="6" t="str">
        <f t="shared" si="137"/>
        <v>games</v>
      </c>
      <c r="X1100" s="6" t="str">
        <f t="shared" si="138"/>
        <v>video games</v>
      </c>
    </row>
    <row r="1101" spans="1:24" ht="104.7" customHeight="1" x14ac:dyDescent="0.55000000000000004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20">
        <f t="shared" si="139"/>
        <v>42107.836435185185</v>
      </c>
      <c r="L1101" s="20">
        <f t="shared" si="140"/>
        <v>42137.836435185185</v>
      </c>
      <c r="M1101" s="6" t="b">
        <v>0</v>
      </c>
      <c r="N1101" s="6">
        <v>1</v>
      </c>
      <c r="O1101" s="6" t="b">
        <v>0</v>
      </c>
      <c r="P1101" s="6" t="s">
        <v>8282</v>
      </c>
      <c r="Q1101" s="8">
        <f t="shared" si="141"/>
        <v>0.5</v>
      </c>
      <c r="R1101" s="9">
        <f t="shared" si="142"/>
        <v>25</v>
      </c>
      <c r="S1101" s="6" t="s">
        <v>8333</v>
      </c>
      <c r="T1101" s="6" t="s">
        <v>8334</v>
      </c>
      <c r="U1101" s="6" t="str">
        <f t="shared" si="136"/>
        <v>games</v>
      </c>
      <c r="V1101" s="6" t="str">
        <f t="shared" si="143"/>
        <v>video games</v>
      </c>
      <c r="W1101" s="6" t="str">
        <f t="shared" si="137"/>
        <v>games</v>
      </c>
      <c r="X1101" s="6" t="str">
        <f t="shared" si="138"/>
        <v>video games</v>
      </c>
    </row>
    <row r="1102" spans="1:24" ht="104.7" customHeight="1" x14ac:dyDescent="0.55000000000000004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20">
        <f t="shared" si="139"/>
        <v>42384.110775462963</v>
      </c>
      <c r="L1102" s="20">
        <f t="shared" si="140"/>
        <v>42414.110775462963</v>
      </c>
      <c r="M1102" s="6" t="b">
        <v>0</v>
      </c>
      <c r="N1102" s="6">
        <v>10</v>
      </c>
      <c r="O1102" s="6" t="b">
        <v>0</v>
      </c>
      <c r="P1102" s="6" t="s">
        <v>8282</v>
      </c>
      <c r="Q1102" s="8">
        <f t="shared" si="141"/>
        <v>2.5</v>
      </c>
      <c r="R1102" s="9">
        <f t="shared" si="142"/>
        <v>10</v>
      </c>
      <c r="S1102" s="6" t="s">
        <v>8333</v>
      </c>
      <c r="T1102" s="6" t="s">
        <v>8334</v>
      </c>
      <c r="U1102" s="6" t="str">
        <f t="shared" si="136"/>
        <v>games</v>
      </c>
      <c r="V1102" s="6" t="str">
        <f t="shared" si="143"/>
        <v>video games</v>
      </c>
      <c r="W1102" s="6" t="str">
        <f t="shared" si="137"/>
        <v>games</v>
      </c>
      <c r="X1102" s="6" t="str">
        <f t="shared" si="138"/>
        <v>video games</v>
      </c>
    </row>
    <row r="1103" spans="1:24" ht="104.7" customHeight="1" x14ac:dyDescent="0.55000000000000004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20">
        <f t="shared" si="139"/>
        <v>42538.77243055556</v>
      </c>
      <c r="L1103" s="20">
        <f t="shared" si="140"/>
        <v>42565.758333333331</v>
      </c>
      <c r="M1103" s="6" t="b">
        <v>0</v>
      </c>
      <c r="N1103" s="6">
        <v>6</v>
      </c>
      <c r="O1103" s="6" t="b">
        <v>0</v>
      </c>
      <c r="P1103" s="6" t="s">
        <v>8282</v>
      </c>
      <c r="Q1103" s="8">
        <f t="shared" si="141"/>
        <v>4.1000000000000002E-2</v>
      </c>
      <c r="R1103" s="9">
        <f t="shared" si="142"/>
        <v>6.833333333333333</v>
      </c>
      <c r="S1103" s="6" t="s">
        <v>8333</v>
      </c>
      <c r="T1103" s="6" t="s">
        <v>8334</v>
      </c>
      <c r="U1103" s="6" t="str">
        <f t="shared" si="136"/>
        <v>games</v>
      </c>
      <c r="V1103" s="6" t="str">
        <f t="shared" si="143"/>
        <v>video games</v>
      </c>
      <c r="W1103" s="6" t="str">
        <f t="shared" si="137"/>
        <v>games</v>
      </c>
      <c r="X1103" s="6" t="str">
        <f t="shared" si="138"/>
        <v>video games</v>
      </c>
    </row>
    <row r="1104" spans="1:24" ht="104.7" customHeight="1" x14ac:dyDescent="0.55000000000000004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20">
        <f t="shared" si="139"/>
        <v>41577.045428240745</v>
      </c>
      <c r="L1104" s="20">
        <f t="shared" si="140"/>
        <v>41617.249305555553</v>
      </c>
      <c r="M1104" s="6" t="b">
        <v>0</v>
      </c>
      <c r="N1104" s="6">
        <v>24</v>
      </c>
      <c r="O1104" s="6" t="b">
        <v>0</v>
      </c>
      <c r="P1104" s="6" t="s">
        <v>8282</v>
      </c>
      <c r="Q1104" s="8">
        <f t="shared" si="141"/>
        <v>5.3125</v>
      </c>
      <c r="R1104" s="9">
        <f t="shared" si="142"/>
        <v>17.708333333333332</v>
      </c>
      <c r="S1104" s="6" t="s">
        <v>8333</v>
      </c>
      <c r="T1104" s="6" t="s">
        <v>8334</v>
      </c>
      <c r="U1104" s="6" t="str">
        <f t="shared" si="136"/>
        <v>games</v>
      </c>
      <c r="V1104" s="6" t="str">
        <f t="shared" si="143"/>
        <v>video games</v>
      </c>
      <c r="W1104" s="6" t="str">
        <f t="shared" si="137"/>
        <v>games</v>
      </c>
      <c r="X1104" s="6" t="str">
        <f t="shared" si="138"/>
        <v>video games</v>
      </c>
    </row>
    <row r="1105" spans="1:24" ht="104.7" customHeight="1" x14ac:dyDescent="0.55000000000000004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20">
        <f t="shared" si="139"/>
        <v>42479.22210648148</v>
      </c>
      <c r="L1105" s="20">
        <f t="shared" si="140"/>
        <v>42539.22210648148</v>
      </c>
      <c r="M1105" s="6" t="b">
        <v>0</v>
      </c>
      <c r="N1105" s="6">
        <v>15</v>
      </c>
      <c r="O1105" s="6" t="b">
        <v>0</v>
      </c>
      <c r="P1105" s="6" t="s">
        <v>8282</v>
      </c>
      <c r="Q1105" s="8">
        <f t="shared" si="141"/>
        <v>1.6199999999999999</v>
      </c>
      <c r="R1105" s="9">
        <f t="shared" si="142"/>
        <v>16.2</v>
      </c>
      <c r="S1105" s="6" t="s">
        <v>8333</v>
      </c>
      <c r="T1105" s="6" t="s">
        <v>8334</v>
      </c>
      <c r="U1105" s="6" t="str">
        <f t="shared" si="136"/>
        <v>games</v>
      </c>
      <c r="V1105" s="6" t="str">
        <f t="shared" si="143"/>
        <v>video games</v>
      </c>
      <c r="W1105" s="6" t="str">
        <f t="shared" si="137"/>
        <v>games</v>
      </c>
      <c r="X1105" s="6" t="str">
        <f t="shared" si="138"/>
        <v>video games</v>
      </c>
    </row>
    <row r="1106" spans="1:24" ht="104.7" customHeight="1" x14ac:dyDescent="0.55000000000000004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20">
        <f t="shared" si="139"/>
        <v>41771.40996527778</v>
      </c>
      <c r="L1106" s="20">
        <f t="shared" si="140"/>
        <v>41801.40996527778</v>
      </c>
      <c r="M1106" s="6" t="b">
        <v>0</v>
      </c>
      <c r="N1106" s="6">
        <v>37</v>
      </c>
      <c r="O1106" s="6" t="b">
        <v>0</v>
      </c>
      <c r="P1106" s="6" t="s">
        <v>8282</v>
      </c>
      <c r="Q1106" s="8">
        <f t="shared" si="141"/>
        <v>4.9516666666666671</v>
      </c>
      <c r="R1106" s="9">
        <f t="shared" si="142"/>
        <v>80.297297297297291</v>
      </c>
      <c r="S1106" s="6" t="s">
        <v>8333</v>
      </c>
      <c r="T1106" s="6" t="s">
        <v>8334</v>
      </c>
      <c r="U1106" s="6" t="str">
        <f t="shared" si="136"/>
        <v>games</v>
      </c>
      <c r="V1106" s="6" t="str">
        <f t="shared" si="143"/>
        <v>video games</v>
      </c>
      <c r="W1106" s="6" t="str">
        <f t="shared" si="137"/>
        <v>games</v>
      </c>
      <c r="X1106" s="6" t="str">
        <f t="shared" si="138"/>
        <v>video games</v>
      </c>
    </row>
    <row r="1107" spans="1:24" ht="104.7" customHeight="1" x14ac:dyDescent="0.55000000000000004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20">
        <f t="shared" si="139"/>
        <v>41692.135729166665</v>
      </c>
      <c r="L1107" s="20">
        <f t="shared" si="140"/>
        <v>41722.0940625</v>
      </c>
      <c r="M1107" s="6" t="b">
        <v>0</v>
      </c>
      <c r="N1107" s="6">
        <v>20</v>
      </c>
      <c r="O1107" s="6" t="b">
        <v>0</v>
      </c>
      <c r="P1107" s="6" t="s">
        <v>8282</v>
      </c>
      <c r="Q1107" s="8">
        <f t="shared" si="141"/>
        <v>0.159</v>
      </c>
      <c r="R1107" s="9">
        <f t="shared" si="142"/>
        <v>71.55</v>
      </c>
      <c r="S1107" s="6" t="s">
        <v>8333</v>
      </c>
      <c r="T1107" s="6" t="s">
        <v>8334</v>
      </c>
      <c r="U1107" s="6" t="str">
        <f t="shared" si="136"/>
        <v>games</v>
      </c>
      <c r="V1107" s="6" t="str">
        <f t="shared" si="143"/>
        <v>video games</v>
      </c>
      <c r="W1107" s="6" t="str">
        <f t="shared" si="137"/>
        <v>games</v>
      </c>
      <c r="X1107" s="6" t="str">
        <f t="shared" si="138"/>
        <v>video games</v>
      </c>
    </row>
    <row r="1108" spans="1:24" ht="104.7" customHeight="1" x14ac:dyDescent="0.55000000000000004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20">
        <f t="shared" si="139"/>
        <v>40973.740451388891</v>
      </c>
      <c r="L1108" s="20">
        <f t="shared" si="140"/>
        <v>41003.698784722219</v>
      </c>
      <c r="M1108" s="6" t="b">
        <v>0</v>
      </c>
      <c r="N1108" s="6">
        <v>7</v>
      </c>
      <c r="O1108" s="6" t="b">
        <v>0</v>
      </c>
      <c r="P1108" s="6" t="s">
        <v>8282</v>
      </c>
      <c r="Q1108" s="8">
        <f t="shared" si="141"/>
        <v>41.25</v>
      </c>
      <c r="R1108" s="9">
        <f t="shared" si="142"/>
        <v>23.571428571428573</v>
      </c>
      <c r="S1108" s="6" t="s">
        <v>8333</v>
      </c>
      <c r="T1108" s="6" t="s">
        <v>8334</v>
      </c>
      <c r="U1108" s="6" t="str">
        <f t="shared" si="136"/>
        <v>games</v>
      </c>
      <c r="V1108" s="6" t="str">
        <f t="shared" si="143"/>
        <v>video games</v>
      </c>
      <c r="W1108" s="6" t="str">
        <f t="shared" si="137"/>
        <v>games</v>
      </c>
      <c r="X1108" s="6" t="str">
        <f t="shared" si="138"/>
        <v>video games</v>
      </c>
    </row>
    <row r="1109" spans="1:24" ht="104.7" customHeight="1" x14ac:dyDescent="0.55000000000000004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20">
        <f t="shared" si="139"/>
        <v>41813.861388888887</v>
      </c>
      <c r="L1109" s="20">
        <f t="shared" si="140"/>
        <v>41843.861388888887</v>
      </c>
      <c r="M1109" s="6" t="b">
        <v>0</v>
      </c>
      <c r="N1109" s="6">
        <v>0</v>
      </c>
      <c r="O1109" s="6" t="b">
        <v>0</v>
      </c>
      <c r="P1109" s="6" t="s">
        <v>8282</v>
      </c>
      <c r="Q1109" s="8">
        <f t="shared" si="141"/>
        <v>0</v>
      </c>
      <c r="R1109" s="9" t="e">
        <f t="shared" si="142"/>
        <v>#DIV/0!</v>
      </c>
      <c r="S1109" s="6" t="s">
        <v>8333</v>
      </c>
      <c r="T1109" s="6" t="s">
        <v>8334</v>
      </c>
      <c r="U1109" s="6" t="str">
        <f t="shared" si="136"/>
        <v>games</v>
      </c>
      <c r="V1109" s="6" t="str">
        <f t="shared" si="143"/>
        <v>video games</v>
      </c>
      <c r="W1109" s="6" t="str">
        <f t="shared" si="137"/>
        <v>games</v>
      </c>
      <c r="X1109" s="6" t="str">
        <f t="shared" si="138"/>
        <v>video games</v>
      </c>
    </row>
    <row r="1110" spans="1:24" ht="104.7" customHeight="1" x14ac:dyDescent="0.55000000000000004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20">
        <f t="shared" si="139"/>
        <v>40952.636979166666</v>
      </c>
      <c r="L1110" s="20">
        <f t="shared" si="140"/>
        <v>41012.595312500001</v>
      </c>
      <c r="M1110" s="6" t="b">
        <v>0</v>
      </c>
      <c r="N1110" s="6">
        <v>21</v>
      </c>
      <c r="O1110" s="6" t="b">
        <v>0</v>
      </c>
      <c r="P1110" s="6" t="s">
        <v>8282</v>
      </c>
      <c r="Q1110" s="8">
        <f t="shared" si="141"/>
        <v>2.93</v>
      </c>
      <c r="R1110" s="9">
        <f t="shared" si="142"/>
        <v>34.88095238095238</v>
      </c>
      <c r="S1110" s="6" t="s">
        <v>8333</v>
      </c>
      <c r="T1110" s="6" t="s">
        <v>8334</v>
      </c>
      <c r="U1110" s="6" t="str">
        <f t="shared" si="136"/>
        <v>games</v>
      </c>
      <c r="V1110" s="6" t="str">
        <f t="shared" si="143"/>
        <v>video games</v>
      </c>
      <c r="W1110" s="6" t="str">
        <f t="shared" si="137"/>
        <v>games</v>
      </c>
      <c r="X1110" s="6" t="str">
        <f t="shared" si="138"/>
        <v>video games</v>
      </c>
    </row>
    <row r="1111" spans="1:24" ht="104.7" customHeight="1" x14ac:dyDescent="0.55000000000000004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20">
        <f t="shared" si="139"/>
        <v>42662.752199074079</v>
      </c>
      <c r="L1111" s="20">
        <f t="shared" si="140"/>
        <v>42692.793865740736</v>
      </c>
      <c r="M1111" s="6" t="b">
        <v>0</v>
      </c>
      <c r="N1111" s="6">
        <v>3</v>
      </c>
      <c r="O1111" s="6" t="b">
        <v>0</v>
      </c>
      <c r="P1111" s="6" t="s">
        <v>8282</v>
      </c>
      <c r="Q1111" s="8">
        <f t="shared" si="141"/>
        <v>0.44999999999999996</v>
      </c>
      <c r="R1111" s="9">
        <f t="shared" si="142"/>
        <v>15</v>
      </c>
      <c r="S1111" s="6" t="s">
        <v>8333</v>
      </c>
      <c r="T1111" s="6" t="s">
        <v>8334</v>
      </c>
      <c r="U1111" s="6" t="str">
        <f t="shared" si="136"/>
        <v>games</v>
      </c>
      <c r="V1111" s="6" t="str">
        <f t="shared" si="143"/>
        <v>video games</v>
      </c>
      <c r="W1111" s="6" t="str">
        <f t="shared" si="137"/>
        <v>games</v>
      </c>
      <c r="X1111" s="6" t="str">
        <f t="shared" si="138"/>
        <v>video games</v>
      </c>
    </row>
    <row r="1112" spans="1:24" ht="104.7" customHeight="1" x14ac:dyDescent="0.55000000000000004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20">
        <f t="shared" si="139"/>
        <v>41220.933124999996</v>
      </c>
      <c r="L1112" s="20">
        <f t="shared" si="140"/>
        <v>41250.933124999996</v>
      </c>
      <c r="M1112" s="6" t="b">
        <v>0</v>
      </c>
      <c r="N1112" s="6">
        <v>11</v>
      </c>
      <c r="O1112" s="6" t="b">
        <v>0</v>
      </c>
      <c r="P1112" s="6" t="s">
        <v>8282</v>
      </c>
      <c r="Q1112" s="8">
        <f t="shared" si="141"/>
        <v>0.51</v>
      </c>
      <c r="R1112" s="9">
        <f t="shared" si="142"/>
        <v>23.181818181818183</v>
      </c>
      <c r="S1112" s="6" t="s">
        <v>8333</v>
      </c>
      <c r="T1112" s="6" t="s">
        <v>8334</v>
      </c>
      <c r="U1112" s="6" t="str">
        <f t="shared" si="136"/>
        <v>games</v>
      </c>
      <c r="V1112" s="6" t="str">
        <f t="shared" si="143"/>
        <v>video games</v>
      </c>
      <c r="W1112" s="6" t="str">
        <f t="shared" si="137"/>
        <v>games</v>
      </c>
      <c r="X1112" s="6" t="str">
        <f t="shared" si="138"/>
        <v>video games</v>
      </c>
    </row>
    <row r="1113" spans="1:24" ht="104.7" customHeight="1" x14ac:dyDescent="0.55000000000000004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20">
        <f t="shared" si="139"/>
        <v>42347.203587962969</v>
      </c>
      <c r="L1113" s="20">
        <f t="shared" si="140"/>
        <v>42377.203587962969</v>
      </c>
      <c r="M1113" s="6" t="b">
        <v>0</v>
      </c>
      <c r="N1113" s="6">
        <v>1</v>
      </c>
      <c r="O1113" s="6" t="b">
        <v>0</v>
      </c>
      <c r="P1113" s="6" t="s">
        <v>8282</v>
      </c>
      <c r="Q1113" s="8">
        <f t="shared" si="141"/>
        <v>0.04</v>
      </c>
      <c r="R1113" s="9">
        <f t="shared" si="142"/>
        <v>1</v>
      </c>
      <c r="S1113" s="6" t="s">
        <v>8333</v>
      </c>
      <c r="T1113" s="6" t="s">
        <v>8334</v>
      </c>
      <c r="U1113" s="6" t="str">
        <f t="shared" si="136"/>
        <v>games</v>
      </c>
      <c r="V1113" s="6" t="str">
        <f t="shared" si="143"/>
        <v>video games</v>
      </c>
      <c r="W1113" s="6" t="str">
        <f t="shared" si="137"/>
        <v>games</v>
      </c>
      <c r="X1113" s="6" t="str">
        <f t="shared" si="138"/>
        <v>video games</v>
      </c>
    </row>
    <row r="1114" spans="1:24" ht="104.7" customHeight="1" x14ac:dyDescent="0.55000000000000004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20">
        <f t="shared" si="139"/>
        <v>41963.759386574078</v>
      </c>
      <c r="L1114" s="20">
        <f t="shared" si="140"/>
        <v>42023.354166666672</v>
      </c>
      <c r="M1114" s="6" t="b">
        <v>0</v>
      </c>
      <c r="N1114" s="6">
        <v>312</v>
      </c>
      <c r="O1114" s="6" t="b">
        <v>0</v>
      </c>
      <c r="P1114" s="6" t="s">
        <v>8282</v>
      </c>
      <c r="Q1114" s="8">
        <f t="shared" si="141"/>
        <v>35.537409090909087</v>
      </c>
      <c r="R1114" s="9">
        <f t="shared" si="142"/>
        <v>100.23371794871794</v>
      </c>
      <c r="S1114" s="6" t="s">
        <v>8333</v>
      </c>
      <c r="T1114" s="6" t="s">
        <v>8334</v>
      </c>
      <c r="U1114" s="6" t="str">
        <f t="shared" si="136"/>
        <v>games</v>
      </c>
      <c r="V1114" s="6" t="str">
        <f t="shared" si="143"/>
        <v>video games</v>
      </c>
      <c r="W1114" s="6" t="str">
        <f t="shared" si="137"/>
        <v>games</v>
      </c>
      <c r="X1114" s="6" t="str">
        <f t="shared" si="138"/>
        <v>video games</v>
      </c>
    </row>
    <row r="1115" spans="1:24" ht="104.7" customHeight="1" x14ac:dyDescent="0.55000000000000004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20">
        <f t="shared" si="139"/>
        <v>41835.977083333331</v>
      </c>
      <c r="L1115" s="20">
        <f t="shared" si="140"/>
        <v>41865.977083333331</v>
      </c>
      <c r="M1115" s="6" t="b">
        <v>0</v>
      </c>
      <c r="N1115" s="6">
        <v>1</v>
      </c>
      <c r="O1115" s="6" t="b">
        <v>0</v>
      </c>
      <c r="P1115" s="6" t="s">
        <v>8282</v>
      </c>
      <c r="Q1115" s="8">
        <f t="shared" si="141"/>
        <v>0.5</v>
      </c>
      <c r="R1115" s="9">
        <f t="shared" si="142"/>
        <v>5</v>
      </c>
      <c r="S1115" s="6" t="s">
        <v>8333</v>
      </c>
      <c r="T1115" s="6" t="s">
        <v>8334</v>
      </c>
      <c r="U1115" s="6" t="str">
        <f t="shared" si="136"/>
        <v>games</v>
      </c>
      <c r="V1115" s="6" t="str">
        <f t="shared" si="143"/>
        <v>video games</v>
      </c>
      <c r="W1115" s="6" t="str">
        <f t="shared" si="137"/>
        <v>games</v>
      </c>
      <c r="X1115" s="6" t="str">
        <f t="shared" si="138"/>
        <v>video games</v>
      </c>
    </row>
    <row r="1116" spans="1:24" ht="104.7" customHeight="1" x14ac:dyDescent="0.55000000000000004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20">
        <f t="shared" si="139"/>
        <v>41526.345914351856</v>
      </c>
      <c r="L1116" s="20">
        <f t="shared" si="140"/>
        <v>41556.345914351856</v>
      </c>
      <c r="M1116" s="6" t="b">
        <v>0</v>
      </c>
      <c r="N1116" s="6">
        <v>3</v>
      </c>
      <c r="O1116" s="6" t="b">
        <v>0</v>
      </c>
      <c r="P1116" s="6" t="s">
        <v>8282</v>
      </c>
      <c r="Q1116" s="8">
        <f t="shared" si="141"/>
        <v>0.16666666666666669</v>
      </c>
      <c r="R1116" s="9">
        <f t="shared" si="142"/>
        <v>3.3333333333333335</v>
      </c>
      <c r="S1116" s="6" t="s">
        <v>8333</v>
      </c>
      <c r="T1116" s="6" t="s">
        <v>8334</v>
      </c>
      <c r="U1116" s="6" t="str">
        <f t="shared" si="136"/>
        <v>games</v>
      </c>
      <c r="V1116" s="6" t="str">
        <f t="shared" si="143"/>
        <v>video games</v>
      </c>
      <c r="W1116" s="6" t="str">
        <f t="shared" si="137"/>
        <v>games</v>
      </c>
      <c r="X1116" s="6" t="str">
        <f t="shared" si="138"/>
        <v>video games</v>
      </c>
    </row>
    <row r="1117" spans="1:24" ht="104.7" customHeight="1" x14ac:dyDescent="0.55000000000000004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20">
        <f t="shared" si="139"/>
        <v>42429.695543981477</v>
      </c>
      <c r="L1117" s="20">
        <f t="shared" si="140"/>
        <v>42459.653877314813</v>
      </c>
      <c r="M1117" s="6" t="b">
        <v>0</v>
      </c>
      <c r="N1117" s="6">
        <v>4</v>
      </c>
      <c r="O1117" s="6" t="b">
        <v>0</v>
      </c>
      <c r="P1117" s="6" t="s">
        <v>8282</v>
      </c>
      <c r="Q1117" s="8">
        <f t="shared" si="141"/>
        <v>0.13250000000000001</v>
      </c>
      <c r="R1117" s="9">
        <f t="shared" si="142"/>
        <v>13.25</v>
      </c>
      <c r="S1117" s="6" t="s">
        <v>8333</v>
      </c>
      <c r="T1117" s="6" t="s">
        <v>8334</v>
      </c>
      <c r="U1117" s="6" t="str">
        <f t="shared" si="136"/>
        <v>games</v>
      </c>
      <c r="V1117" s="6" t="str">
        <f t="shared" si="143"/>
        <v>video games</v>
      </c>
      <c r="W1117" s="6" t="str">
        <f t="shared" si="137"/>
        <v>games</v>
      </c>
      <c r="X1117" s="6" t="str">
        <f t="shared" si="138"/>
        <v>video games</v>
      </c>
    </row>
    <row r="1118" spans="1:24" ht="104.7" customHeight="1" x14ac:dyDescent="0.55000000000000004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20">
        <f t="shared" si="139"/>
        <v>41009.847314814811</v>
      </c>
      <c r="L1118" s="20">
        <f t="shared" si="140"/>
        <v>41069.847314814811</v>
      </c>
      <c r="M1118" s="6" t="b">
        <v>0</v>
      </c>
      <c r="N1118" s="6">
        <v>10</v>
      </c>
      <c r="O1118" s="6" t="b">
        <v>0</v>
      </c>
      <c r="P1118" s="6" t="s">
        <v>8282</v>
      </c>
      <c r="Q1118" s="8">
        <f t="shared" si="141"/>
        <v>3.5704000000000007E-2</v>
      </c>
      <c r="R1118" s="9">
        <f t="shared" si="142"/>
        <v>17.852</v>
      </c>
      <c r="S1118" s="6" t="s">
        <v>8333</v>
      </c>
      <c r="T1118" s="6" t="s">
        <v>8334</v>
      </c>
      <c r="U1118" s="6" t="str">
        <f t="shared" si="136"/>
        <v>games</v>
      </c>
      <c r="V1118" s="6" t="str">
        <f t="shared" si="143"/>
        <v>video games</v>
      </c>
      <c r="W1118" s="6" t="str">
        <f t="shared" si="137"/>
        <v>games</v>
      </c>
      <c r="X1118" s="6" t="str">
        <f t="shared" si="138"/>
        <v>video games</v>
      </c>
    </row>
    <row r="1119" spans="1:24" ht="104.7" customHeight="1" x14ac:dyDescent="0.55000000000000004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20">
        <f t="shared" si="139"/>
        <v>42333.598530092597</v>
      </c>
      <c r="L1119" s="20">
        <f t="shared" si="140"/>
        <v>42363.598530092597</v>
      </c>
      <c r="M1119" s="6" t="b">
        <v>0</v>
      </c>
      <c r="N1119" s="6">
        <v>8</v>
      </c>
      <c r="O1119" s="6" t="b">
        <v>0</v>
      </c>
      <c r="P1119" s="6" t="s">
        <v>8282</v>
      </c>
      <c r="Q1119" s="8">
        <f t="shared" si="141"/>
        <v>8.3000000000000007</v>
      </c>
      <c r="R1119" s="9">
        <f t="shared" si="142"/>
        <v>10.375</v>
      </c>
      <c r="S1119" s="6" t="s">
        <v>8333</v>
      </c>
      <c r="T1119" s="6" t="s">
        <v>8334</v>
      </c>
      <c r="U1119" s="6" t="str">
        <f t="shared" si="136"/>
        <v>games</v>
      </c>
      <c r="V1119" s="6" t="str">
        <f t="shared" si="143"/>
        <v>video games</v>
      </c>
      <c r="W1119" s="6" t="str">
        <f t="shared" si="137"/>
        <v>games</v>
      </c>
      <c r="X1119" s="6" t="str">
        <f t="shared" si="138"/>
        <v>video games</v>
      </c>
    </row>
    <row r="1120" spans="1:24" ht="104.7" customHeight="1" x14ac:dyDescent="0.55000000000000004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20">
        <f t="shared" si="139"/>
        <v>41704.16642361111</v>
      </c>
      <c r="L1120" s="20">
        <f t="shared" si="140"/>
        <v>41734.124756944446</v>
      </c>
      <c r="M1120" s="6" t="b">
        <v>0</v>
      </c>
      <c r="N1120" s="6">
        <v>3</v>
      </c>
      <c r="O1120" s="6" t="b">
        <v>0</v>
      </c>
      <c r="P1120" s="6" t="s">
        <v>8282</v>
      </c>
      <c r="Q1120" s="8">
        <f t="shared" si="141"/>
        <v>2.4222222222222221</v>
      </c>
      <c r="R1120" s="9">
        <f t="shared" si="142"/>
        <v>36.333333333333336</v>
      </c>
      <c r="S1120" s="6" t="s">
        <v>8333</v>
      </c>
      <c r="T1120" s="6" t="s">
        <v>8334</v>
      </c>
      <c r="U1120" s="6" t="str">
        <f t="shared" si="136"/>
        <v>games</v>
      </c>
      <c r="V1120" s="6" t="str">
        <f t="shared" si="143"/>
        <v>video games</v>
      </c>
      <c r="W1120" s="6" t="str">
        <f t="shared" si="137"/>
        <v>games</v>
      </c>
      <c r="X1120" s="6" t="str">
        <f t="shared" si="138"/>
        <v>video games</v>
      </c>
    </row>
    <row r="1121" spans="1:24" ht="104.7" customHeight="1" x14ac:dyDescent="0.55000000000000004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20">
        <f t="shared" si="139"/>
        <v>41722.792407407411</v>
      </c>
      <c r="L1121" s="20">
        <f t="shared" si="140"/>
        <v>41735.792407407411</v>
      </c>
      <c r="M1121" s="6" t="b">
        <v>0</v>
      </c>
      <c r="N1121" s="6">
        <v>1</v>
      </c>
      <c r="O1121" s="6" t="b">
        <v>0</v>
      </c>
      <c r="P1121" s="6" t="s">
        <v>8282</v>
      </c>
      <c r="Q1121" s="8">
        <f t="shared" si="141"/>
        <v>0.23809523809523811</v>
      </c>
      <c r="R1121" s="9">
        <f t="shared" si="142"/>
        <v>5</v>
      </c>
      <c r="S1121" s="6" t="s">
        <v>8333</v>
      </c>
      <c r="T1121" s="6" t="s">
        <v>8334</v>
      </c>
      <c r="U1121" s="6" t="str">
        <f t="shared" si="136"/>
        <v>games</v>
      </c>
      <c r="V1121" s="6" t="str">
        <f t="shared" si="143"/>
        <v>video games</v>
      </c>
      <c r="W1121" s="6" t="str">
        <f t="shared" si="137"/>
        <v>games</v>
      </c>
      <c r="X1121" s="6" t="str">
        <f t="shared" si="138"/>
        <v>video games</v>
      </c>
    </row>
    <row r="1122" spans="1:24" ht="104.7" customHeight="1" x14ac:dyDescent="0.55000000000000004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20">
        <f t="shared" si="139"/>
        <v>40799.872685185182</v>
      </c>
      <c r="L1122" s="20">
        <f t="shared" si="140"/>
        <v>40844.872685185182</v>
      </c>
      <c r="M1122" s="6" t="b">
        <v>0</v>
      </c>
      <c r="N1122" s="6">
        <v>0</v>
      </c>
      <c r="O1122" s="6" t="b">
        <v>0</v>
      </c>
      <c r="P1122" s="6" t="s">
        <v>8282</v>
      </c>
      <c r="Q1122" s="8">
        <f t="shared" si="141"/>
        <v>0</v>
      </c>
      <c r="R1122" s="9" t="e">
        <f t="shared" si="142"/>
        <v>#DIV/0!</v>
      </c>
      <c r="S1122" s="6" t="s">
        <v>8333</v>
      </c>
      <c r="T1122" s="6" t="s">
        <v>8334</v>
      </c>
      <c r="U1122" s="6" t="str">
        <f t="shared" si="136"/>
        <v>games</v>
      </c>
      <c r="V1122" s="6" t="str">
        <f t="shared" si="143"/>
        <v>video games</v>
      </c>
      <c r="W1122" s="6" t="str">
        <f t="shared" si="137"/>
        <v>games</v>
      </c>
      <c r="X1122" s="6" t="str">
        <f t="shared" si="138"/>
        <v>video games</v>
      </c>
    </row>
    <row r="1123" spans="1:24" ht="104.7" customHeight="1" x14ac:dyDescent="0.55000000000000004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20">
        <f t="shared" si="139"/>
        <v>42412.934212962966</v>
      </c>
      <c r="L1123" s="20">
        <f t="shared" si="140"/>
        <v>42442.892546296294</v>
      </c>
      <c r="M1123" s="6" t="b">
        <v>0</v>
      </c>
      <c r="N1123" s="6">
        <v>5</v>
      </c>
      <c r="O1123" s="6" t="b">
        <v>0</v>
      </c>
      <c r="P1123" s="6" t="s">
        <v>8282</v>
      </c>
      <c r="Q1123" s="8">
        <f t="shared" si="141"/>
        <v>1.1599999999999999E-2</v>
      </c>
      <c r="R1123" s="9">
        <f t="shared" si="142"/>
        <v>5.8</v>
      </c>
      <c r="S1123" s="6" t="s">
        <v>8333</v>
      </c>
      <c r="T1123" s="6" t="s">
        <v>8334</v>
      </c>
      <c r="U1123" s="6" t="str">
        <f t="shared" si="136"/>
        <v>games</v>
      </c>
      <c r="V1123" s="6" t="str">
        <f t="shared" si="143"/>
        <v>video games</v>
      </c>
      <c r="W1123" s="6" t="str">
        <f t="shared" si="137"/>
        <v>games</v>
      </c>
      <c r="X1123" s="6" t="str">
        <f t="shared" si="138"/>
        <v>video games</v>
      </c>
    </row>
    <row r="1124" spans="1:24" ht="104.7" customHeight="1" x14ac:dyDescent="0.55000000000000004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20">
        <f t="shared" si="139"/>
        <v>41410.703993055555</v>
      </c>
      <c r="L1124" s="20">
        <f t="shared" si="140"/>
        <v>41424.703993055555</v>
      </c>
      <c r="M1124" s="6" t="b">
        <v>0</v>
      </c>
      <c r="N1124" s="6">
        <v>0</v>
      </c>
      <c r="O1124" s="6" t="b">
        <v>0</v>
      </c>
      <c r="P1124" s="6" t="s">
        <v>8282</v>
      </c>
      <c r="Q1124" s="8">
        <f t="shared" si="141"/>
        <v>0</v>
      </c>
      <c r="R1124" s="9" t="e">
        <f t="shared" si="142"/>
        <v>#DIV/0!</v>
      </c>
      <c r="S1124" s="6" t="s">
        <v>8333</v>
      </c>
      <c r="T1124" s="6" t="s">
        <v>8334</v>
      </c>
      <c r="U1124" s="6" t="str">
        <f t="shared" si="136"/>
        <v>games</v>
      </c>
      <c r="V1124" s="6" t="str">
        <f t="shared" si="143"/>
        <v>video games</v>
      </c>
      <c r="W1124" s="6" t="str">
        <f t="shared" si="137"/>
        <v>games</v>
      </c>
      <c r="X1124" s="6" t="str">
        <f t="shared" si="138"/>
        <v>video games</v>
      </c>
    </row>
    <row r="1125" spans="1:24" ht="104.7" customHeight="1" x14ac:dyDescent="0.55000000000000004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20">
        <f t="shared" si="139"/>
        <v>41718.5237037037</v>
      </c>
      <c r="L1125" s="20">
        <f t="shared" si="140"/>
        <v>41748.5237037037</v>
      </c>
      <c r="M1125" s="6" t="b">
        <v>0</v>
      </c>
      <c r="N1125" s="6">
        <v>3</v>
      </c>
      <c r="O1125" s="6" t="b">
        <v>0</v>
      </c>
      <c r="P1125" s="6" t="s">
        <v>8282</v>
      </c>
      <c r="Q1125" s="8">
        <f t="shared" si="141"/>
        <v>0.22</v>
      </c>
      <c r="R1125" s="9">
        <f t="shared" si="142"/>
        <v>3.6666666666666665</v>
      </c>
      <c r="S1125" s="6" t="s">
        <v>8333</v>
      </c>
      <c r="T1125" s="6" t="s">
        <v>8334</v>
      </c>
      <c r="U1125" s="6" t="str">
        <f t="shared" si="136"/>
        <v>games</v>
      </c>
      <c r="V1125" s="6" t="str">
        <f t="shared" si="143"/>
        <v>video games</v>
      </c>
      <c r="W1125" s="6" t="str">
        <f t="shared" si="137"/>
        <v>games</v>
      </c>
      <c r="X1125" s="6" t="str">
        <f t="shared" si="138"/>
        <v>video games</v>
      </c>
    </row>
    <row r="1126" spans="1:24" ht="104.7" customHeight="1" x14ac:dyDescent="0.55000000000000004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20">
        <f t="shared" si="139"/>
        <v>42094.667256944449</v>
      </c>
      <c r="L1126" s="20">
        <f t="shared" si="140"/>
        <v>42124.667256944449</v>
      </c>
      <c r="M1126" s="6" t="b">
        <v>0</v>
      </c>
      <c r="N1126" s="6">
        <v>7</v>
      </c>
      <c r="O1126" s="6" t="b">
        <v>0</v>
      </c>
      <c r="P1126" s="6" t="s">
        <v>8283</v>
      </c>
      <c r="Q1126" s="8">
        <f t="shared" si="141"/>
        <v>0.47222222222222221</v>
      </c>
      <c r="R1126" s="9">
        <f t="shared" si="142"/>
        <v>60.714285714285715</v>
      </c>
      <c r="S1126" s="6" t="s">
        <v>8333</v>
      </c>
      <c r="T1126" s="6" t="s">
        <v>8335</v>
      </c>
      <c r="U1126" s="6" t="str">
        <f t="shared" si="136"/>
        <v>games</v>
      </c>
      <c r="V1126" s="6" t="str">
        <f t="shared" si="143"/>
        <v>mobile games</v>
      </c>
      <c r="W1126" s="6" t="str">
        <f t="shared" si="137"/>
        <v>games</v>
      </c>
      <c r="X1126" s="6" t="str">
        <f t="shared" si="138"/>
        <v>mobile games</v>
      </c>
    </row>
    <row r="1127" spans="1:24" ht="104.7" customHeight="1" x14ac:dyDescent="0.55000000000000004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20">
        <f t="shared" si="139"/>
        <v>42212.624189814815</v>
      </c>
      <c r="L1127" s="20">
        <f t="shared" si="140"/>
        <v>42272.624189814815</v>
      </c>
      <c r="M1127" s="6" t="b">
        <v>0</v>
      </c>
      <c r="N1127" s="6">
        <v>0</v>
      </c>
      <c r="O1127" s="6" t="b">
        <v>0</v>
      </c>
      <c r="P1127" s="6" t="s">
        <v>8283</v>
      </c>
      <c r="Q1127" s="8">
        <f t="shared" si="141"/>
        <v>0</v>
      </c>
      <c r="R1127" s="9" t="e">
        <f t="shared" si="142"/>
        <v>#DIV/0!</v>
      </c>
      <c r="S1127" s="6" t="s">
        <v>8333</v>
      </c>
      <c r="T1127" s="6" t="s">
        <v>8335</v>
      </c>
      <c r="U1127" s="6" t="str">
        <f t="shared" si="136"/>
        <v>games</v>
      </c>
      <c r="V1127" s="6" t="str">
        <f t="shared" si="143"/>
        <v>mobile games</v>
      </c>
      <c r="W1127" s="6" t="str">
        <f t="shared" si="137"/>
        <v>games</v>
      </c>
      <c r="X1127" s="6" t="str">
        <f t="shared" si="138"/>
        <v>mobile games</v>
      </c>
    </row>
    <row r="1128" spans="1:24" ht="104.7" customHeight="1" x14ac:dyDescent="0.55000000000000004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20">
        <f t="shared" si="139"/>
        <v>42535.327476851846</v>
      </c>
      <c r="L1128" s="20">
        <f t="shared" si="140"/>
        <v>42565.327476851846</v>
      </c>
      <c r="M1128" s="6" t="b">
        <v>0</v>
      </c>
      <c r="N1128" s="6">
        <v>2</v>
      </c>
      <c r="O1128" s="6" t="b">
        <v>0</v>
      </c>
      <c r="P1128" s="6" t="s">
        <v>8283</v>
      </c>
      <c r="Q1128" s="8">
        <f t="shared" si="141"/>
        <v>0.5</v>
      </c>
      <c r="R1128" s="9">
        <f t="shared" si="142"/>
        <v>5</v>
      </c>
      <c r="S1128" s="6" t="s">
        <v>8333</v>
      </c>
      <c r="T1128" s="6" t="s">
        <v>8335</v>
      </c>
      <c r="U1128" s="6" t="str">
        <f t="shared" si="136"/>
        <v>games</v>
      </c>
      <c r="V1128" s="6" t="str">
        <f t="shared" si="143"/>
        <v>mobile games</v>
      </c>
      <c r="W1128" s="6" t="str">
        <f t="shared" si="137"/>
        <v>games</v>
      </c>
      <c r="X1128" s="6" t="str">
        <f t="shared" si="138"/>
        <v>mobile games</v>
      </c>
    </row>
    <row r="1129" spans="1:24" ht="104.7" customHeight="1" x14ac:dyDescent="0.55000000000000004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20">
        <f t="shared" si="139"/>
        <v>41926.854166666664</v>
      </c>
      <c r="L1129" s="20">
        <f t="shared" si="140"/>
        <v>41957.895833333328</v>
      </c>
      <c r="M1129" s="6" t="b">
        <v>0</v>
      </c>
      <c r="N1129" s="6">
        <v>23</v>
      </c>
      <c r="O1129" s="6" t="b">
        <v>0</v>
      </c>
      <c r="P1129" s="6" t="s">
        <v>8283</v>
      </c>
      <c r="Q1129" s="8">
        <f t="shared" si="141"/>
        <v>1.6714285714285713</v>
      </c>
      <c r="R1129" s="9">
        <f t="shared" si="142"/>
        <v>25.434782608695652</v>
      </c>
      <c r="S1129" s="6" t="s">
        <v>8333</v>
      </c>
      <c r="T1129" s="6" t="s">
        <v>8335</v>
      </c>
      <c r="U1129" s="6" t="str">
        <f t="shared" si="136"/>
        <v>games</v>
      </c>
      <c r="V1129" s="6" t="str">
        <f t="shared" si="143"/>
        <v>mobile games</v>
      </c>
      <c r="W1129" s="6" t="str">
        <f t="shared" si="137"/>
        <v>games</v>
      </c>
      <c r="X1129" s="6" t="str">
        <f t="shared" si="138"/>
        <v>mobile games</v>
      </c>
    </row>
    <row r="1130" spans="1:24" ht="104.7" customHeight="1" x14ac:dyDescent="0.55000000000000004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20">
        <f t="shared" si="139"/>
        <v>41828.649502314816</v>
      </c>
      <c r="L1130" s="20">
        <f t="shared" si="140"/>
        <v>41858.649502314816</v>
      </c>
      <c r="M1130" s="6" t="b">
        <v>0</v>
      </c>
      <c r="N1130" s="6">
        <v>1</v>
      </c>
      <c r="O1130" s="6" t="b">
        <v>0</v>
      </c>
      <c r="P1130" s="6" t="s">
        <v>8283</v>
      </c>
      <c r="Q1130" s="8">
        <f t="shared" si="141"/>
        <v>0.1</v>
      </c>
      <c r="R1130" s="9">
        <f t="shared" si="142"/>
        <v>1</v>
      </c>
      <c r="S1130" s="6" t="s">
        <v>8333</v>
      </c>
      <c r="T1130" s="6" t="s">
        <v>8335</v>
      </c>
      <c r="U1130" s="6" t="str">
        <f t="shared" si="136"/>
        <v>games</v>
      </c>
      <c r="V1130" s="6" t="str">
        <f t="shared" si="143"/>
        <v>mobile games</v>
      </c>
      <c r="W1130" s="6" t="str">
        <f t="shared" si="137"/>
        <v>games</v>
      </c>
      <c r="X1130" s="6" t="str">
        <f t="shared" si="138"/>
        <v>mobile games</v>
      </c>
    </row>
    <row r="1131" spans="1:24" ht="104.7" customHeight="1" x14ac:dyDescent="0.55000000000000004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20">
        <f t="shared" si="139"/>
        <v>42496.264965277776</v>
      </c>
      <c r="L1131" s="20">
        <f t="shared" si="140"/>
        <v>42526.264965277776</v>
      </c>
      <c r="M1131" s="6" t="b">
        <v>0</v>
      </c>
      <c r="N1131" s="6">
        <v>2</v>
      </c>
      <c r="O1131" s="6" t="b">
        <v>0</v>
      </c>
      <c r="P1131" s="6" t="s">
        <v>8283</v>
      </c>
      <c r="Q1131" s="8">
        <f t="shared" si="141"/>
        <v>0.105</v>
      </c>
      <c r="R1131" s="9">
        <f t="shared" si="142"/>
        <v>10.5</v>
      </c>
      <c r="S1131" s="6" t="s">
        <v>8333</v>
      </c>
      <c r="T1131" s="6" t="s">
        <v>8335</v>
      </c>
      <c r="U1131" s="6" t="str">
        <f t="shared" si="136"/>
        <v>games</v>
      </c>
      <c r="V1131" s="6" t="str">
        <f t="shared" si="143"/>
        <v>mobile games</v>
      </c>
      <c r="W1131" s="6" t="str">
        <f t="shared" si="137"/>
        <v>games</v>
      </c>
      <c r="X1131" s="6" t="str">
        <f t="shared" si="138"/>
        <v>mobile games</v>
      </c>
    </row>
    <row r="1132" spans="1:24" ht="104.7" customHeight="1" x14ac:dyDescent="0.55000000000000004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20">
        <f t="shared" si="139"/>
        <v>41908.996527777781</v>
      </c>
      <c r="L1132" s="20">
        <f t="shared" si="140"/>
        <v>41969.038194444445</v>
      </c>
      <c r="M1132" s="6" t="b">
        <v>0</v>
      </c>
      <c r="N1132" s="6">
        <v>3</v>
      </c>
      <c r="O1132" s="6" t="b">
        <v>0</v>
      </c>
      <c r="P1132" s="6" t="s">
        <v>8283</v>
      </c>
      <c r="Q1132" s="8">
        <f t="shared" si="141"/>
        <v>0.22</v>
      </c>
      <c r="R1132" s="9">
        <f t="shared" si="142"/>
        <v>3.6666666666666665</v>
      </c>
      <c r="S1132" s="6" t="s">
        <v>8333</v>
      </c>
      <c r="T1132" s="6" t="s">
        <v>8335</v>
      </c>
      <c r="U1132" s="6" t="str">
        <f t="shared" si="136"/>
        <v>games</v>
      </c>
      <c r="V1132" s="6" t="str">
        <f t="shared" si="143"/>
        <v>mobile games</v>
      </c>
      <c r="W1132" s="6" t="str">
        <f t="shared" si="137"/>
        <v>games</v>
      </c>
      <c r="X1132" s="6" t="str">
        <f t="shared" si="138"/>
        <v>mobile games</v>
      </c>
    </row>
    <row r="1133" spans="1:24" ht="104.7" customHeight="1" x14ac:dyDescent="0.55000000000000004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20">
        <f t="shared" si="139"/>
        <v>42332.908194444448</v>
      </c>
      <c r="L1133" s="20">
        <f t="shared" si="140"/>
        <v>42362.908194444448</v>
      </c>
      <c r="M1133" s="6" t="b">
        <v>0</v>
      </c>
      <c r="N1133" s="6">
        <v>0</v>
      </c>
      <c r="O1133" s="6" t="b">
        <v>0</v>
      </c>
      <c r="P1133" s="6" t="s">
        <v>8283</v>
      </c>
      <c r="Q1133" s="8">
        <f t="shared" si="141"/>
        <v>0</v>
      </c>
      <c r="R1133" s="9" t="e">
        <f t="shared" si="142"/>
        <v>#DIV/0!</v>
      </c>
      <c r="S1133" s="6" t="s">
        <v>8333</v>
      </c>
      <c r="T1133" s="6" t="s">
        <v>8335</v>
      </c>
      <c r="U1133" s="6" t="str">
        <f t="shared" si="136"/>
        <v>games</v>
      </c>
      <c r="V1133" s="6" t="str">
        <f t="shared" si="143"/>
        <v>mobile games</v>
      </c>
      <c r="W1133" s="6" t="str">
        <f t="shared" si="137"/>
        <v>games</v>
      </c>
      <c r="X1133" s="6" t="str">
        <f t="shared" si="138"/>
        <v>mobile games</v>
      </c>
    </row>
    <row r="1134" spans="1:24" ht="104.7" customHeight="1" x14ac:dyDescent="0.55000000000000004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20">
        <f t="shared" si="139"/>
        <v>42706.115405092598</v>
      </c>
      <c r="L1134" s="20">
        <f t="shared" si="140"/>
        <v>42736.115405092598</v>
      </c>
      <c r="M1134" s="6" t="b">
        <v>0</v>
      </c>
      <c r="N1134" s="6">
        <v>13</v>
      </c>
      <c r="O1134" s="6" t="b">
        <v>0</v>
      </c>
      <c r="P1134" s="6" t="s">
        <v>8283</v>
      </c>
      <c r="Q1134" s="8">
        <f t="shared" si="141"/>
        <v>14.38</v>
      </c>
      <c r="R1134" s="9">
        <f t="shared" si="142"/>
        <v>110.61538461538461</v>
      </c>
      <c r="S1134" s="6" t="s">
        <v>8333</v>
      </c>
      <c r="T1134" s="6" t="s">
        <v>8335</v>
      </c>
      <c r="U1134" s="6" t="str">
        <f t="shared" si="136"/>
        <v>games</v>
      </c>
      <c r="V1134" s="6" t="str">
        <f t="shared" si="143"/>
        <v>mobile games</v>
      </c>
      <c r="W1134" s="6" t="str">
        <f t="shared" si="137"/>
        <v>games</v>
      </c>
      <c r="X1134" s="6" t="str">
        <f t="shared" si="138"/>
        <v>mobile games</v>
      </c>
    </row>
    <row r="1135" spans="1:24" ht="104.7" customHeight="1" x14ac:dyDescent="0.55000000000000004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20">
        <f t="shared" si="139"/>
        <v>41821.407187500001</v>
      </c>
      <c r="L1135" s="20">
        <f t="shared" si="140"/>
        <v>41851.407187500001</v>
      </c>
      <c r="M1135" s="6" t="b">
        <v>0</v>
      </c>
      <c r="N1135" s="6">
        <v>1</v>
      </c>
      <c r="O1135" s="6" t="b">
        <v>0</v>
      </c>
      <c r="P1135" s="6" t="s">
        <v>8283</v>
      </c>
      <c r="Q1135" s="8">
        <f t="shared" si="141"/>
        <v>0.66666666666666674</v>
      </c>
      <c r="R1135" s="9">
        <f t="shared" si="142"/>
        <v>20</v>
      </c>
      <c r="S1135" s="6" t="s">
        <v>8333</v>
      </c>
      <c r="T1135" s="6" t="s">
        <v>8335</v>
      </c>
      <c r="U1135" s="6" t="str">
        <f t="shared" si="136"/>
        <v>games</v>
      </c>
      <c r="V1135" s="6" t="str">
        <f t="shared" si="143"/>
        <v>mobile games</v>
      </c>
      <c r="W1135" s="6" t="str">
        <f t="shared" si="137"/>
        <v>games</v>
      </c>
      <c r="X1135" s="6" t="str">
        <f t="shared" si="138"/>
        <v>mobile games</v>
      </c>
    </row>
    <row r="1136" spans="1:24" ht="104.7" customHeight="1" x14ac:dyDescent="0.55000000000000004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20">
        <f t="shared" si="139"/>
        <v>41958.285046296296</v>
      </c>
      <c r="L1136" s="20">
        <f t="shared" si="140"/>
        <v>41972.189583333333</v>
      </c>
      <c r="M1136" s="6" t="b">
        <v>0</v>
      </c>
      <c r="N1136" s="6">
        <v>1</v>
      </c>
      <c r="O1136" s="6" t="b">
        <v>0</v>
      </c>
      <c r="P1136" s="6" t="s">
        <v>8283</v>
      </c>
      <c r="Q1136" s="8">
        <f t="shared" si="141"/>
        <v>4.0000000000000001E-3</v>
      </c>
      <c r="R1136" s="9">
        <f t="shared" si="142"/>
        <v>1</v>
      </c>
      <c r="S1136" s="6" t="s">
        <v>8333</v>
      </c>
      <c r="T1136" s="6" t="s">
        <v>8335</v>
      </c>
      <c r="U1136" s="6" t="str">
        <f t="shared" si="136"/>
        <v>games</v>
      </c>
      <c r="V1136" s="6" t="str">
        <f t="shared" si="143"/>
        <v>mobile games</v>
      </c>
      <c r="W1136" s="6" t="str">
        <f t="shared" si="137"/>
        <v>games</v>
      </c>
      <c r="X1136" s="6" t="str">
        <f t="shared" si="138"/>
        <v>mobile games</v>
      </c>
    </row>
    <row r="1137" spans="1:24" ht="104.7" customHeight="1" x14ac:dyDescent="0.55000000000000004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20">
        <f t="shared" si="139"/>
        <v>42558.989513888882</v>
      </c>
      <c r="L1137" s="20">
        <f t="shared" si="140"/>
        <v>42588.989513888882</v>
      </c>
      <c r="M1137" s="6" t="b">
        <v>0</v>
      </c>
      <c r="N1137" s="6">
        <v>1</v>
      </c>
      <c r="O1137" s="6" t="b">
        <v>0</v>
      </c>
      <c r="P1137" s="6" t="s">
        <v>8283</v>
      </c>
      <c r="Q1137" s="8">
        <f t="shared" si="141"/>
        <v>5</v>
      </c>
      <c r="R1137" s="9">
        <f t="shared" si="142"/>
        <v>50</v>
      </c>
      <c r="S1137" s="6" t="s">
        <v>8333</v>
      </c>
      <c r="T1137" s="6" t="s">
        <v>8335</v>
      </c>
      <c r="U1137" s="6" t="str">
        <f t="shared" si="136"/>
        <v>games</v>
      </c>
      <c r="V1137" s="6" t="str">
        <f t="shared" si="143"/>
        <v>mobile games</v>
      </c>
      <c r="W1137" s="6" t="str">
        <f t="shared" si="137"/>
        <v>games</v>
      </c>
      <c r="X1137" s="6" t="str">
        <f t="shared" si="138"/>
        <v>mobile games</v>
      </c>
    </row>
    <row r="1138" spans="1:24" ht="104.7" customHeight="1" x14ac:dyDescent="0.55000000000000004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20">
        <f t="shared" si="139"/>
        <v>42327.671631944439</v>
      </c>
      <c r="L1138" s="20">
        <f t="shared" si="140"/>
        <v>42357.671631944439</v>
      </c>
      <c r="M1138" s="6" t="b">
        <v>0</v>
      </c>
      <c r="N1138" s="6">
        <v>6</v>
      </c>
      <c r="O1138" s="6" t="b">
        <v>0</v>
      </c>
      <c r="P1138" s="6" t="s">
        <v>8283</v>
      </c>
      <c r="Q1138" s="8">
        <f t="shared" si="141"/>
        <v>6.4439140811455857</v>
      </c>
      <c r="R1138" s="9">
        <f t="shared" si="142"/>
        <v>45</v>
      </c>
      <c r="S1138" s="6" t="s">
        <v>8333</v>
      </c>
      <c r="T1138" s="6" t="s">
        <v>8335</v>
      </c>
      <c r="U1138" s="6" t="str">
        <f t="shared" si="136"/>
        <v>games</v>
      </c>
      <c r="V1138" s="6" t="str">
        <f t="shared" si="143"/>
        <v>mobile games</v>
      </c>
      <c r="W1138" s="6" t="str">
        <f t="shared" si="137"/>
        <v>games</v>
      </c>
      <c r="X1138" s="6" t="str">
        <f t="shared" si="138"/>
        <v>mobile games</v>
      </c>
    </row>
    <row r="1139" spans="1:24" ht="104.7" customHeight="1" x14ac:dyDescent="0.55000000000000004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20">
        <f t="shared" si="139"/>
        <v>42453.819687499999</v>
      </c>
      <c r="L1139" s="20">
        <f t="shared" si="140"/>
        <v>42483.819687499999</v>
      </c>
      <c r="M1139" s="6" t="b">
        <v>0</v>
      </c>
      <c r="N1139" s="6">
        <v>39</v>
      </c>
      <c r="O1139" s="6" t="b">
        <v>0</v>
      </c>
      <c r="P1139" s="6" t="s">
        <v>8283</v>
      </c>
      <c r="Q1139" s="8">
        <f t="shared" si="141"/>
        <v>39.5</v>
      </c>
      <c r="R1139" s="9">
        <f t="shared" si="142"/>
        <v>253.2051282051282</v>
      </c>
      <c r="S1139" s="6" t="s">
        <v>8333</v>
      </c>
      <c r="T1139" s="6" t="s">
        <v>8335</v>
      </c>
      <c r="U1139" s="6" t="str">
        <f t="shared" si="136"/>
        <v>games</v>
      </c>
      <c r="V1139" s="6" t="str">
        <f t="shared" si="143"/>
        <v>mobile games</v>
      </c>
      <c r="W1139" s="6" t="str">
        <f t="shared" si="137"/>
        <v>games</v>
      </c>
      <c r="X1139" s="6" t="str">
        <f t="shared" si="138"/>
        <v>mobile games</v>
      </c>
    </row>
    <row r="1140" spans="1:24" ht="104.7" customHeight="1" x14ac:dyDescent="0.55000000000000004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20">
        <f t="shared" si="139"/>
        <v>42736.9066087963</v>
      </c>
      <c r="L1140" s="20">
        <f t="shared" si="140"/>
        <v>42756.9066087963</v>
      </c>
      <c r="M1140" s="6" t="b">
        <v>0</v>
      </c>
      <c r="N1140" s="6">
        <v>4</v>
      </c>
      <c r="O1140" s="6" t="b">
        <v>0</v>
      </c>
      <c r="P1140" s="6" t="s">
        <v>8283</v>
      </c>
      <c r="Q1140" s="8">
        <f t="shared" si="141"/>
        <v>0.35714285714285715</v>
      </c>
      <c r="R1140" s="9">
        <f t="shared" si="142"/>
        <v>31.25</v>
      </c>
      <c r="S1140" s="6" t="s">
        <v>8333</v>
      </c>
      <c r="T1140" s="6" t="s">
        <v>8335</v>
      </c>
      <c r="U1140" s="6" t="str">
        <f t="shared" si="136"/>
        <v>games</v>
      </c>
      <c r="V1140" s="6" t="str">
        <f t="shared" si="143"/>
        <v>mobile games</v>
      </c>
      <c r="W1140" s="6" t="str">
        <f t="shared" si="137"/>
        <v>games</v>
      </c>
      <c r="X1140" s="6" t="str">
        <f t="shared" si="138"/>
        <v>mobile games</v>
      </c>
    </row>
    <row r="1141" spans="1:24" ht="104.7" customHeight="1" x14ac:dyDescent="0.55000000000000004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20">
        <f t="shared" si="139"/>
        <v>41975.347523148142</v>
      </c>
      <c r="L1141" s="20">
        <f t="shared" si="140"/>
        <v>42005.347523148142</v>
      </c>
      <c r="M1141" s="6" t="b">
        <v>0</v>
      </c>
      <c r="N1141" s="6">
        <v>1</v>
      </c>
      <c r="O1141" s="6" t="b">
        <v>0</v>
      </c>
      <c r="P1141" s="6" t="s">
        <v>8283</v>
      </c>
      <c r="Q1141" s="8">
        <f t="shared" si="141"/>
        <v>6.25E-2</v>
      </c>
      <c r="R1141" s="9">
        <f t="shared" si="142"/>
        <v>5</v>
      </c>
      <c r="S1141" s="6" t="s">
        <v>8333</v>
      </c>
      <c r="T1141" s="6" t="s">
        <v>8335</v>
      </c>
      <c r="U1141" s="6" t="str">
        <f t="shared" si="136"/>
        <v>games</v>
      </c>
      <c r="V1141" s="6" t="str">
        <f t="shared" si="143"/>
        <v>mobile games</v>
      </c>
      <c r="W1141" s="6" t="str">
        <f t="shared" si="137"/>
        <v>games</v>
      </c>
      <c r="X1141" s="6" t="str">
        <f t="shared" si="138"/>
        <v>mobile games</v>
      </c>
    </row>
    <row r="1142" spans="1:24" ht="104.7" customHeight="1" x14ac:dyDescent="0.55000000000000004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20">
        <f t="shared" si="139"/>
        <v>42192.462048611109</v>
      </c>
      <c r="L1142" s="20">
        <f t="shared" si="140"/>
        <v>42222.462048611109</v>
      </c>
      <c r="M1142" s="6" t="b">
        <v>0</v>
      </c>
      <c r="N1142" s="6">
        <v>0</v>
      </c>
      <c r="O1142" s="6" t="b">
        <v>0</v>
      </c>
      <c r="P1142" s="6" t="s">
        <v>8283</v>
      </c>
      <c r="Q1142" s="8">
        <f t="shared" si="141"/>
        <v>0</v>
      </c>
      <c r="R1142" s="9" t="e">
        <f t="shared" si="142"/>
        <v>#DIV/0!</v>
      </c>
      <c r="S1142" s="6" t="s">
        <v>8333</v>
      </c>
      <c r="T1142" s="6" t="s">
        <v>8335</v>
      </c>
      <c r="U1142" s="6" t="str">
        <f t="shared" si="136"/>
        <v>games</v>
      </c>
      <c r="V1142" s="6" t="str">
        <f t="shared" si="143"/>
        <v>mobile games</v>
      </c>
      <c r="W1142" s="6" t="str">
        <f t="shared" si="137"/>
        <v>games</v>
      </c>
      <c r="X1142" s="6" t="str">
        <f t="shared" si="138"/>
        <v>mobile games</v>
      </c>
    </row>
    <row r="1143" spans="1:24" ht="104.7" customHeight="1" x14ac:dyDescent="0.55000000000000004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20">
        <f t="shared" si="139"/>
        <v>42164.699652777781</v>
      </c>
      <c r="L1143" s="20">
        <f t="shared" si="140"/>
        <v>42194.699652777781</v>
      </c>
      <c r="M1143" s="6" t="b">
        <v>0</v>
      </c>
      <c r="N1143" s="6">
        <v>0</v>
      </c>
      <c r="O1143" s="6" t="b">
        <v>0</v>
      </c>
      <c r="P1143" s="6" t="s">
        <v>8283</v>
      </c>
      <c r="Q1143" s="8">
        <f t="shared" si="141"/>
        <v>0</v>
      </c>
      <c r="R1143" s="9" t="e">
        <f t="shared" si="142"/>
        <v>#DIV/0!</v>
      </c>
      <c r="S1143" s="6" t="s">
        <v>8333</v>
      </c>
      <c r="T1143" s="6" t="s">
        <v>8335</v>
      </c>
      <c r="U1143" s="6" t="str">
        <f t="shared" si="136"/>
        <v>games</v>
      </c>
      <c r="V1143" s="6" t="str">
        <f t="shared" si="143"/>
        <v>mobile games</v>
      </c>
      <c r="W1143" s="6" t="str">
        <f t="shared" si="137"/>
        <v>games</v>
      </c>
      <c r="X1143" s="6" t="str">
        <f t="shared" si="138"/>
        <v>mobile games</v>
      </c>
    </row>
    <row r="1144" spans="1:24" ht="104.7" customHeight="1" x14ac:dyDescent="0.55000000000000004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20">
        <f t="shared" si="139"/>
        <v>42022.006099537044</v>
      </c>
      <c r="L1144" s="20">
        <f t="shared" si="140"/>
        <v>42052.006099537044</v>
      </c>
      <c r="M1144" s="6" t="b">
        <v>0</v>
      </c>
      <c r="N1144" s="6">
        <v>0</v>
      </c>
      <c r="O1144" s="6" t="b">
        <v>0</v>
      </c>
      <c r="P1144" s="6" t="s">
        <v>8283</v>
      </c>
      <c r="Q1144" s="8">
        <f t="shared" si="141"/>
        <v>0</v>
      </c>
      <c r="R1144" s="9" t="e">
        <f t="shared" si="142"/>
        <v>#DIV/0!</v>
      </c>
      <c r="S1144" s="6" t="s">
        <v>8333</v>
      </c>
      <c r="T1144" s="6" t="s">
        <v>8335</v>
      </c>
      <c r="U1144" s="6" t="str">
        <f t="shared" si="136"/>
        <v>games</v>
      </c>
      <c r="V1144" s="6" t="str">
        <f t="shared" si="143"/>
        <v>mobile games</v>
      </c>
      <c r="W1144" s="6" t="str">
        <f t="shared" si="137"/>
        <v>games</v>
      </c>
      <c r="X1144" s="6" t="str">
        <f t="shared" si="138"/>
        <v>mobile games</v>
      </c>
    </row>
    <row r="1145" spans="1:24" ht="104.7" customHeight="1" x14ac:dyDescent="0.55000000000000004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20">
        <f t="shared" si="139"/>
        <v>42325.19358796296</v>
      </c>
      <c r="L1145" s="20">
        <f t="shared" si="140"/>
        <v>42355.19358796296</v>
      </c>
      <c r="M1145" s="6" t="b">
        <v>0</v>
      </c>
      <c r="N1145" s="6">
        <v>8</v>
      </c>
      <c r="O1145" s="6" t="b">
        <v>0</v>
      </c>
      <c r="P1145" s="6" t="s">
        <v>8283</v>
      </c>
      <c r="Q1145" s="8">
        <f t="shared" si="141"/>
        <v>0.41333333333333333</v>
      </c>
      <c r="R1145" s="9">
        <f t="shared" si="142"/>
        <v>23.25</v>
      </c>
      <c r="S1145" s="6" t="s">
        <v>8333</v>
      </c>
      <c r="T1145" s="6" t="s">
        <v>8335</v>
      </c>
      <c r="U1145" s="6" t="str">
        <f t="shared" si="136"/>
        <v>games</v>
      </c>
      <c r="V1145" s="6" t="str">
        <f t="shared" si="143"/>
        <v>mobile games</v>
      </c>
      <c r="W1145" s="6" t="str">
        <f t="shared" si="137"/>
        <v>games</v>
      </c>
      <c r="X1145" s="6" t="str">
        <f t="shared" si="138"/>
        <v>mobile games</v>
      </c>
    </row>
    <row r="1146" spans="1:24" ht="104.7" customHeight="1" x14ac:dyDescent="0.55000000000000004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20">
        <f t="shared" si="139"/>
        <v>42093.181944444441</v>
      </c>
      <c r="L1146" s="20">
        <f t="shared" si="140"/>
        <v>42123.181944444441</v>
      </c>
      <c r="M1146" s="6" t="b">
        <v>0</v>
      </c>
      <c r="N1146" s="6">
        <v>0</v>
      </c>
      <c r="O1146" s="6" t="b">
        <v>0</v>
      </c>
      <c r="P1146" s="6" t="s">
        <v>8284</v>
      </c>
      <c r="Q1146" s="8">
        <f t="shared" si="141"/>
        <v>0</v>
      </c>
      <c r="R1146" s="9" t="e">
        <f t="shared" si="142"/>
        <v>#DIV/0!</v>
      </c>
      <c r="S1146" s="6" t="s">
        <v>8336</v>
      </c>
      <c r="T1146" s="6" t="s">
        <v>8337</v>
      </c>
      <c r="U1146" s="6" t="str">
        <f t="shared" si="136"/>
        <v>food</v>
      </c>
      <c r="V1146" s="6" t="str">
        <f t="shared" si="143"/>
        <v>food trucks</v>
      </c>
      <c r="W1146" s="6" t="str">
        <f t="shared" si="137"/>
        <v>food</v>
      </c>
      <c r="X1146" s="6" t="str">
        <f t="shared" si="138"/>
        <v>food trucks</v>
      </c>
    </row>
    <row r="1147" spans="1:24" ht="104.7" customHeight="1" x14ac:dyDescent="0.55000000000000004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20">
        <f t="shared" si="139"/>
        <v>41854.747592592597</v>
      </c>
      <c r="L1147" s="20">
        <f t="shared" si="140"/>
        <v>41914.747592592597</v>
      </c>
      <c r="M1147" s="6" t="b">
        <v>0</v>
      </c>
      <c r="N1147" s="6">
        <v>1</v>
      </c>
      <c r="O1147" s="6" t="b">
        <v>0</v>
      </c>
      <c r="P1147" s="6" t="s">
        <v>8284</v>
      </c>
      <c r="Q1147" s="8">
        <f t="shared" si="141"/>
        <v>0.125</v>
      </c>
      <c r="R1147" s="9">
        <f t="shared" si="142"/>
        <v>100</v>
      </c>
      <c r="S1147" s="6" t="s">
        <v>8336</v>
      </c>
      <c r="T1147" s="6" t="s">
        <v>8337</v>
      </c>
      <c r="U1147" s="6" t="str">
        <f t="shared" si="136"/>
        <v>food</v>
      </c>
      <c r="V1147" s="6" t="str">
        <f t="shared" si="143"/>
        <v>food trucks</v>
      </c>
      <c r="W1147" s="6" t="str">
        <f t="shared" si="137"/>
        <v>food</v>
      </c>
      <c r="X1147" s="6" t="str">
        <f t="shared" si="138"/>
        <v>food trucks</v>
      </c>
    </row>
    <row r="1148" spans="1:24" ht="104.7" customHeight="1" x14ac:dyDescent="0.55000000000000004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20">
        <f t="shared" si="139"/>
        <v>41723.9533912037</v>
      </c>
      <c r="L1148" s="20">
        <f t="shared" si="140"/>
        <v>41761.9533912037</v>
      </c>
      <c r="M1148" s="6" t="b">
        <v>0</v>
      </c>
      <c r="N1148" s="6">
        <v>12</v>
      </c>
      <c r="O1148" s="6" t="b">
        <v>0</v>
      </c>
      <c r="P1148" s="6" t="s">
        <v>8284</v>
      </c>
      <c r="Q1148" s="8">
        <f t="shared" si="141"/>
        <v>8.8333333333333339</v>
      </c>
      <c r="R1148" s="9">
        <f t="shared" si="142"/>
        <v>44.166666666666664</v>
      </c>
      <c r="S1148" s="6" t="s">
        <v>8336</v>
      </c>
      <c r="T1148" s="6" t="s">
        <v>8337</v>
      </c>
      <c r="U1148" s="6" t="str">
        <f t="shared" si="136"/>
        <v>food</v>
      </c>
      <c r="V1148" s="6" t="str">
        <f t="shared" si="143"/>
        <v>food trucks</v>
      </c>
      <c r="W1148" s="6" t="str">
        <f t="shared" si="137"/>
        <v>food</v>
      </c>
      <c r="X1148" s="6" t="str">
        <f t="shared" si="138"/>
        <v>food trucks</v>
      </c>
    </row>
    <row r="1149" spans="1:24" ht="104.7" customHeight="1" x14ac:dyDescent="0.55000000000000004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20">
        <f t="shared" si="139"/>
        <v>41871.972025462965</v>
      </c>
      <c r="L1149" s="20">
        <f t="shared" si="140"/>
        <v>41931.972025462965</v>
      </c>
      <c r="M1149" s="6" t="b">
        <v>0</v>
      </c>
      <c r="N1149" s="6">
        <v>0</v>
      </c>
      <c r="O1149" s="6" t="b">
        <v>0</v>
      </c>
      <c r="P1149" s="6" t="s">
        <v>8284</v>
      </c>
      <c r="Q1149" s="8">
        <f t="shared" si="141"/>
        <v>0</v>
      </c>
      <c r="R1149" s="9" t="e">
        <f t="shared" si="142"/>
        <v>#DIV/0!</v>
      </c>
      <c r="S1149" s="6" t="s">
        <v>8336</v>
      </c>
      <c r="T1149" s="6" t="s">
        <v>8337</v>
      </c>
      <c r="U1149" s="6" t="str">
        <f t="shared" si="136"/>
        <v>food</v>
      </c>
      <c r="V1149" s="6" t="str">
        <f t="shared" si="143"/>
        <v>food trucks</v>
      </c>
      <c r="W1149" s="6" t="str">
        <f t="shared" si="137"/>
        <v>food</v>
      </c>
      <c r="X1149" s="6" t="str">
        <f t="shared" si="138"/>
        <v>food trucks</v>
      </c>
    </row>
    <row r="1150" spans="1:24" ht="104.7" customHeight="1" x14ac:dyDescent="0.55000000000000004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20">
        <f t="shared" si="139"/>
        <v>42675.171076388884</v>
      </c>
      <c r="L1150" s="20">
        <f t="shared" si="140"/>
        <v>42705.212743055556</v>
      </c>
      <c r="M1150" s="6" t="b">
        <v>0</v>
      </c>
      <c r="N1150" s="6">
        <v>3</v>
      </c>
      <c r="O1150" s="6" t="b">
        <v>0</v>
      </c>
      <c r="P1150" s="6" t="s">
        <v>8284</v>
      </c>
      <c r="Q1150" s="8">
        <f t="shared" si="141"/>
        <v>0.48666666666666669</v>
      </c>
      <c r="R1150" s="9">
        <f t="shared" si="142"/>
        <v>24.333333333333332</v>
      </c>
      <c r="S1150" s="6" t="s">
        <v>8336</v>
      </c>
      <c r="T1150" s="6" t="s">
        <v>8337</v>
      </c>
      <c r="U1150" s="6" t="str">
        <f t="shared" si="136"/>
        <v>food</v>
      </c>
      <c r="V1150" s="6" t="str">
        <f t="shared" si="143"/>
        <v>food trucks</v>
      </c>
      <c r="W1150" s="6" t="str">
        <f t="shared" si="137"/>
        <v>food</v>
      </c>
      <c r="X1150" s="6" t="str">
        <f t="shared" si="138"/>
        <v>food trucks</v>
      </c>
    </row>
    <row r="1151" spans="1:24" ht="104.7" customHeight="1" x14ac:dyDescent="0.55000000000000004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20">
        <f t="shared" si="139"/>
        <v>42507.71025462963</v>
      </c>
      <c r="L1151" s="20">
        <f t="shared" si="140"/>
        <v>42537.71025462963</v>
      </c>
      <c r="M1151" s="6" t="b">
        <v>0</v>
      </c>
      <c r="N1151" s="6">
        <v>2</v>
      </c>
      <c r="O1151" s="6" t="b">
        <v>0</v>
      </c>
      <c r="P1151" s="6" t="s">
        <v>8284</v>
      </c>
      <c r="Q1151" s="8">
        <f t="shared" si="141"/>
        <v>0.15</v>
      </c>
      <c r="R1151" s="9">
        <f t="shared" si="142"/>
        <v>37.5</v>
      </c>
      <c r="S1151" s="6" t="s">
        <v>8336</v>
      </c>
      <c r="T1151" s="6" t="s">
        <v>8337</v>
      </c>
      <c r="U1151" s="6" t="str">
        <f t="shared" si="136"/>
        <v>food</v>
      </c>
      <c r="V1151" s="6" t="str">
        <f t="shared" si="143"/>
        <v>food trucks</v>
      </c>
      <c r="W1151" s="6" t="str">
        <f t="shared" si="137"/>
        <v>food</v>
      </c>
      <c r="X1151" s="6" t="str">
        <f t="shared" si="138"/>
        <v>food trucks</v>
      </c>
    </row>
    <row r="1152" spans="1:24" ht="104.7" customHeight="1" x14ac:dyDescent="0.55000000000000004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20">
        <f t="shared" si="139"/>
        <v>42317.954571759255</v>
      </c>
      <c r="L1152" s="20">
        <f t="shared" si="140"/>
        <v>42377.954571759255</v>
      </c>
      <c r="M1152" s="6" t="b">
        <v>0</v>
      </c>
      <c r="N1152" s="6">
        <v>6</v>
      </c>
      <c r="O1152" s="6" t="b">
        <v>0</v>
      </c>
      <c r="P1152" s="6" t="s">
        <v>8284</v>
      </c>
      <c r="Q1152" s="8">
        <f t="shared" si="141"/>
        <v>10.08</v>
      </c>
      <c r="R1152" s="9">
        <f t="shared" si="142"/>
        <v>42</v>
      </c>
      <c r="S1152" s="6" t="s">
        <v>8336</v>
      </c>
      <c r="T1152" s="6" t="s">
        <v>8337</v>
      </c>
      <c r="U1152" s="6" t="str">
        <f t="shared" si="136"/>
        <v>food</v>
      </c>
      <c r="V1152" s="6" t="str">
        <f t="shared" si="143"/>
        <v>food trucks</v>
      </c>
      <c r="W1152" s="6" t="str">
        <f t="shared" si="137"/>
        <v>food</v>
      </c>
      <c r="X1152" s="6" t="str">
        <f t="shared" si="138"/>
        <v>food trucks</v>
      </c>
    </row>
    <row r="1153" spans="1:24" ht="104.7" customHeight="1" x14ac:dyDescent="0.55000000000000004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20">
        <f t="shared" si="139"/>
        <v>42224.102581018517</v>
      </c>
      <c r="L1153" s="20">
        <f t="shared" si="140"/>
        <v>42254.102581018517</v>
      </c>
      <c r="M1153" s="6" t="b">
        <v>0</v>
      </c>
      <c r="N1153" s="6">
        <v>0</v>
      </c>
      <c r="O1153" s="6" t="b">
        <v>0</v>
      </c>
      <c r="P1153" s="6" t="s">
        <v>8284</v>
      </c>
      <c r="Q1153" s="8">
        <f t="shared" si="141"/>
        <v>0</v>
      </c>
      <c r="R1153" s="9" t="e">
        <f t="shared" si="142"/>
        <v>#DIV/0!</v>
      </c>
      <c r="S1153" s="6" t="s">
        <v>8336</v>
      </c>
      <c r="T1153" s="6" t="s">
        <v>8337</v>
      </c>
      <c r="U1153" s="6" t="str">
        <f t="shared" si="136"/>
        <v>food</v>
      </c>
      <c r="V1153" s="6" t="str">
        <f t="shared" si="143"/>
        <v>food trucks</v>
      </c>
      <c r="W1153" s="6" t="str">
        <f t="shared" si="137"/>
        <v>food</v>
      </c>
      <c r="X1153" s="6" t="str">
        <f t="shared" si="138"/>
        <v>food trucks</v>
      </c>
    </row>
    <row r="1154" spans="1:24" ht="104.7" customHeight="1" x14ac:dyDescent="0.55000000000000004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20">
        <f t="shared" si="139"/>
        <v>42109.709629629629</v>
      </c>
      <c r="L1154" s="20">
        <f t="shared" si="140"/>
        <v>42139.709629629629</v>
      </c>
      <c r="M1154" s="6" t="b">
        <v>0</v>
      </c>
      <c r="N1154" s="6">
        <v>15</v>
      </c>
      <c r="O1154" s="6" t="b">
        <v>0</v>
      </c>
      <c r="P1154" s="6" t="s">
        <v>8284</v>
      </c>
      <c r="Q1154" s="8">
        <f t="shared" si="141"/>
        <v>5.6937500000000005</v>
      </c>
      <c r="R1154" s="9">
        <f t="shared" si="142"/>
        <v>60.733333333333334</v>
      </c>
      <c r="S1154" s="6" t="s">
        <v>8336</v>
      </c>
      <c r="T1154" s="6" t="s">
        <v>8337</v>
      </c>
      <c r="U1154" s="6" t="str">
        <f t="shared" ref="U1154:U1217" si="144">LEFT(P1154,FIND("/",P1154)-1)</f>
        <v>food</v>
      </c>
      <c r="V1154" s="6" t="str">
        <f t="shared" si="143"/>
        <v>food trucks</v>
      </c>
      <c r="W1154" s="6" t="str">
        <f t="shared" ref="W1154:W1217" si="145">TRIM(MID(SUBSTITUTE(P1154,"/",REPT(" ",LEN(P1154))),(1-1)*LEN(P1154)+1,LEN(P1154)))</f>
        <v>food</v>
      </c>
      <c r="X1154" s="6" t="str">
        <f t="shared" ref="X1154:X1217" si="146">TRIM(MID(SUBSTITUTE(P1154,"/",REPT(" ",LEN(P1154))),(2-1)*LEN(P1154)+1,LEN(P1154)))</f>
        <v>food trucks</v>
      </c>
    </row>
    <row r="1155" spans="1:24" ht="104.7" customHeight="1" x14ac:dyDescent="0.55000000000000004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20">
        <f t="shared" ref="K1155:K1218" si="147">(((J1155/60)/60)/24)+DATE(1970,1,1)</f>
        <v>42143.714178240742</v>
      </c>
      <c r="L1155" s="20">
        <f t="shared" ref="L1155:L1218" si="148">(((I1155/60)/60)/24)+DATE(1970,1,1)</f>
        <v>42173.714178240742</v>
      </c>
      <c r="M1155" s="6" t="b">
        <v>0</v>
      </c>
      <c r="N1155" s="6">
        <v>1</v>
      </c>
      <c r="O1155" s="6" t="b">
        <v>0</v>
      </c>
      <c r="P1155" s="6" t="s">
        <v>8284</v>
      </c>
      <c r="Q1155" s="8">
        <f t="shared" ref="Q1155:Q1218" si="149">E1155/D1155*100</f>
        <v>0.625</v>
      </c>
      <c r="R1155" s="9">
        <f t="shared" ref="R1155:R1218" si="150">E1155/N1155</f>
        <v>50</v>
      </c>
      <c r="S1155" s="6" t="s">
        <v>8336</v>
      </c>
      <c r="T1155" s="6" t="s">
        <v>8337</v>
      </c>
      <c r="U1155" s="6" t="str">
        <f t="shared" si="144"/>
        <v>food</v>
      </c>
      <c r="V1155" s="6" t="str">
        <f t="shared" ref="V1155:V1218" si="151">RIGHT(P1155,LEN(P1155)-LEN(U1155)-1)</f>
        <v>food trucks</v>
      </c>
      <c r="W1155" s="6" t="str">
        <f t="shared" si="145"/>
        <v>food</v>
      </c>
      <c r="X1155" s="6" t="str">
        <f t="shared" si="146"/>
        <v>food trucks</v>
      </c>
    </row>
    <row r="1156" spans="1:24" ht="104.7" customHeight="1" x14ac:dyDescent="0.55000000000000004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20">
        <f t="shared" si="147"/>
        <v>42223.108865740738</v>
      </c>
      <c r="L1156" s="20">
        <f t="shared" si="148"/>
        <v>42253.108865740738</v>
      </c>
      <c r="M1156" s="6" t="b">
        <v>0</v>
      </c>
      <c r="N1156" s="6">
        <v>3</v>
      </c>
      <c r="O1156" s="6" t="b">
        <v>0</v>
      </c>
      <c r="P1156" s="6" t="s">
        <v>8284</v>
      </c>
      <c r="Q1156" s="8">
        <f t="shared" si="149"/>
        <v>6.5</v>
      </c>
      <c r="R1156" s="9">
        <f t="shared" si="150"/>
        <v>108.33333333333333</v>
      </c>
      <c r="S1156" s="6" t="s">
        <v>8336</v>
      </c>
      <c r="T1156" s="6" t="s">
        <v>8337</v>
      </c>
      <c r="U1156" s="6" t="str">
        <f t="shared" si="144"/>
        <v>food</v>
      </c>
      <c r="V1156" s="6" t="str">
        <f t="shared" si="151"/>
        <v>food trucks</v>
      </c>
      <c r="W1156" s="6" t="str">
        <f t="shared" si="145"/>
        <v>food</v>
      </c>
      <c r="X1156" s="6" t="str">
        <f t="shared" si="146"/>
        <v>food trucks</v>
      </c>
    </row>
    <row r="1157" spans="1:24" ht="104.7" customHeight="1" x14ac:dyDescent="0.55000000000000004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20">
        <f t="shared" si="147"/>
        <v>41835.763981481483</v>
      </c>
      <c r="L1157" s="20">
        <f t="shared" si="148"/>
        <v>41865.763981481483</v>
      </c>
      <c r="M1157" s="6" t="b">
        <v>0</v>
      </c>
      <c r="N1157" s="6">
        <v>8</v>
      </c>
      <c r="O1157" s="6" t="b">
        <v>0</v>
      </c>
      <c r="P1157" s="6" t="s">
        <v>8284</v>
      </c>
      <c r="Q1157" s="8">
        <f t="shared" si="149"/>
        <v>0.752</v>
      </c>
      <c r="R1157" s="9">
        <f t="shared" si="150"/>
        <v>23.5</v>
      </c>
      <c r="S1157" s="6" t="s">
        <v>8336</v>
      </c>
      <c r="T1157" s="6" t="s">
        <v>8337</v>
      </c>
      <c r="U1157" s="6" t="str">
        <f t="shared" si="144"/>
        <v>food</v>
      </c>
      <c r="V1157" s="6" t="str">
        <f t="shared" si="151"/>
        <v>food trucks</v>
      </c>
      <c r="W1157" s="6" t="str">
        <f t="shared" si="145"/>
        <v>food</v>
      </c>
      <c r="X1157" s="6" t="str">
        <f t="shared" si="146"/>
        <v>food trucks</v>
      </c>
    </row>
    <row r="1158" spans="1:24" ht="104.7" customHeight="1" x14ac:dyDescent="0.55000000000000004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20">
        <f t="shared" si="147"/>
        <v>42029.07131944444</v>
      </c>
      <c r="L1158" s="20">
        <f t="shared" si="148"/>
        <v>42059.07131944444</v>
      </c>
      <c r="M1158" s="6" t="b">
        <v>0</v>
      </c>
      <c r="N1158" s="6">
        <v>0</v>
      </c>
      <c r="O1158" s="6" t="b">
        <v>0</v>
      </c>
      <c r="P1158" s="6" t="s">
        <v>8284</v>
      </c>
      <c r="Q1158" s="8">
        <f t="shared" si="149"/>
        <v>0</v>
      </c>
      <c r="R1158" s="9" t="e">
        <f t="shared" si="150"/>
        <v>#DIV/0!</v>
      </c>
      <c r="S1158" s="6" t="s">
        <v>8336</v>
      </c>
      <c r="T1158" s="6" t="s">
        <v>8337</v>
      </c>
      <c r="U1158" s="6" t="str">
        <f t="shared" si="144"/>
        <v>food</v>
      </c>
      <c r="V1158" s="6" t="str">
        <f t="shared" si="151"/>
        <v>food trucks</v>
      </c>
      <c r="W1158" s="6" t="str">
        <f t="shared" si="145"/>
        <v>food</v>
      </c>
      <c r="X1158" s="6" t="str">
        <f t="shared" si="146"/>
        <v>food trucks</v>
      </c>
    </row>
    <row r="1159" spans="1:24" ht="104.7" customHeight="1" x14ac:dyDescent="0.55000000000000004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20">
        <f t="shared" si="147"/>
        <v>41918.628240740742</v>
      </c>
      <c r="L1159" s="20">
        <f t="shared" si="148"/>
        <v>41978.669907407413</v>
      </c>
      <c r="M1159" s="6" t="b">
        <v>0</v>
      </c>
      <c r="N1159" s="6">
        <v>3</v>
      </c>
      <c r="O1159" s="6" t="b">
        <v>0</v>
      </c>
      <c r="P1159" s="6" t="s">
        <v>8284</v>
      </c>
      <c r="Q1159" s="8">
        <f t="shared" si="149"/>
        <v>1.51</v>
      </c>
      <c r="R1159" s="9">
        <f t="shared" si="150"/>
        <v>50.333333333333336</v>
      </c>
      <c r="S1159" s="6" t="s">
        <v>8336</v>
      </c>
      <c r="T1159" s="6" t="s">
        <v>8337</v>
      </c>
      <c r="U1159" s="6" t="str">
        <f t="shared" si="144"/>
        <v>food</v>
      </c>
      <c r="V1159" s="6" t="str">
        <f t="shared" si="151"/>
        <v>food trucks</v>
      </c>
      <c r="W1159" s="6" t="str">
        <f t="shared" si="145"/>
        <v>food</v>
      </c>
      <c r="X1159" s="6" t="str">
        <f t="shared" si="146"/>
        <v>food trucks</v>
      </c>
    </row>
    <row r="1160" spans="1:24" ht="104.7" customHeight="1" x14ac:dyDescent="0.55000000000000004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20">
        <f t="shared" si="147"/>
        <v>41952.09175925926</v>
      </c>
      <c r="L1160" s="20">
        <f t="shared" si="148"/>
        <v>41982.09175925926</v>
      </c>
      <c r="M1160" s="6" t="b">
        <v>0</v>
      </c>
      <c r="N1160" s="6">
        <v>3</v>
      </c>
      <c r="O1160" s="6" t="b">
        <v>0</v>
      </c>
      <c r="P1160" s="6" t="s">
        <v>8284</v>
      </c>
      <c r="Q1160" s="8">
        <f t="shared" si="149"/>
        <v>0.46666666666666673</v>
      </c>
      <c r="R1160" s="9">
        <f t="shared" si="150"/>
        <v>11.666666666666666</v>
      </c>
      <c r="S1160" s="6" t="s">
        <v>8336</v>
      </c>
      <c r="T1160" s="6" t="s">
        <v>8337</v>
      </c>
      <c r="U1160" s="6" t="str">
        <f t="shared" si="144"/>
        <v>food</v>
      </c>
      <c r="V1160" s="6" t="str">
        <f t="shared" si="151"/>
        <v>food trucks</v>
      </c>
      <c r="W1160" s="6" t="str">
        <f t="shared" si="145"/>
        <v>food</v>
      </c>
      <c r="X1160" s="6" t="str">
        <f t="shared" si="146"/>
        <v>food trucks</v>
      </c>
    </row>
    <row r="1161" spans="1:24" ht="104.7" customHeight="1" x14ac:dyDescent="0.55000000000000004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20">
        <f t="shared" si="147"/>
        <v>42154.726446759261</v>
      </c>
      <c r="L1161" s="20">
        <f t="shared" si="148"/>
        <v>42185.65625</v>
      </c>
      <c r="M1161" s="6" t="b">
        <v>0</v>
      </c>
      <c r="N1161" s="6">
        <v>0</v>
      </c>
      <c r="O1161" s="6" t="b">
        <v>0</v>
      </c>
      <c r="P1161" s="6" t="s">
        <v>8284</v>
      </c>
      <c r="Q1161" s="8">
        <f t="shared" si="149"/>
        <v>0</v>
      </c>
      <c r="R1161" s="9" t="e">
        <f t="shared" si="150"/>
        <v>#DIV/0!</v>
      </c>
      <c r="S1161" s="6" t="s">
        <v>8336</v>
      </c>
      <c r="T1161" s="6" t="s">
        <v>8337</v>
      </c>
      <c r="U1161" s="6" t="str">
        <f t="shared" si="144"/>
        <v>food</v>
      </c>
      <c r="V1161" s="6" t="str">
        <f t="shared" si="151"/>
        <v>food trucks</v>
      </c>
      <c r="W1161" s="6" t="str">
        <f t="shared" si="145"/>
        <v>food</v>
      </c>
      <c r="X1161" s="6" t="str">
        <f t="shared" si="146"/>
        <v>food trucks</v>
      </c>
    </row>
    <row r="1162" spans="1:24" ht="104.7" customHeight="1" x14ac:dyDescent="0.55000000000000004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20">
        <f t="shared" si="147"/>
        <v>42061.154930555553</v>
      </c>
      <c r="L1162" s="20">
        <f t="shared" si="148"/>
        <v>42091.113263888896</v>
      </c>
      <c r="M1162" s="6" t="b">
        <v>0</v>
      </c>
      <c r="N1162" s="6">
        <v>19</v>
      </c>
      <c r="O1162" s="6" t="b">
        <v>0</v>
      </c>
      <c r="P1162" s="6" t="s">
        <v>8284</v>
      </c>
      <c r="Q1162" s="8">
        <f t="shared" si="149"/>
        <v>3.85</v>
      </c>
      <c r="R1162" s="9">
        <f t="shared" si="150"/>
        <v>60.789473684210527</v>
      </c>
      <c r="S1162" s="6" t="s">
        <v>8336</v>
      </c>
      <c r="T1162" s="6" t="s">
        <v>8337</v>
      </c>
      <c r="U1162" s="6" t="str">
        <f t="shared" si="144"/>
        <v>food</v>
      </c>
      <c r="V1162" s="6" t="str">
        <f t="shared" si="151"/>
        <v>food trucks</v>
      </c>
      <c r="W1162" s="6" t="str">
        <f t="shared" si="145"/>
        <v>food</v>
      </c>
      <c r="X1162" s="6" t="str">
        <f t="shared" si="146"/>
        <v>food trucks</v>
      </c>
    </row>
    <row r="1163" spans="1:24" ht="104.7" customHeight="1" x14ac:dyDescent="0.55000000000000004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20">
        <f t="shared" si="147"/>
        <v>42122.629502314812</v>
      </c>
      <c r="L1163" s="20">
        <f t="shared" si="148"/>
        <v>42143.629502314812</v>
      </c>
      <c r="M1163" s="6" t="b">
        <v>0</v>
      </c>
      <c r="N1163" s="6">
        <v>0</v>
      </c>
      <c r="O1163" s="6" t="b">
        <v>0</v>
      </c>
      <c r="P1163" s="6" t="s">
        <v>8284</v>
      </c>
      <c r="Q1163" s="8">
        <f t="shared" si="149"/>
        <v>0</v>
      </c>
      <c r="R1163" s="9" t="e">
        <f t="shared" si="150"/>
        <v>#DIV/0!</v>
      </c>
      <c r="S1163" s="6" t="s">
        <v>8336</v>
      </c>
      <c r="T1163" s="6" t="s">
        <v>8337</v>
      </c>
      <c r="U1163" s="6" t="str">
        <f t="shared" si="144"/>
        <v>food</v>
      </c>
      <c r="V1163" s="6" t="str">
        <f t="shared" si="151"/>
        <v>food trucks</v>
      </c>
      <c r="W1163" s="6" t="str">
        <f t="shared" si="145"/>
        <v>food</v>
      </c>
      <c r="X1163" s="6" t="str">
        <f t="shared" si="146"/>
        <v>food trucks</v>
      </c>
    </row>
    <row r="1164" spans="1:24" ht="104.7" customHeight="1" x14ac:dyDescent="0.55000000000000004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20">
        <f t="shared" si="147"/>
        <v>41876.683611111112</v>
      </c>
      <c r="L1164" s="20">
        <f t="shared" si="148"/>
        <v>41907.683611111112</v>
      </c>
      <c r="M1164" s="6" t="b">
        <v>0</v>
      </c>
      <c r="N1164" s="6">
        <v>2</v>
      </c>
      <c r="O1164" s="6" t="b">
        <v>0</v>
      </c>
      <c r="P1164" s="6" t="s">
        <v>8284</v>
      </c>
      <c r="Q1164" s="8">
        <f t="shared" si="149"/>
        <v>5.8333333333333341E-2</v>
      </c>
      <c r="R1164" s="9">
        <f t="shared" si="150"/>
        <v>17.5</v>
      </c>
      <c r="S1164" s="6" t="s">
        <v>8336</v>
      </c>
      <c r="T1164" s="6" t="s">
        <v>8337</v>
      </c>
      <c r="U1164" s="6" t="str">
        <f t="shared" si="144"/>
        <v>food</v>
      </c>
      <c r="V1164" s="6" t="str">
        <f t="shared" si="151"/>
        <v>food trucks</v>
      </c>
      <c r="W1164" s="6" t="str">
        <f t="shared" si="145"/>
        <v>food</v>
      </c>
      <c r="X1164" s="6" t="str">
        <f t="shared" si="146"/>
        <v>food trucks</v>
      </c>
    </row>
    <row r="1165" spans="1:24" ht="104.7" customHeight="1" x14ac:dyDescent="0.55000000000000004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20">
        <f t="shared" si="147"/>
        <v>41830.723611111112</v>
      </c>
      <c r="L1165" s="20">
        <f t="shared" si="148"/>
        <v>41860.723611111112</v>
      </c>
      <c r="M1165" s="6" t="b">
        <v>0</v>
      </c>
      <c r="N1165" s="6">
        <v>0</v>
      </c>
      <c r="O1165" s="6" t="b">
        <v>0</v>
      </c>
      <c r="P1165" s="6" t="s">
        <v>8284</v>
      </c>
      <c r="Q1165" s="8">
        <f t="shared" si="149"/>
        <v>0</v>
      </c>
      <c r="R1165" s="9" t="e">
        <f t="shared" si="150"/>
        <v>#DIV/0!</v>
      </c>
      <c r="S1165" s="6" t="s">
        <v>8336</v>
      </c>
      <c r="T1165" s="6" t="s">
        <v>8337</v>
      </c>
      <c r="U1165" s="6" t="str">
        <f t="shared" si="144"/>
        <v>food</v>
      </c>
      <c r="V1165" s="6" t="str">
        <f t="shared" si="151"/>
        <v>food trucks</v>
      </c>
      <c r="W1165" s="6" t="str">
        <f t="shared" si="145"/>
        <v>food</v>
      </c>
      <c r="X1165" s="6" t="str">
        <f t="shared" si="146"/>
        <v>food trucks</v>
      </c>
    </row>
    <row r="1166" spans="1:24" ht="104.7" customHeight="1" x14ac:dyDescent="0.55000000000000004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20">
        <f t="shared" si="147"/>
        <v>42509.724328703705</v>
      </c>
      <c r="L1166" s="20">
        <f t="shared" si="148"/>
        <v>42539.724328703705</v>
      </c>
      <c r="M1166" s="6" t="b">
        <v>0</v>
      </c>
      <c r="N1166" s="6">
        <v>0</v>
      </c>
      <c r="O1166" s="6" t="b">
        <v>0</v>
      </c>
      <c r="P1166" s="6" t="s">
        <v>8284</v>
      </c>
      <c r="Q1166" s="8">
        <f t="shared" si="149"/>
        <v>0</v>
      </c>
      <c r="R1166" s="9" t="e">
        <f t="shared" si="150"/>
        <v>#DIV/0!</v>
      </c>
      <c r="S1166" s="6" t="s">
        <v>8336</v>
      </c>
      <c r="T1166" s="6" t="s">
        <v>8337</v>
      </c>
      <c r="U1166" s="6" t="str">
        <f t="shared" si="144"/>
        <v>food</v>
      </c>
      <c r="V1166" s="6" t="str">
        <f t="shared" si="151"/>
        <v>food trucks</v>
      </c>
      <c r="W1166" s="6" t="str">
        <f t="shared" si="145"/>
        <v>food</v>
      </c>
      <c r="X1166" s="6" t="str">
        <f t="shared" si="146"/>
        <v>food trucks</v>
      </c>
    </row>
    <row r="1167" spans="1:24" ht="104.7" customHeight="1" x14ac:dyDescent="0.55000000000000004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20">
        <f t="shared" si="147"/>
        <v>41792.214467592588</v>
      </c>
      <c r="L1167" s="20">
        <f t="shared" si="148"/>
        <v>41826.214467592588</v>
      </c>
      <c r="M1167" s="6" t="b">
        <v>0</v>
      </c>
      <c r="N1167" s="6">
        <v>25</v>
      </c>
      <c r="O1167" s="6" t="b">
        <v>0</v>
      </c>
      <c r="P1167" s="6" t="s">
        <v>8284</v>
      </c>
      <c r="Q1167" s="8">
        <f t="shared" si="149"/>
        <v>20.705000000000002</v>
      </c>
      <c r="R1167" s="9">
        <f t="shared" si="150"/>
        <v>82.82</v>
      </c>
      <c r="S1167" s="6" t="s">
        <v>8336</v>
      </c>
      <c r="T1167" s="6" t="s">
        <v>8337</v>
      </c>
      <c r="U1167" s="6" t="str">
        <f t="shared" si="144"/>
        <v>food</v>
      </c>
      <c r="V1167" s="6" t="str">
        <f t="shared" si="151"/>
        <v>food trucks</v>
      </c>
      <c r="W1167" s="6" t="str">
        <f t="shared" si="145"/>
        <v>food</v>
      </c>
      <c r="X1167" s="6" t="str">
        <f t="shared" si="146"/>
        <v>food trucks</v>
      </c>
    </row>
    <row r="1168" spans="1:24" ht="104.7" customHeight="1" x14ac:dyDescent="0.55000000000000004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20">
        <f t="shared" si="147"/>
        <v>42150.485439814816</v>
      </c>
      <c r="L1168" s="20">
        <f t="shared" si="148"/>
        <v>42181.166666666672</v>
      </c>
      <c r="M1168" s="6" t="b">
        <v>0</v>
      </c>
      <c r="N1168" s="6">
        <v>8</v>
      </c>
      <c r="O1168" s="6" t="b">
        <v>0</v>
      </c>
      <c r="P1168" s="6" t="s">
        <v>8284</v>
      </c>
      <c r="Q1168" s="8">
        <f t="shared" si="149"/>
        <v>19.139999999999997</v>
      </c>
      <c r="R1168" s="9">
        <f t="shared" si="150"/>
        <v>358.875</v>
      </c>
      <c r="S1168" s="6" t="s">
        <v>8336</v>
      </c>
      <c r="T1168" s="6" t="s">
        <v>8337</v>
      </c>
      <c r="U1168" s="6" t="str">
        <f t="shared" si="144"/>
        <v>food</v>
      </c>
      <c r="V1168" s="6" t="str">
        <f t="shared" si="151"/>
        <v>food trucks</v>
      </c>
      <c r="W1168" s="6" t="str">
        <f t="shared" si="145"/>
        <v>food</v>
      </c>
      <c r="X1168" s="6" t="str">
        <f t="shared" si="146"/>
        <v>food trucks</v>
      </c>
    </row>
    <row r="1169" spans="1:24" ht="104.7" customHeight="1" x14ac:dyDescent="0.55000000000000004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20">
        <f t="shared" si="147"/>
        <v>41863.734895833331</v>
      </c>
      <c r="L1169" s="20">
        <f t="shared" si="148"/>
        <v>41894.734895833331</v>
      </c>
      <c r="M1169" s="6" t="b">
        <v>0</v>
      </c>
      <c r="N1169" s="6">
        <v>16</v>
      </c>
      <c r="O1169" s="6" t="b">
        <v>0</v>
      </c>
      <c r="P1169" s="6" t="s">
        <v>8284</v>
      </c>
      <c r="Q1169" s="8">
        <f t="shared" si="149"/>
        <v>1.6316666666666666</v>
      </c>
      <c r="R1169" s="9">
        <f t="shared" si="150"/>
        <v>61.1875</v>
      </c>
      <c r="S1169" s="6" t="s">
        <v>8336</v>
      </c>
      <c r="T1169" s="6" t="s">
        <v>8337</v>
      </c>
      <c r="U1169" s="6" t="str">
        <f t="shared" si="144"/>
        <v>food</v>
      </c>
      <c r="V1169" s="6" t="str">
        <f t="shared" si="151"/>
        <v>food trucks</v>
      </c>
      <c r="W1169" s="6" t="str">
        <f t="shared" si="145"/>
        <v>food</v>
      </c>
      <c r="X1169" s="6" t="str">
        <f t="shared" si="146"/>
        <v>food trucks</v>
      </c>
    </row>
    <row r="1170" spans="1:24" ht="104.7" customHeight="1" x14ac:dyDescent="0.55000000000000004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20">
        <f t="shared" si="147"/>
        <v>42605.053993055553</v>
      </c>
      <c r="L1170" s="20">
        <f t="shared" si="148"/>
        <v>42635.053993055553</v>
      </c>
      <c r="M1170" s="6" t="b">
        <v>0</v>
      </c>
      <c r="N1170" s="6">
        <v>3</v>
      </c>
      <c r="O1170" s="6" t="b">
        <v>0</v>
      </c>
      <c r="P1170" s="6" t="s">
        <v>8284</v>
      </c>
      <c r="Q1170" s="8">
        <f t="shared" si="149"/>
        <v>5.6666666666666661</v>
      </c>
      <c r="R1170" s="9">
        <f t="shared" si="150"/>
        <v>340</v>
      </c>
      <c r="S1170" s="6" t="s">
        <v>8336</v>
      </c>
      <c r="T1170" s="6" t="s">
        <v>8337</v>
      </c>
      <c r="U1170" s="6" t="str">
        <f t="shared" si="144"/>
        <v>food</v>
      </c>
      <c r="V1170" s="6" t="str">
        <f t="shared" si="151"/>
        <v>food trucks</v>
      </c>
      <c r="W1170" s="6" t="str">
        <f t="shared" si="145"/>
        <v>food</v>
      </c>
      <c r="X1170" s="6" t="str">
        <f t="shared" si="146"/>
        <v>food trucks</v>
      </c>
    </row>
    <row r="1171" spans="1:24" ht="104.7" customHeight="1" x14ac:dyDescent="0.55000000000000004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20">
        <f t="shared" si="147"/>
        <v>42027.353738425925</v>
      </c>
      <c r="L1171" s="20">
        <f t="shared" si="148"/>
        <v>42057.353738425925</v>
      </c>
      <c r="M1171" s="6" t="b">
        <v>0</v>
      </c>
      <c r="N1171" s="6">
        <v>3</v>
      </c>
      <c r="O1171" s="6" t="b">
        <v>0</v>
      </c>
      <c r="P1171" s="6" t="s">
        <v>8284</v>
      </c>
      <c r="Q1171" s="8">
        <f t="shared" si="149"/>
        <v>0.16999999999999998</v>
      </c>
      <c r="R1171" s="9">
        <f t="shared" si="150"/>
        <v>5.666666666666667</v>
      </c>
      <c r="S1171" s="6" t="s">
        <v>8336</v>
      </c>
      <c r="T1171" s="6" t="s">
        <v>8337</v>
      </c>
      <c r="U1171" s="6" t="str">
        <f t="shared" si="144"/>
        <v>food</v>
      </c>
      <c r="V1171" s="6" t="str">
        <f t="shared" si="151"/>
        <v>food trucks</v>
      </c>
      <c r="W1171" s="6" t="str">
        <f t="shared" si="145"/>
        <v>food</v>
      </c>
      <c r="X1171" s="6" t="str">
        <f t="shared" si="146"/>
        <v>food trucks</v>
      </c>
    </row>
    <row r="1172" spans="1:24" ht="104.7" customHeight="1" x14ac:dyDescent="0.55000000000000004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20">
        <f t="shared" si="147"/>
        <v>42124.893182870372</v>
      </c>
      <c r="L1172" s="20">
        <f t="shared" si="148"/>
        <v>42154.893182870372</v>
      </c>
      <c r="M1172" s="6" t="b">
        <v>0</v>
      </c>
      <c r="N1172" s="6">
        <v>2</v>
      </c>
      <c r="O1172" s="6" t="b">
        <v>0</v>
      </c>
      <c r="P1172" s="6" t="s">
        <v>8284</v>
      </c>
      <c r="Q1172" s="8">
        <f t="shared" si="149"/>
        <v>0.4</v>
      </c>
      <c r="R1172" s="9">
        <f t="shared" si="150"/>
        <v>50</v>
      </c>
      <c r="S1172" s="6" t="s">
        <v>8336</v>
      </c>
      <c r="T1172" s="6" t="s">
        <v>8337</v>
      </c>
      <c r="U1172" s="6" t="str">
        <f t="shared" si="144"/>
        <v>food</v>
      </c>
      <c r="V1172" s="6" t="str">
        <f t="shared" si="151"/>
        <v>food trucks</v>
      </c>
      <c r="W1172" s="6" t="str">
        <f t="shared" si="145"/>
        <v>food</v>
      </c>
      <c r="X1172" s="6" t="str">
        <f t="shared" si="146"/>
        <v>food trucks</v>
      </c>
    </row>
    <row r="1173" spans="1:24" ht="104.7" customHeight="1" x14ac:dyDescent="0.55000000000000004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20">
        <f t="shared" si="147"/>
        <v>41938.804710648146</v>
      </c>
      <c r="L1173" s="20">
        <f t="shared" si="148"/>
        <v>41956.846377314811</v>
      </c>
      <c r="M1173" s="6" t="b">
        <v>0</v>
      </c>
      <c r="N1173" s="6">
        <v>1</v>
      </c>
      <c r="O1173" s="6" t="b">
        <v>0</v>
      </c>
      <c r="P1173" s="6" t="s">
        <v>8284</v>
      </c>
      <c r="Q1173" s="8">
        <f t="shared" si="149"/>
        <v>0.1</v>
      </c>
      <c r="R1173" s="9">
        <f t="shared" si="150"/>
        <v>25</v>
      </c>
      <c r="S1173" s="6" t="s">
        <v>8336</v>
      </c>
      <c r="T1173" s="6" t="s">
        <v>8337</v>
      </c>
      <c r="U1173" s="6" t="str">
        <f t="shared" si="144"/>
        <v>food</v>
      </c>
      <c r="V1173" s="6" t="str">
        <f t="shared" si="151"/>
        <v>food trucks</v>
      </c>
      <c r="W1173" s="6" t="str">
        <f t="shared" si="145"/>
        <v>food</v>
      </c>
      <c r="X1173" s="6" t="str">
        <f t="shared" si="146"/>
        <v>food trucks</v>
      </c>
    </row>
    <row r="1174" spans="1:24" ht="104.7" customHeight="1" x14ac:dyDescent="0.55000000000000004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20">
        <f t="shared" si="147"/>
        <v>41841.682314814818</v>
      </c>
      <c r="L1174" s="20">
        <f t="shared" si="148"/>
        <v>41871.682314814818</v>
      </c>
      <c r="M1174" s="6" t="b">
        <v>0</v>
      </c>
      <c r="N1174" s="6">
        <v>0</v>
      </c>
      <c r="O1174" s="6" t="b">
        <v>0</v>
      </c>
      <c r="P1174" s="6" t="s">
        <v>8284</v>
      </c>
      <c r="Q1174" s="8">
        <f t="shared" si="149"/>
        <v>0</v>
      </c>
      <c r="R1174" s="9" t="e">
        <f t="shared" si="150"/>
        <v>#DIV/0!</v>
      </c>
      <c r="S1174" s="6" t="s">
        <v>8336</v>
      </c>
      <c r="T1174" s="6" t="s">
        <v>8337</v>
      </c>
      <c r="U1174" s="6" t="str">
        <f t="shared" si="144"/>
        <v>food</v>
      </c>
      <c r="V1174" s="6" t="str">
        <f t="shared" si="151"/>
        <v>food trucks</v>
      </c>
      <c r="W1174" s="6" t="str">
        <f t="shared" si="145"/>
        <v>food</v>
      </c>
      <c r="X1174" s="6" t="str">
        <f t="shared" si="146"/>
        <v>food trucks</v>
      </c>
    </row>
    <row r="1175" spans="1:24" ht="104.7" customHeight="1" x14ac:dyDescent="0.55000000000000004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20">
        <f t="shared" si="147"/>
        <v>42184.185844907406</v>
      </c>
      <c r="L1175" s="20">
        <f t="shared" si="148"/>
        <v>42219.185844907406</v>
      </c>
      <c r="M1175" s="6" t="b">
        <v>0</v>
      </c>
      <c r="N1175" s="6">
        <v>1</v>
      </c>
      <c r="O1175" s="6" t="b">
        <v>0</v>
      </c>
      <c r="P1175" s="6" t="s">
        <v>8284</v>
      </c>
      <c r="Q1175" s="8">
        <f t="shared" si="149"/>
        <v>2.4E-2</v>
      </c>
      <c r="R1175" s="9">
        <f t="shared" si="150"/>
        <v>30</v>
      </c>
      <c r="S1175" s="6" t="s">
        <v>8336</v>
      </c>
      <c r="T1175" s="6" t="s">
        <v>8337</v>
      </c>
      <c r="U1175" s="6" t="str">
        <f t="shared" si="144"/>
        <v>food</v>
      </c>
      <c r="V1175" s="6" t="str">
        <f t="shared" si="151"/>
        <v>food trucks</v>
      </c>
      <c r="W1175" s="6" t="str">
        <f t="shared" si="145"/>
        <v>food</v>
      </c>
      <c r="X1175" s="6" t="str">
        <f t="shared" si="146"/>
        <v>food trucks</v>
      </c>
    </row>
    <row r="1176" spans="1:24" ht="104.7" customHeight="1" x14ac:dyDescent="0.55000000000000004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20">
        <f t="shared" si="147"/>
        <v>42468.84174768519</v>
      </c>
      <c r="L1176" s="20">
        <f t="shared" si="148"/>
        <v>42498.84174768519</v>
      </c>
      <c r="M1176" s="6" t="b">
        <v>0</v>
      </c>
      <c r="N1176" s="6">
        <v>19</v>
      </c>
      <c r="O1176" s="6" t="b">
        <v>0</v>
      </c>
      <c r="P1176" s="6" t="s">
        <v>8284</v>
      </c>
      <c r="Q1176" s="8">
        <f t="shared" si="149"/>
        <v>5.9066666666666672</v>
      </c>
      <c r="R1176" s="9">
        <f t="shared" si="150"/>
        <v>46.631578947368418</v>
      </c>
      <c r="S1176" s="6" t="s">
        <v>8336</v>
      </c>
      <c r="T1176" s="6" t="s">
        <v>8337</v>
      </c>
      <c r="U1176" s="6" t="str">
        <f t="shared" si="144"/>
        <v>food</v>
      </c>
      <c r="V1176" s="6" t="str">
        <f t="shared" si="151"/>
        <v>food trucks</v>
      </c>
      <c r="W1176" s="6" t="str">
        <f t="shared" si="145"/>
        <v>food</v>
      </c>
      <c r="X1176" s="6" t="str">
        <f t="shared" si="146"/>
        <v>food trucks</v>
      </c>
    </row>
    <row r="1177" spans="1:24" ht="104.7" customHeight="1" x14ac:dyDescent="0.55000000000000004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20">
        <f t="shared" si="147"/>
        <v>42170.728460648148</v>
      </c>
      <c r="L1177" s="20">
        <f t="shared" si="148"/>
        <v>42200.728460648148</v>
      </c>
      <c r="M1177" s="6" t="b">
        <v>0</v>
      </c>
      <c r="N1177" s="6">
        <v>9</v>
      </c>
      <c r="O1177" s="6" t="b">
        <v>0</v>
      </c>
      <c r="P1177" s="6" t="s">
        <v>8284</v>
      </c>
      <c r="Q1177" s="8">
        <f t="shared" si="149"/>
        <v>2.9250000000000003</v>
      </c>
      <c r="R1177" s="9">
        <f t="shared" si="150"/>
        <v>65</v>
      </c>
      <c r="S1177" s="6" t="s">
        <v>8336</v>
      </c>
      <c r="T1177" s="6" t="s">
        <v>8337</v>
      </c>
      <c r="U1177" s="6" t="str">
        <f t="shared" si="144"/>
        <v>food</v>
      </c>
      <c r="V1177" s="6" t="str">
        <f t="shared" si="151"/>
        <v>food trucks</v>
      </c>
      <c r="W1177" s="6" t="str">
        <f t="shared" si="145"/>
        <v>food</v>
      </c>
      <c r="X1177" s="6" t="str">
        <f t="shared" si="146"/>
        <v>food trucks</v>
      </c>
    </row>
    <row r="1178" spans="1:24" ht="104.7" customHeight="1" x14ac:dyDescent="0.55000000000000004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20">
        <f t="shared" si="147"/>
        <v>42746.019652777773</v>
      </c>
      <c r="L1178" s="20">
        <f t="shared" si="148"/>
        <v>42800.541666666672</v>
      </c>
      <c r="M1178" s="6" t="b">
        <v>0</v>
      </c>
      <c r="N1178" s="6">
        <v>1</v>
      </c>
      <c r="O1178" s="6" t="b">
        <v>0</v>
      </c>
      <c r="P1178" s="6" t="s">
        <v>8284</v>
      </c>
      <c r="Q1178" s="8">
        <f t="shared" si="149"/>
        <v>5.7142857142857143E-3</v>
      </c>
      <c r="R1178" s="9">
        <f t="shared" si="150"/>
        <v>10</v>
      </c>
      <c r="S1178" s="6" t="s">
        <v>8336</v>
      </c>
      <c r="T1178" s="6" t="s">
        <v>8337</v>
      </c>
      <c r="U1178" s="6" t="str">
        <f t="shared" si="144"/>
        <v>food</v>
      </c>
      <c r="V1178" s="6" t="str">
        <f t="shared" si="151"/>
        <v>food trucks</v>
      </c>
      <c r="W1178" s="6" t="str">
        <f t="shared" si="145"/>
        <v>food</v>
      </c>
      <c r="X1178" s="6" t="str">
        <f t="shared" si="146"/>
        <v>food trucks</v>
      </c>
    </row>
    <row r="1179" spans="1:24" ht="104.7" customHeight="1" x14ac:dyDescent="0.55000000000000004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20">
        <f t="shared" si="147"/>
        <v>41897.660833333335</v>
      </c>
      <c r="L1179" s="20">
        <f t="shared" si="148"/>
        <v>41927.660833333335</v>
      </c>
      <c r="M1179" s="6" t="b">
        <v>0</v>
      </c>
      <c r="N1179" s="6">
        <v>0</v>
      </c>
      <c r="O1179" s="6" t="b">
        <v>0</v>
      </c>
      <c r="P1179" s="6" t="s">
        <v>8284</v>
      </c>
      <c r="Q1179" s="8">
        <f t="shared" si="149"/>
        <v>0</v>
      </c>
      <c r="R1179" s="9" t="e">
        <f t="shared" si="150"/>
        <v>#DIV/0!</v>
      </c>
      <c r="S1179" s="6" t="s">
        <v>8336</v>
      </c>
      <c r="T1179" s="6" t="s">
        <v>8337</v>
      </c>
      <c r="U1179" s="6" t="str">
        <f t="shared" si="144"/>
        <v>food</v>
      </c>
      <c r="V1179" s="6" t="str">
        <f t="shared" si="151"/>
        <v>food trucks</v>
      </c>
      <c r="W1179" s="6" t="str">
        <f t="shared" si="145"/>
        <v>food</v>
      </c>
      <c r="X1179" s="6" t="str">
        <f t="shared" si="146"/>
        <v>food trucks</v>
      </c>
    </row>
    <row r="1180" spans="1:24" ht="104.7" customHeight="1" x14ac:dyDescent="0.55000000000000004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20">
        <f t="shared" si="147"/>
        <v>41837.905694444446</v>
      </c>
      <c r="L1180" s="20">
        <f t="shared" si="148"/>
        <v>41867.905694444446</v>
      </c>
      <c r="M1180" s="6" t="b">
        <v>0</v>
      </c>
      <c r="N1180" s="6">
        <v>1</v>
      </c>
      <c r="O1180" s="6" t="b">
        <v>0</v>
      </c>
      <c r="P1180" s="6" t="s">
        <v>8284</v>
      </c>
      <c r="Q1180" s="8">
        <f t="shared" si="149"/>
        <v>6.6666666666666671E-3</v>
      </c>
      <c r="R1180" s="9">
        <f t="shared" si="150"/>
        <v>5</v>
      </c>
      <c r="S1180" s="6" t="s">
        <v>8336</v>
      </c>
      <c r="T1180" s="6" t="s">
        <v>8337</v>
      </c>
      <c r="U1180" s="6" t="str">
        <f t="shared" si="144"/>
        <v>food</v>
      </c>
      <c r="V1180" s="6" t="str">
        <f t="shared" si="151"/>
        <v>food trucks</v>
      </c>
      <c r="W1180" s="6" t="str">
        <f t="shared" si="145"/>
        <v>food</v>
      </c>
      <c r="X1180" s="6" t="str">
        <f t="shared" si="146"/>
        <v>food trucks</v>
      </c>
    </row>
    <row r="1181" spans="1:24" ht="104.7" customHeight="1" x14ac:dyDescent="0.55000000000000004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20">
        <f t="shared" si="147"/>
        <v>42275.720219907409</v>
      </c>
      <c r="L1181" s="20">
        <f t="shared" si="148"/>
        <v>42305.720219907409</v>
      </c>
      <c r="M1181" s="6" t="b">
        <v>0</v>
      </c>
      <c r="N1181" s="6">
        <v>5</v>
      </c>
      <c r="O1181" s="6" t="b">
        <v>0</v>
      </c>
      <c r="P1181" s="6" t="s">
        <v>8284</v>
      </c>
      <c r="Q1181" s="8">
        <f t="shared" si="149"/>
        <v>5.3333333333333339</v>
      </c>
      <c r="R1181" s="9">
        <f t="shared" si="150"/>
        <v>640</v>
      </c>
      <c r="S1181" s="6" t="s">
        <v>8336</v>
      </c>
      <c r="T1181" s="6" t="s">
        <v>8337</v>
      </c>
      <c r="U1181" s="6" t="str">
        <f t="shared" si="144"/>
        <v>food</v>
      </c>
      <c r="V1181" s="6" t="str">
        <f t="shared" si="151"/>
        <v>food trucks</v>
      </c>
      <c r="W1181" s="6" t="str">
        <f t="shared" si="145"/>
        <v>food</v>
      </c>
      <c r="X1181" s="6" t="str">
        <f t="shared" si="146"/>
        <v>food trucks</v>
      </c>
    </row>
    <row r="1182" spans="1:24" ht="104.7" customHeight="1" x14ac:dyDescent="0.55000000000000004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20">
        <f t="shared" si="147"/>
        <v>41781.806875000002</v>
      </c>
      <c r="L1182" s="20">
        <f t="shared" si="148"/>
        <v>41818.806875000002</v>
      </c>
      <c r="M1182" s="6" t="b">
        <v>0</v>
      </c>
      <c r="N1182" s="6">
        <v>85</v>
      </c>
      <c r="O1182" s="6" t="b">
        <v>0</v>
      </c>
      <c r="P1182" s="6" t="s">
        <v>8284</v>
      </c>
      <c r="Q1182" s="8">
        <f t="shared" si="149"/>
        <v>11.75</v>
      </c>
      <c r="R1182" s="9">
        <f t="shared" si="150"/>
        <v>69.117647058823536</v>
      </c>
      <c r="S1182" s="6" t="s">
        <v>8336</v>
      </c>
      <c r="T1182" s="6" t="s">
        <v>8337</v>
      </c>
      <c r="U1182" s="6" t="str">
        <f t="shared" si="144"/>
        <v>food</v>
      </c>
      <c r="V1182" s="6" t="str">
        <f t="shared" si="151"/>
        <v>food trucks</v>
      </c>
      <c r="W1182" s="6" t="str">
        <f t="shared" si="145"/>
        <v>food</v>
      </c>
      <c r="X1182" s="6" t="str">
        <f t="shared" si="146"/>
        <v>food trucks</v>
      </c>
    </row>
    <row r="1183" spans="1:24" ht="104.7" customHeight="1" x14ac:dyDescent="0.55000000000000004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20">
        <f t="shared" si="147"/>
        <v>42034.339363425926</v>
      </c>
      <c r="L1183" s="20">
        <f t="shared" si="148"/>
        <v>42064.339363425926</v>
      </c>
      <c r="M1183" s="6" t="b">
        <v>0</v>
      </c>
      <c r="N1183" s="6">
        <v>3</v>
      </c>
      <c r="O1183" s="6" t="b">
        <v>0</v>
      </c>
      <c r="P1183" s="6" t="s">
        <v>8284</v>
      </c>
      <c r="Q1183" s="8">
        <f t="shared" si="149"/>
        <v>8.0000000000000002E-3</v>
      </c>
      <c r="R1183" s="9">
        <f t="shared" si="150"/>
        <v>1.3333333333333333</v>
      </c>
      <c r="S1183" s="6" t="s">
        <v>8336</v>
      </c>
      <c r="T1183" s="6" t="s">
        <v>8337</v>
      </c>
      <c r="U1183" s="6" t="str">
        <f t="shared" si="144"/>
        <v>food</v>
      </c>
      <c r="V1183" s="6" t="str">
        <f t="shared" si="151"/>
        <v>food trucks</v>
      </c>
      <c r="W1183" s="6" t="str">
        <f t="shared" si="145"/>
        <v>food</v>
      </c>
      <c r="X1183" s="6" t="str">
        <f t="shared" si="146"/>
        <v>food trucks</v>
      </c>
    </row>
    <row r="1184" spans="1:24" ht="104.7" customHeight="1" x14ac:dyDescent="0.55000000000000004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20">
        <f t="shared" si="147"/>
        <v>42728.827407407407</v>
      </c>
      <c r="L1184" s="20">
        <f t="shared" si="148"/>
        <v>42747.695833333331</v>
      </c>
      <c r="M1184" s="6" t="b">
        <v>0</v>
      </c>
      <c r="N1184" s="6">
        <v>4</v>
      </c>
      <c r="O1184" s="6" t="b">
        <v>0</v>
      </c>
      <c r="P1184" s="6" t="s">
        <v>8284</v>
      </c>
      <c r="Q1184" s="8">
        <f t="shared" si="149"/>
        <v>4.2</v>
      </c>
      <c r="R1184" s="9">
        <f t="shared" si="150"/>
        <v>10.5</v>
      </c>
      <c r="S1184" s="6" t="s">
        <v>8336</v>
      </c>
      <c r="T1184" s="6" t="s">
        <v>8337</v>
      </c>
      <c r="U1184" s="6" t="str">
        <f t="shared" si="144"/>
        <v>food</v>
      </c>
      <c r="V1184" s="6" t="str">
        <f t="shared" si="151"/>
        <v>food trucks</v>
      </c>
      <c r="W1184" s="6" t="str">
        <f t="shared" si="145"/>
        <v>food</v>
      </c>
      <c r="X1184" s="6" t="str">
        <f t="shared" si="146"/>
        <v>food trucks</v>
      </c>
    </row>
    <row r="1185" spans="1:24" ht="104.7" customHeight="1" x14ac:dyDescent="0.55000000000000004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20">
        <f t="shared" si="147"/>
        <v>42656.86137731481</v>
      </c>
      <c r="L1185" s="20">
        <f t="shared" si="148"/>
        <v>42676.165972222225</v>
      </c>
      <c r="M1185" s="6" t="b">
        <v>0</v>
      </c>
      <c r="N1185" s="6">
        <v>3</v>
      </c>
      <c r="O1185" s="6" t="b">
        <v>0</v>
      </c>
      <c r="P1185" s="6" t="s">
        <v>8284</v>
      </c>
      <c r="Q1185" s="8">
        <f t="shared" si="149"/>
        <v>4</v>
      </c>
      <c r="R1185" s="9">
        <f t="shared" si="150"/>
        <v>33.333333333333336</v>
      </c>
      <c r="S1185" s="6" t="s">
        <v>8336</v>
      </c>
      <c r="T1185" s="6" t="s">
        <v>8337</v>
      </c>
      <c r="U1185" s="6" t="str">
        <f t="shared" si="144"/>
        <v>food</v>
      </c>
      <c r="V1185" s="6" t="str">
        <f t="shared" si="151"/>
        <v>food trucks</v>
      </c>
      <c r="W1185" s="6" t="str">
        <f t="shared" si="145"/>
        <v>food</v>
      </c>
      <c r="X1185" s="6" t="str">
        <f t="shared" si="146"/>
        <v>food trucks</v>
      </c>
    </row>
    <row r="1186" spans="1:24" ht="104.7" customHeight="1" x14ac:dyDescent="0.55000000000000004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20">
        <f t="shared" si="147"/>
        <v>42741.599664351852</v>
      </c>
      <c r="L1186" s="20">
        <f t="shared" si="148"/>
        <v>42772.599664351852</v>
      </c>
      <c r="M1186" s="6" t="b">
        <v>0</v>
      </c>
      <c r="N1186" s="6">
        <v>375</v>
      </c>
      <c r="O1186" s="6" t="b">
        <v>1</v>
      </c>
      <c r="P1186" s="6" t="s">
        <v>8285</v>
      </c>
      <c r="Q1186" s="8">
        <f t="shared" si="149"/>
        <v>104.93636363636362</v>
      </c>
      <c r="R1186" s="9">
        <f t="shared" si="150"/>
        <v>61.562666666666665</v>
      </c>
      <c r="S1186" s="6" t="s">
        <v>8338</v>
      </c>
      <c r="T1186" s="6" t="s">
        <v>8339</v>
      </c>
      <c r="U1186" s="6" t="str">
        <f t="shared" si="144"/>
        <v>photography</v>
      </c>
      <c r="V1186" s="6" t="str">
        <f t="shared" si="151"/>
        <v>photobooks</v>
      </c>
      <c r="W1186" s="6" t="str">
        <f t="shared" si="145"/>
        <v>photography</v>
      </c>
      <c r="X1186" s="6" t="str">
        <f t="shared" si="146"/>
        <v>photobooks</v>
      </c>
    </row>
    <row r="1187" spans="1:24" ht="104.7" customHeight="1" x14ac:dyDescent="0.55000000000000004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20">
        <f t="shared" si="147"/>
        <v>42130.865150462967</v>
      </c>
      <c r="L1187" s="20">
        <f t="shared" si="148"/>
        <v>42163.166666666672</v>
      </c>
      <c r="M1187" s="6" t="b">
        <v>0</v>
      </c>
      <c r="N1187" s="6">
        <v>111</v>
      </c>
      <c r="O1187" s="6" t="b">
        <v>1</v>
      </c>
      <c r="P1187" s="6" t="s">
        <v>8285</v>
      </c>
      <c r="Q1187" s="8">
        <f t="shared" si="149"/>
        <v>105.44</v>
      </c>
      <c r="R1187" s="9">
        <f t="shared" si="150"/>
        <v>118.73873873873873</v>
      </c>
      <c r="S1187" s="6" t="s">
        <v>8338</v>
      </c>
      <c r="T1187" s="6" t="s">
        <v>8339</v>
      </c>
      <c r="U1187" s="6" t="str">
        <f t="shared" si="144"/>
        <v>photography</v>
      </c>
      <c r="V1187" s="6" t="str">
        <f t="shared" si="151"/>
        <v>photobooks</v>
      </c>
      <c r="W1187" s="6" t="str">
        <f t="shared" si="145"/>
        <v>photography</v>
      </c>
      <c r="X1187" s="6" t="str">
        <f t="shared" si="146"/>
        <v>photobooks</v>
      </c>
    </row>
    <row r="1188" spans="1:24" ht="104.7" customHeight="1" x14ac:dyDescent="0.55000000000000004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20">
        <f t="shared" si="147"/>
        <v>42123.86336805555</v>
      </c>
      <c r="L1188" s="20">
        <f t="shared" si="148"/>
        <v>42156.945833333331</v>
      </c>
      <c r="M1188" s="6" t="b">
        <v>0</v>
      </c>
      <c r="N1188" s="6">
        <v>123</v>
      </c>
      <c r="O1188" s="6" t="b">
        <v>1</v>
      </c>
      <c r="P1188" s="6" t="s">
        <v>8285</v>
      </c>
      <c r="Q1188" s="8">
        <f t="shared" si="149"/>
        <v>106.73333333333332</v>
      </c>
      <c r="R1188" s="9">
        <f t="shared" si="150"/>
        <v>65.081300813008127</v>
      </c>
      <c r="S1188" s="6" t="s">
        <v>8338</v>
      </c>
      <c r="T1188" s="6" t="s">
        <v>8339</v>
      </c>
      <c r="U1188" s="6" t="str">
        <f t="shared" si="144"/>
        <v>photography</v>
      </c>
      <c r="V1188" s="6" t="str">
        <f t="shared" si="151"/>
        <v>photobooks</v>
      </c>
      <c r="W1188" s="6" t="str">
        <f t="shared" si="145"/>
        <v>photography</v>
      </c>
      <c r="X1188" s="6" t="str">
        <f t="shared" si="146"/>
        <v>photobooks</v>
      </c>
    </row>
    <row r="1189" spans="1:24" ht="104.7" customHeight="1" x14ac:dyDescent="0.55000000000000004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20">
        <f t="shared" si="147"/>
        <v>42109.894942129627</v>
      </c>
      <c r="L1189" s="20">
        <f t="shared" si="148"/>
        <v>42141.75</v>
      </c>
      <c r="M1189" s="6" t="b">
        <v>0</v>
      </c>
      <c r="N1189" s="6">
        <v>70</v>
      </c>
      <c r="O1189" s="6" t="b">
        <v>1</v>
      </c>
      <c r="P1189" s="6" t="s">
        <v>8285</v>
      </c>
      <c r="Q1189" s="8">
        <f t="shared" si="149"/>
        <v>104.12571428571428</v>
      </c>
      <c r="R1189" s="9">
        <f t="shared" si="150"/>
        <v>130.15714285714284</v>
      </c>
      <c r="S1189" s="6" t="s">
        <v>8338</v>
      </c>
      <c r="T1189" s="6" t="s">
        <v>8339</v>
      </c>
      <c r="U1189" s="6" t="str">
        <f t="shared" si="144"/>
        <v>photography</v>
      </c>
      <c r="V1189" s="6" t="str">
        <f t="shared" si="151"/>
        <v>photobooks</v>
      </c>
      <c r="W1189" s="6" t="str">
        <f t="shared" si="145"/>
        <v>photography</v>
      </c>
      <c r="X1189" s="6" t="str">
        <f t="shared" si="146"/>
        <v>photobooks</v>
      </c>
    </row>
    <row r="1190" spans="1:24" ht="104.7" customHeight="1" x14ac:dyDescent="0.55000000000000004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20">
        <f t="shared" si="147"/>
        <v>42711.700694444444</v>
      </c>
      <c r="L1190" s="20">
        <f t="shared" si="148"/>
        <v>42732.700694444444</v>
      </c>
      <c r="M1190" s="6" t="b">
        <v>0</v>
      </c>
      <c r="N1190" s="6">
        <v>85</v>
      </c>
      <c r="O1190" s="6" t="b">
        <v>1</v>
      </c>
      <c r="P1190" s="6" t="s">
        <v>8285</v>
      </c>
      <c r="Q1190" s="8">
        <f t="shared" si="149"/>
        <v>160.54999999999998</v>
      </c>
      <c r="R1190" s="9">
        <f t="shared" si="150"/>
        <v>37.776470588235291</v>
      </c>
      <c r="S1190" s="6" t="s">
        <v>8338</v>
      </c>
      <c r="T1190" s="6" t="s">
        <v>8339</v>
      </c>
      <c r="U1190" s="6" t="str">
        <f t="shared" si="144"/>
        <v>photography</v>
      </c>
      <c r="V1190" s="6" t="str">
        <f t="shared" si="151"/>
        <v>photobooks</v>
      </c>
      <c r="W1190" s="6" t="str">
        <f t="shared" si="145"/>
        <v>photography</v>
      </c>
      <c r="X1190" s="6" t="str">
        <f t="shared" si="146"/>
        <v>photobooks</v>
      </c>
    </row>
    <row r="1191" spans="1:24" ht="104.7" customHeight="1" x14ac:dyDescent="0.55000000000000004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20">
        <f t="shared" si="147"/>
        <v>42529.979108796295</v>
      </c>
      <c r="L1191" s="20">
        <f t="shared" si="148"/>
        <v>42550.979108796295</v>
      </c>
      <c r="M1191" s="6" t="b">
        <v>0</v>
      </c>
      <c r="N1191" s="6">
        <v>86</v>
      </c>
      <c r="O1191" s="6" t="b">
        <v>1</v>
      </c>
      <c r="P1191" s="6" t="s">
        <v>8285</v>
      </c>
      <c r="Q1191" s="8">
        <f t="shared" si="149"/>
        <v>107.77777777777777</v>
      </c>
      <c r="R1191" s="9">
        <f t="shared" si="150"/>
        <v>112.79069767441861</v>
      </c>
      <c r="S1191" s="6" t="s">
        <v>8338</v>
      </c>
      <c r="T1191" s="6" t="s">
        <v>8339</v>
      </c>
      <c r="U1191" s="6" t="str">
        <f t="shared" si="144"/>
        <v>photography</v>
      </c>
      <c r="V1191" s="6" t="str">
        <f t="shared" si="151"/>
        <v>photobooks</v>
      </c>
      <c r="W1191" s="6" t="str">
        <f t="shared" si="145"/>
        <v>photography</v>
      </c>
      <c r="X1191" s="6" t="str">
        <f t="shared" si="146"/>
        <v>photobooks</v>
      </c>
    </row>
    <row r="1192" spans="1:24" ht="104.7" customHeight="1" x14ac:dyDescent="0.55000000000000004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20">
        <f t="shared" si="147"/>
        <v>41852.665798611109</v>
      </c>
      <c r="L1192" s="20">
        <f t="shared" si="148"/>
        <v>41882.665798611109</v>
      </c>
      <c r="M1192" s="6" t="b">
        <v>0</v>
      </c>
      <c r="N1192" s="6">
        <v>13</v>
      </c>
      <c r="O1192" s="6" t="b">
        <v>1</v>
      </c>
      <c r="P1192" s="6" t="s">
        <v>8285</v>
      </c>
      <c r="Q1192" s="8">
        <f t="shared" si="149"/>
        <v>135</v>
      </c>
      <c r="R1192" s="9">
        <f t="shared" si="150"/>
        <v>51.92307692307692</v>
      </c>
      <c r="S1192" s="6" t="s">
        <v>8338</v>
      </c>
      <c r="T1192" s="6" t="s">
        <v>8339</v>
      </c>
      <c r="U1192" s="6" t="str">
        <f t="shared" si="144"/>
        <v>photography</v>
      </c>
      <c r="V1192" s="6" t="str">
        <f t="shared" si="151"/>
        <v>photobooks</v>
      </c>
      <c r="W1192" s="6" t="str">
        <f t="shared" si="145"/>
        <v>photography</v>
      </c>
      <c r="X1192" s="6" t="str">
        <f t="shared" si="146"/>
        <v>photobooks</v>
      </c>
    </row>
    <row r="1193" spans="1:24" ht="104.7" customHeight="1" x14ac:dyDescent="0.55000000000000004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20">
        <f t="shared" si="147"/>
        <v>42419.603703703702</v>
      </c>
      <c r="L1193" s="20">
        <f t="shared" si="148"/>
        <v>42449.562037037031</v>
      </c>
      <c r="M1193" s="6" t="b">
        <v>0</v>
      </c>
      <c r="N1193" s="6">
        <v>33</v>
      </c>
      <c r="O1193" s="6" t="b">
        <v>1</v>
      </c>
      <c r="P1193" s="6" t="s">
        <v>8285</v>
      </c>
      <c r="Q1193" s="8">
        <f t="shared" si="149"/>
        <v>109.07407407407408</v>
      </c>
      <c r="R1193" s="9">
        <f t="shared" si="150"/>
        <v>89.242424242424249</v>
      </c>
      <c r="S1193" s="6" t="s">
        <v>8338</v>
      </c>
      <c r="T1193" s="6" t="s">
        <v>8339</v>
      </c>
      <c r="U1193" s="6" t="str">
        <f t="shared" si="144"/>
        <v>photography</v>
      </c>
      <c r="V1193" s="6" t="str">
        <f t="shared" si="151"/>
        <v>photobooks</v>
      </c>
      <c r="W1193" s="6" t="str">
        <f t="shared" si="145"/>
        <v>photography</v>
      </c>
      <c r="X1193" s="6" t="str">
        <f t="shared" si="146"/>
        <v>photobooks</v>
      </c>
    </row>
    <row r="1194" spans="1:24" ht="104.7" customHeight="1" x14ac:dyDescent="0.55000000000000004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20">
        <f t="shared" si="147"/>
        <v>42747.506689814814</v>
      </c>
      <c r="L1194" s="20">
        <f t="shared" si="148"/>
        <v>42777.506689814814</v>
      </c>
      <c r="M1194" s="6" t="b">
        <v>0</v>
      </c>
      <c r="N1194" s="6">
        <v>15</v>
      </c>
      <c r="O1194" s="6" t="b">
        <v>1</v>
      </c>
      <c r="P1194" s="6" t="s">
        <v>8285</v>
      </c>
      <c r="Q1194" s="8">
        <f t="shared" si="149"/>
        <v>290</v>
      </c>
      <c r="R1194" s="9">
        <f t="shared" si="150"/>
        <v>19.333333333333332</v>
      </c>
      <c r="S1194" s="6" t="s">
        <v>8338</v>
      </c>
      <c r="T1194" s="6" t="s">
        <v>8339</v>
      </c>
      <c r="U1194" s="6" t="str">
        <f t="shared" si="144"/>
        <v>photography</v>
      </c>
      <c r="V1194" s="6" t="str">
        <f t="shared" si="151"/>
        <v>photobooks</v>
      </c>
      <c r="W1194" s="6" t="str">
        <f t="shared" si="145"/>
        <v>photography</v>
      </c>
      <c r="X1194" s="6" t="str">
        <f t="shared" si="146"/>
        <v>photobooks</v>
      </c>
    </row>
    <row r="1195" spans="1:24" ht="104.7" customHeight="1" x14ac:dyDescent="0.55000000000000004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20">
        <f t="shared" si="147"/>
        <v>42409.776076388895</v>
      </c>
      <c r="L1195" s="20">
        <f t="shared" si="148"/>
        <v>42469.734409722223</v>
      </c>
      <c r="M1195" s="6" t="b">
        <v>0</v>
      </c>
      <c r="N1195" s="6">
        <v>273</v>
      </c>
      <c r="O1195" s="6" t="b">
        <v>1</v>
      </c>
      <c r="P1195" s="6" t="s">
        <v>8285</v>
      </c>
      <c r="Q1195" s="8">
        <f t="shared" si="149"/>
        <v>103.95714285714286</v>
      </c>
      <c r="R1195" s="9">
        <f t="shared" si="150"/>
        <v>79.967032967032964</v>
      </c>
      <c r="S1195" s="6" t="s">
        <v>8338</v>
      </c>
      <c r="T1195" s="6" t="s">
        <v>8339</v>
      </c>
      <c r="U1195" s="6" t="str">
        <f t="shared" si="144"/>
        <v>photography</v>
      </c>
      <c r="V1195" s="6" t="str">
        <f t="shared" si="151"/>
        <v>photobooks</v>
      </c>
      <c r="W1195" s="6" t="str">
        <f t="shared" si="145"/>
        <v>photography</v>
      </c>
      <c r="X1195" s="6" t="str">
        <f t="shared" si="146"/>
        <v>photobooks</v>
      </c>
    </row>
    <row r="1196" spans="1:24" ht="104.7" customHeight="1" x14ac:dyDescent="0.55000000000000004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20">
        <f t="shared" si="147"/>
        <v>42072.488182870366</v>
      </c>
      <c r="L1196" s="20">
        <f t="shared" si="148"/>
        <v>42102.488182870366</v>
      </c>
      <c r="M1196" s="6" t="b">
        <v>0</v>
      </c>
      <c r="N1196" s="6">
        <v>714</v>
      </c>
      <c r="O1196" s="6" t="b">
        <v>1</v>
      </c>
      <c r="P1196" s="6" t="s">
        <v>8285</v>
      </c>
      <c r="Q1196" s="8">
        <f t="shared" si="149"/>
        <v>322.24</v>
      </c>
      <c r="R1196" s="9">
        <f t="shared" si="150"/>
        <v>56.414565826330531</v>
      </c>
      <c r="S1196" s="6" t="s">
        <v>8338</v>
      </c>
      <c r="T1196" s="6" t="s">
        <v>8339</v>
      </c>
      <c r="U1196" s="6" t="str">
        <f t="shared" si="144"/>
        <v>photography</v>
      </c>
      <c r="V1196" s="6" t="str">
        <f t="shared" si="151"/>
        <v>photobooks</v>
      </c>
      <c r="W1196" s="6" t="str">
        <f t="shared" si="145"/>
        <v>photography</v>
      </c>
      <c r="X1196" s="6" t="str">
        <f t="shared" si="146"/>
        <v>photobooks</v>
      </c>
    </row>
    <row r="1197" spans="1:24" ht="104.7" customHeight="1" x14ac:dyDescent="0.55000000000000004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20">
        <f t="shared" si="147"/>
        <v>42298.34783564815</v>
      </c>
      <c r="L1197" s="20">
        <f t="shared" si="148"/>
        <v>42358.375</v>
      </c>
      <c r="M1197" s="6" t="b">
        <v>0</v>
      </c>
      <c r="N1197" s="6">
        <v>170</v>
      </c>
      <c r="O1197" s="6" t="b">
        <v>1</v>
      </c>
      <c r="P1197" s="6" t="s">
        <v>8285</v>
      </c>
      <c r="Q1197" s="8">
        <f t="shared" si="149"/>
        <v>135</v>
      </c>
      <c r="R1197" s="9">
        <f t="shared" si="150"/>
        <v>79.411764705882348</v>
      </c>
      <c r="S1197" s="6" t="s">
        <v>8338</v>
      </c>
      <c r="T1197" s="6" t="s">
        <v>8339</v>
      </c>
      <c r="U1197" s="6" t="str">
        <f t="shared" si="144"/>
        <v>photography</v>
      </c>
      <c r="V1197" s="6" t="str">
        <f t="shared" si="151"/>
        <v>photobooks</v>
      </c>
      <c r="W1197" s="6" t="str">
        <f t="shared" si="145"/>
        <v>photography</v>
      </c>
      <c r="X1197" s="6" t="str">
        <f t="shared" si="146"/>
        <v>photobooks</v>
      </c>
    </row>
    <row r="1198" spans="1:24" ht="104.7" customHeight="1" x14ac:dyDescent="0.55000000000000004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20">
        <f t="shared" si="147"/>
        <v>42326.818738425922</v>
      </c>
      <c r="L1198" s="20">
        <f t="shared" si="148"/>
        <v>42356.818738425922</v>
      </c>
      <c r="M1198" s="6" t="b">
        <v>0</v>
      </c>
      <c r="N1198" s="6">
        <v>512</v>
      </c>
      <c r="O1198" s="6" t="b">
        <v>1</v>
      </c>
      <c r="P1198" s="6" t="s">
        <v>8285</v>
      </c>
      <c r="Q1198" s="8">
        <f t="shared" si="149"/>
        <v>269.91034482758624</v>
      </c>
      <c r="R1198" s="9">
        <f t="shared" si="150"/>
        <v>76.439453125</v>
      </c>
      <c r="S1198" s="6" t="s">
        <v>8338</v>
      </c>
      <c r="T1198" s="6" t="s">
        <v>8339</v>
      </c>
      <c r="U1198" s="6" t="str">
        <f t="shared" si="144"/>
        <v>photography</v>
      </c>
      <c r="V1198" s="6" t="str">
        <f t="shared" si="151"/>
        <v>photobooks</v>
      </c>
      <c r="W1198" s="6" t="str">
        <f t="shared" si="145"/>
        <v>photography</v>
      </c>
      <c r="X1198" s="6" t="str">
        <f t="shared" si="146"/>
        <v>photobooks</v>
      </c>
    </row>
    <row r="1199" spans="1:24" ht="104.7" customHeight="1" x14ac:dyDescent="0.55000000000000004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20">
        <f t="shared" si="147"/>
        <v>42503.66474537037</v>
      </c>
      <c r="L1199" s="20">
        <f t="shared" si="148"/>
        <v>42534.249305555553</v>
      </c>
      <c r="M1199" s="6" t="b">
        <v>0</v>
      </c>
      <c r="N1199" s="6">
        <v>314</v>
      </c>
      <c r="O1199" s="6" t="b">
        <v>1</v>
      </c>
      <c r="P1199" s="6" t="s">
        <v>8285</v>
      </c>
      <c r="Q1199" s="8">
        <f t="shared" si="149"/>
        <v>253.29333333333332</v>
      </c>
      <c r="R1199" s="9">
        <f t="shared" si="150"/>
        <v>121</v>
      </c>
      <c r="S1199" s="6" t="s">
        <v>8338</v>
      </c>
      <c r="T1199" s="6" t="s">
        <v>8339</v>
      </c>
      <c r="U1199" s="6" t="str">
        <f t="shared" si="144"/>
        <v>photography</v>
      </c>
      <c r="V1199" s="6" t="str">
        <f t="shared" si="151"/>
        <v>photobooks</v>
      </c>
      <c r="W1199" s="6" t="str">
        <f t="shared" si="145"/>
        <v>photography</v>
      </c>
      <c r="X1199" s="6" t="str">
        <f t="shared" si="146"/>
        <v>photobooks</v>
      </c>
    </row>
    <row r="1200" spans="1:24" ht="104.7" customHeight="1" x14ac:dyDescent="0.55000000000000004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20">
        <f t="shared" si="147"/>
        <v>42333.619050925925</v>
      </c>
      <c r="L1200" s="20">
        <f t="shared" si="148"/>
        <v>42369.125</v>
      </c>
      <c r="M1200" s="6" t="b">
        <v>0</v>
      </c>
      <c r="N1200" s="6">
        <v>167</v>
      </c>
      <c r="O1200" s="6" t="b">
        <v>1</v>
      </c>
      <c r="P1200" s="6" t="s">
        <v>8285</v>
      </c>
      <c r="Q1200" s="8">
        <f t="shared" si="149"/>
        <v>260.59999999999997</v>
      </c>
      <c r="R1200" s="9">
        <f t="shared" si="150"/>
        <v>54.616766467065865</v>
      </c>
      <c r="S1200" s="6" t="s">
        <v>8338</v>
      </c>
      <c r="T1200" s="6" t="s">
        <v>8339</v>
      </c>
      <c r="U1200" s="6" t="str">
        <f t="shared" si="144"/>
        <v>photography</v>
      </c>
      <c r="V1200" s="6" t="str">
        <f t="shared" si="151"/>
        <v>photobooks</v>
      </c>
      <c r="W1200" s="6" t="str">
        <f t="shared" si="145"/>
        <v>photography</v>
      </c>
      <c r="X1200" s="6" t="str">
        <f t="shared" si="146"/>
        <v>photobooks</v>
      </c>
    </row>
    <row r="1201" spans="1:24" ht="104.7" customHeight="1" x14ac:dyDescent="0.55000000000000004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20">
        <f t="shared" si="147"/>
        <v>42161.770833333328</v>
      </c>
      <c r="L1201" s="20">
        <f t="shared" si="148"/>
        <v>42193.770833333328</v>
      </c>
      <c r="M1201" s="6" t="b">
        <v>0</v>
      </c>
      <c r="N1201" s="6">
        <v>9</v>
      </c>
      <c r="O1201" s="6" t="b">
        <v>1</v>
      </c>
      <c r="P1201" s="6" t="s">
        <v>8285</v>
      </c>
      <c r="Q1201" s="8">
        <f t="shared" si="149"/>
        <v>101.31677953348381</v>
      </c>
      <c r="R1201" s="9">
        <f t="shared" si="150"/>
        <v>299.22222222222223</v>
      </c>
      <c r="S1201" s="6" t="s">
        <v>8338</v>
      </c>
      <c r="T1201" s="6" t="s">
        <v>8339</v>
      </c>
      <c r="U1201" s="6" t="str">
        <f t="shared" si="144"/>
        <v>photography</v>
      </c>
      <c r="V1201" s="6" t="str">
        <f t="shared" si="151"/>
        <v>photobooks</v>
      </c>
      <c r="W1201" s="6" t="str">
        <f t="shared" si="145"/>
        <v>photography</v>
      </c>
      <c r="X1201" s="6" t="str">
        <f t="shared" si="146"/>
        <v>photobooks</v>
      </c>
    </row>
    <row r="1202" spans="1:24" ht="104.7" customHeight="1" x14ac:dyDescent="0.55000000000000004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20">
        <f t="shared" si="147"/>
        <v>42089.477500000001</v>
      </c>
      <c r="L1202" s="20">
        <f t="shared" si="148"/>
        <v>42110.477500000001</v>
      </c>
      <c r="M1202" s="6" t="b">
        <v>0</v>
      </c>
      <c r="N1202" s="6">
        <v>103</v>
      </c>
      <c r="O1202" s="6" t="b">
        <v>1</v>
      </c>
      <c r="P1202" s="6" t="s">
        <v>8285</v>
      </c>
      <c r="Q1202" s="8">
        <f t="shared" si="149"/>
        <v>125.60416666666667</v>
      </c>
      <c r="R1202" s="9">
        <f t="shared" si="150"/>
        <v>58.533980582524272</v>
      </c>
      <c r="S1202" s="6" t="s">
        <v>8338</v>
      </c>
      <c r="T1202" s="6" t="s">
        <v>8339</v>
      </c>
      <c r="U1202" s="6" t="str">
        <f t="shared" si="144"/>
        <v>photography</v>
      </c>
      <c r="V1202" s="6" t="str">
        <f t="shared" si="151"/>
        <v>photobooks</v>
      </c>
      <c r="W1202" s="6" t="str">
        <f t="shared" si="145"/>
        <v>photography</v>
      </c>
      <c r="X1202" s="6" t="str">
        <f t="shared" si="146"/>
        <v>photobooks</v>
      </c>
    </row>
    <row r="1203" spans="1:24" ht="104.7" customHeight="1" x14ac:dyDescent="0.55000000000000004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20">
        <f t="shared" si="147"/>
        <v>42536.60701388889</v>
      </c>
      <c r="L1203" s="20">
        <f t="shared" si="148"/>
        <v>42566.60701388889</v>
      </c>
      <c r="M1203" s="6" t="b">
        <v>0</v>
      </c>
      <c r="N1203" s="6">
        <v>111</v>
      </c>
      <c r="O1203" s="6" t="b">
        <v>1</v>
      </c>
      <c r="P1203" s="6" t="s">
        <v>8285</v>
      </c>
      <c r="Q1203" s="8">
        <f t="shared" si="149"/>
        <v>102.43783333333334</v>
      </c>
      <c r="R1203" s="9">
        <f t="shared" si="150"/>
        <v>55.371801801801809</v>
      </c>
      <c r="S1203" s="6" t="s">
        <v>8338</v>
      </c>
      <c r="T1203" s="6" t="s">
        <v>8339</v>
      </c>
      <c r="U1203" s="6" t="str">
        <f t="shared" si="144"/>
        <v>photography</v>
      </c>
      <c r="V1203" s="6" t="str">
        <f t="shared" si="151"/>
        <v>photobooks</v>
      </c>
      <c r="W1203" s="6" t="str">
        <f t="shared" si="145"/>
        <v>photography</v>
      </c>
      <c r="X1203" s="6" t="str">
        <f t="shared" si="146"/>
        <v>photobooks</v>
      </c>
    </row>
    <row r="1204" spans="1:24" ht="104.7" customHeight="1" x14ac:dyDescent="0.55000000000000004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20">
        <f t="shared" si="147"/>
        <v>42152.288819444439</v>
      </c>
      <c r="L1204" s="20">
        <f t="shared" si="148"/>
        <v>42182.288819444439</v>
      </c>
      <c r="M1204" s="6" t="b">
        <v>0</v>
      </c>
      <c r="N1204" s="6">
        <v>271</v>
      </c>
      <c r="O1204" s="6" t="b">
        <v>1</v>
      </c>
      <c r="P1204" s="6" t="s">
        <v>8285</v>
      </c>
      <c r="Q1204" s="8">
        <f t="shared" si="149"/>
        <v>199.244</v>
      </c>
      <c r="R1204" s="9">
        <f t="shared" si="150"/>
        <v>183.80442804428046</v>
      </c>
      <c r="S1204" s="6" t="s">
        <v>8338</v>
      </c>
      <c r="T1204" s="6" t="s">
        <v>8339</v>
      </c>
      <c r="U1204" s="6" t="str">
        <f t="shared" si="144"/>
        <v>photography</v>
      </c>
      <c r="V1204" s="6" t="str">
        <f t="shared" si="151"/>
        <v>photobooks</v>
      </c>
      <c r="W1204" s="6" t="str">
        <f t="shared" si="145"/>
        <v>photography</v>
      </c>
      <c r="X1204" s="6" t="str">
        <f t="shared" si="146"/>
        <v>photobooks</v>
      </c>
    </row>
    <row r="1205" spans="1:24" ht="104.7" customHeight="1" x14ac:dyDescent="0.55000000000000004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20">
        <f t="shared" si="147"/>
        <v>42125.614895833336</v>
      </c>
      <c r="L1205" s="20">
        <f t="shared" si="148"/>
        <v>42155.614895833336</v>
      </c>
      <c r="M1205" s="6" t="b">
        <v>0</v>
      </c>
      <c r="N1205" s="6">
        <v>101</v>
      </c>
      <c r="O1205" s="6" t="b">
        <v>1</v>
      </c>
      <c r="P1205" s="6" t="s">
        <v>8285</v>
      </c>
      <c r="Q1205" s="8">
        <f t="shared" si="149"/>
        <v>102.45398773006136</v>
      </c>
      <c r="R1205" s="9">
        <f t="shared" si="150"/>
        <v>165.34653465346534</v>
      </c>
      <c r="S1205" s="6" t="s">
        <v>8338</v>
      </c>
      <c r="T1205" s="6" t="s">
        <v>8339</v>
      </c>
      <c r="U1205" s="6" t="str">
        <f t="shared" si="144"/>
        <v>photography</v>
      </c>
      <c r="V1205" s="6" t="str">
        <f t="shared" si="151"/>
        <v>photobooks</v>
      </c>
      <c r="W1205" s="6" t="str">
        <f t="shared" si="145"/>
        <v>photography</v>
      </c>
      <c r="X1205" s="6" t="str">
        <f t="shared" si="146"/>
        <v>photobooks</v>
      </c>
    </row>
    <row r="1206" spans="1:24" ht="104.7" customHeight="1" x14ac:dyDescent="0.55000000000000004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20">
        <f t="shared" si="147"/>
        <v>42297.748067129629</v>
      </c>
      <c r="L1206" s="20">
        <f t="shared" si="148"/>
        <v>42342.208333333328</v>
      </c>
      <c r="M1206" s="6" t="b">
        <v>0</v>
      </c>
      <c r="N1206" s="6">
        <v>57</v>
      </c>
      <c r="O1206" s="6" t="b">
        <v>1</v>
      </c>
      <c r="P1206" s="6" t="s">
        <v>8285</v>
      </c>
      <c r="Q1206" s="8">
        <f t="shared" si="149"/>
        <v>102.94615384615385</v>
      </c>
      <c r="R1206" s="9">
        <f t="shared" si="150"/>
        <v>234.78947368421052</v>
      </c>
      <c r="S1206" s="6" t="s">
        <v>8338</v>
      </c>
      <c r="T1206" s="6" t="s">
        <v>8339</v>
      </c>
      <c r="U1206" s="6" t="str">
        <f t="shared" si="144"/>
        <v>photography</v>
      </c>
      <c r="V1206" s="6" t="str">
        <f t="shared" si="151"/>
        <v>photobooks</v>
      </c>
      <c r="W1206" s="6" t="str">
        <f t="shared" si="145"/>
        <v>photography</v>
      </c>
      <c r="X1206" s="6" t="str">
        <f t="shared" si="146"/>
        <v>photobooks</v>
      </c>
    </row>
    <row r="1207" spans="1:24" ht="104.7" customHeight="1" x14ac:dyDescent="0.55000000000000004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20">
        <f t="shared" si="147"/>
        <v>42138.506377314814</v>
      </c>
      <c r="L1207" s="20">
        <f t="shared" si="148"/>
        <v>42168.506377314814</v>
      </c>
      <c r="M1207" s="6" t="b">
        <v>0</v>
      </c>
      <c r="N1207" s="6">
        <v>62</v>
      </c>
      <c r="O1207" s="6" t="b">
        <v>1</v>
      </c>
      <c r="P1207" s="6" t="s">
        <v>8285</v>
      </c>
      <c r="Q1207" s="8">
        <f t="shared" si="149"/>
        <v>100.86153846153847</v>
      </c>
      <c r="R1207" s="9">
        <f t="shared" si="150"/>
        <v>211.48387096774192</v>
      </c>
      <c r="S1207" s="6" t="s">
        <v>8338</v>
      </c>
      <c r="T1207" s="6" t="s">
        <v>8339</v>
      </c>
      <c r="U1207" s="6" t="str">
        <f t="shared" si="144"/>
        <v>photography</v>
      </c>
      <c r="V1207" s="6" t="str">
        <f t="shared" si="151"/>
        <v>photobooks</v>
      </c>
      <c r="W1207" s="6" t="str">
        <f t="shared" si="145"/>
        <v>photography</v>
      </c>
      <c r="X1207" s="6" t="str">
        <f t="shared" si="146"/>
        <v>photobooks</v>
      </c>
    </row>
    <row r="1208" spans="1:24" ht="104.7" customHeight="1" x14ac:dyDescent="0.55000000000000004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20">
        <f t="shared" si="147"/>
        <v>42772.776076388895</v>
      </c>
      <c r="L1208" s="20">
        <f t="shared" si="148"/>
        <v>42805.561805555553</v>
      </c>
      <c r="M1208" s="6" t="b">
        <v>0</v>
      </c>
      <c r="N1208" s="6">
        <v>32</v>
      </c>
      <c r="O1208" s="6" t="b">
        <v>1</v>
      </c>
      <c r="P1208" s="6" t="s">
        <v>8285</v>
      </c>
      <c r="Q1208" s="8">
        <f t="shared" si="149"/>
        <v>114.99999999999999</v>
      </c>
      <c r="R1208" s="9">
        <f t="shared" si="150"/>
        <v>32.34375</v>
      </c>
      <c r="S1208" s="6" t="s">
        <v>8338</v>
      </c>
      <c r="T1208" s="6" t="s">
        <v>8339</v>
      </c>
      <c r="U1208" s="6" t="str">
        <f t="shared" si="144"/>
        <v>photography</v>
      </c>
      <c r="V1208" s="6" t="str">
        <f t="shared" si="151"/>
        <v>photobooks</v>
      </c>
      <c r="W1208" s="6" t="str">
        <f t="shared" si="145"/>
        <v>photography</v>
      </c>
      <c r="X1208" s="6" t="str">
        <f t="shared" si="146"/>
        <v>photobooks</v>
      </c>
    </row>
    <row r="1209" spans="1:24" ht="104.7" customHeight="1" x14ac:dyDescent="0.55000000000000004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20">
        <f t="shared" si="147"/>
        <v>42430.430243055554</v>
      </c>
      <c r="L1209" s="20">
        <f t="shared" si="148"/>
        <v>42460.416666666672</v>
      </c>
      <c r="M1209" s="6" t="b">
        <v>0</v>
      </c>
      <c r="N1209" s="6">
        <v>141</v>
      </c>
      <c r="O1209" s="6" t="b">
        <v>1</v>
      </c>
      <c r="P1209" s="6" t="s">
        <v>8285</v>
      </c>
      <c r="Q1209" s="8">
        <f t="shared" si="149"/>
        <v>104.16766467065868</v>
      </c>
      <c r="R1209" s="9">
        <f t="shared" si="150"/>
        <v>123.37588652482269</v>
      </c>
      <c r="S1209" s="6" t="s">
        <v>8338</v>
      </c>
      <c r="T1209" s="6" t="s">
        <v>8339</v>
      </c>
      <c r="U1209" s="6" t="str">
        <f t="shared" si="144"/>
        <v>photography</v>
      </c>
      <c r="V1209" s="6" t="str">
        <f t="shared" si="151"/>
        <v>photobooks</v>
      </c>
      <c r="W1209" s="6" t="str">
        <f t="shared" si="145"/>
        <v>photography</v>
      </c>
      <c r="X1209" s="6" t="str">
        <f t="shared" si="146"/>
        <v>photobooks</v>
      </c>
    </row>
    <row r="1210" spans="1:24" ht="104.7" customHeight="1" x14ac:dyDescent="0.55000000000000004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20">
        <f t="shared" si="147"/>
        <v>42423.709074074075</v>
      </c>
      <c r="L1210" s="20">
        <f t="shared" si="148"/>
        <v>42453.667407407411</v>
      </c>
      <c r="M1210" s="6" t="b">
        <v>0</v>
      </c>
      <c r="N1210" s="6">
        <v>75</v>
      </c>
      <c r="O1210" s="6" t="b">
        <v>1</v>
      </c>
      <c r="P1210" s="6" t="s">
        <v>8285</v>
      </c>
      <c r="Q1210" s="8">
        <f t="shared" si="149"/>
        <v>155.29999999999998</v>
      </c>
      <c r="R1210" s="9">
        <f t="shared" si="150"/>
        <v>207.06666666666666</v>
      </c>
      <c r="S1210" s="6" t="s">
        <v>8338</v>
      </c>
      <c r="T1210" s="6" t="s">
        <v>8339</v>
      </c>
      <c r="U1210" s="6" t="str">
        <f t="shared" si="144"/>
        <v>photography</v>
      </c>
      <c r="V1210" s="6" t="str">
        <f t="shared" si="151"/>
        <v>photobooks</v>
      </c>
      <c r="W1210" s="6" t="str">
        <f t="shared" si="145"/>
        <v>photography</v>
      </c>
      <c r="X1210" s="6" t="str">
        <f t="shared" si="146"/>
        <v>photobooks</v>
      </c>
    </row>
    <row r="1211" spans="1:24" ht="104.7" customHeight="1" x14ac:dyDescent="0.55000000000000004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20">
        <f t="shared" si="147"/>
        <v>42761.846122685187</v>
      </c>
      <c r="L1211" s="20">
        <f t="shared" si="148"/>
        <v>42791.846122685187</v>
      </c>
      <c r="M1211" s="6" t="b">
        <v>0</v>
      </c>
      <c r="N1211" s="6">
        <v>46</v>
      </c>
      <c r="O1211" s="6" t="b">
        <v>1</v>
      </c>
      <c r="P1211" s="6" t="s">
        <v>8285</v>
      </c>
      <c r="Q1211" s="8">
        <f t="shared" si="149"/>
        <v>106</v>
      </c>
      <c r="R1211" s="9">
        <f t="shared" si="150"/>
        <v>138.2608695652174</v>
      </c>
      <c r="S1211" s="6" t="s">
        <v>8338</v>
      </c>
      <c r="T1211" s="6" t="s">
        <v>8339</v>
      </c>
      <c r="U1211" s="6" t="str">
        <f t="shared" si="144"/>
        <v>photography</v>
      </c>
      <c r="V1211" s="6" t="str">
        <f t="shared" si="151"/>
        <v>photobooks</v>
      </c>
      <c r="W1211" s="6" t="str">
        <f t="shared" si="145"/>
        <v>photography</v>
      </c>
      <c r="X1211" s="6" t="str">
        <f t="shared" si="146"/>
        <v>photobooks</v>
      </c>
    </row>
    <row r="1212" spans="1:24" ht="104.7" customHeight="1" x14ac:dyDescent="0.55000000000000004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20">
        <f t="shared" si="147"/>
        <v>42132.941805555558</v>
      </c>
      <c r="L1212" s="20">
        <f t="shared" si="148"/>
        <v>42155.875</v>
      </c>
      <c r="M1212" s="6" t="b">
        <v>0</v>
      </c>
      <c r="N1212" s="6">
        <v>103</v>
      </c>
      <c r="O1212" s="6" t="b">
        <v>1</v>
      </c>
      <c r="P1212" s="6" t="s">
        <v>8285</v>
      </c>
      <c r="Q1212" s="8">
        <f t="shared" si="149"/>
        <v>254.31499999999997</v>
      </c>
      <c r="R1212" s="9">
        <f t="shared" si="150"/>
        <v>493.81553398058253</v>
      </c>
      <c r="S1212" s="6" t="s">
        <v>8338</v>
      </c>
      <c r="T1212" s="6" t="s">
        <v>8339</v>
      </c>
      <c r="U1212" s="6" t="str">
        <f t="shared" si="144"/>
        <v>photography</v>
      </c>
      <c r="V1212" s="6" t="str">
        <f t="shared" si="151"/>
        <v>photobooks</v>
      </c>
      <c r="W1212" s="6" t="str">
        <f t="shared" si="145"/>
        <v>photography</v>
      </c>
      <c r="X1212" s="6" t="str">
        <f t="shared" si="146"/>
        <v>photobooks</v>
      </c>
    </row>
    <row r="1213" spans="1:24" ht="104.7" customHeight="1" x14ac:dyDescent="0.55000000000000004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20">
        <f t="shared" si="147"/>
        <v>42515.866446759261</v>
      </c>
      <c r="L1213" s="20">
        <f t="shared" si="148"/>
        <v>42530.866446759261</v>
      </c>
      <c r="M1213" s="6" t="b">
        <v>0</v>
      </c>
      <c r="N1213" s="6">
        <v>6</v>
      </c>
      <c r="O1213" s="6" t="b">
        <v>1</v>
      </c>
      <c r="P1213" s="6" t="s">
        <v>8285</v>
      </c>
      <c r="Q1213" s="8">
        <f t="shared" si="149"/>
        <v>101.1</v>
      </c>
      <c r="R1213" s="9">
        <f t="shared" si="150"/>
        <v>168.5</v>
      </c>
      <c r="S1213" s="6" t="s">
        <v>8338</v>
      </c>
      <c r="T1213" s="6" t="s">
        <v>8339</v>
      </c>
      <c r="U1213" s="6" t="str">
        <f t="shared" si="144"/>
        <v>photography</v>
      </c>
      <c r="V1213" s="6" t="str">
        <f t="shared" si="151"/>
        <v>photobooks</v>
      </c>
      <c r="W1213" s="6" t="str">
        <f t="shared" si="145"/>
        <v>photography</v>
      </c>
      <c r="X1213" s="6" t="str">
        <f t="shared" si="146"/>
        <v>photobooks</v>
      </c>
    </row>
    <row r="1214" spans="1:24" ht="104.7" customHeight="1" x14ac:dyDescent="0.55000000000000004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20">
        <f t="shared" si="147"/>
        <v>42318.950173611112</v>
      </c>
      <c r="L1214" s="20">
        <f t="shared" si="148"/>
        <v>42335.041666666672</v>
      </c>
      <c r="M1214" s="6" t="b">
        <v>0</v>
      </c>
      <c r="N1214" s="6">
        <v>83</v>
      </c>
      <c r="O1214" s="6" t="b">
        <v>1</v>
      </c>
      <c r="P1214" s="6" t="s">
        <v>8285</v>
      </c>
      <c r="Q1214" s="8">
        <f t="shared" si="149"/>
        <v>129.04</v>
      </c>
      <c r="R1214" s="9">
        <f t="shared" si="150"/>
        <v>38.867469879518069</v>
      </c>
      <c r="S1214" s="6" t="s">
        <v>8338</v>
      </c>
      <c r="T1214" s="6" t="s">
        <v>8339</v>
      </c>
      <c r="U1214" s="6" t="str">
        <f t="shared" si="144"/>
        <v>photography</v>
      </c>
      <c r="V1214" s="6" t="str">
        <f t="shared" si="151"/>
        <v>photobooks</v>
      </c>
      <c r="W1214" s="6" t="str">
        <f t="shared" si="145"/>
        <v>photography</v>
      </c>
      <c r="X1214" s="6" t="str">
        <f t="shared" si="146"/>
        <v>photobooks</v>
      </c>
    </row>
    <row r="1215" spans="1:24" ht="104.7" customHeight="1" x14ac:dyDescent="0.55000000000000004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20">
        <f t="shared" si="147"/>
        <v>42731.755787037036</v>
      </c>
      <c r="L1215" s="20">
        <f t="shared" si="148"/>
        <v>42766.755787037036</v>
      </c>
      <c r="M1215" s="6" t="b">
        <v>0</v>
      </c>
      <c r="N1215" s="6">
        <v>108</v>
      </c>
      <c r="O1215" s="6" t="b">
        <v>1</v>
      </c>
      <c r="P1215" s="6" t="s">
        <v>8285</v>
      </c>
      <c r="Q1215" s="8">
        <f t="shared" si="149"/>
        <v>102.23076923076924</v>
      </c>
      <c r="R1215" s="9">
        <f t="shared" si="150"/>
        <v>61.527777777777779</v>
      </c>
      <c r="S1215" s="6" t="s">
        <v>8338</v>
      </c>
      <c r="T1215" s="6" t="s">
        <v>8339</v>
      </c>
      <c r="U1215" s="6" t="str">
        <f t="shared" si="144"/>
        <v>photography</v>
      </c>
      <c r="V1215" s="6" t="str">
        <f t="shared" si="151"/>
        <v>photobooks</v>
      </c>
      <c r="W1215" s="6" t="str">
        <f t="shared" si="145"/>
        <v>photography</v>
      </c>
      <c r="X1215" s="6" t="str">
        <f t="shared" si="146"/>
        <v>photobooks</v>
      </c>
    </row>
    <row r="1216" spans="1:24" ht="104.7" customHeight="1" x14ac:dyDescent="0.55000000000000004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20">
        <f t="shared" si="147"/>
        <v>42104.840335648143</v>
      </c>
      <c r="L1216" s="20">
        <f t="shared" si="148"/>
        <v>42164.840335648143</v>
      </c>
      <c r="M1216" s="6" t="b">
        <v>0</v>
      </c>
      <c r="N1216" s="6">
        <v>25</v>
      </c>
      <c r="O1216" s="6" t="b">
        <v>1</v>
      </c>
      <c r="P1216" s="6" t="s">
        <v>8285</v>
      </c>
      <c r="Q1216" s="8">
        <f t="shared" si="149"/>
        <v>131.80000000000001</v>
      </c>
      <c r="R1216" s="9">
        <f t="shared" si="150"/>
        <v>105.44</v>
      </c>
      <c r="S1216" s="6" t="s">
        <v>8338</v>
      </c>
      <c r="T1216" s="6" t="s">
        <v>8339</v>
      </c>
      <c r="U1216" s="6" t="str">
        <f t="shared" si="144"/>
        <v>photography</v>
      </c>
      <c r="V1216" s="6" t="str">
        <f t="shared" si="151"/>
        <v>photobooks</v>
      </c>
      <c r="W1216" s="6" t="str">
        <f t="shared" si="145"/>
        <v>photography</v>
      </c>
      <c r="X1216" s="6" t="str">
        <f t="shared" si="146"/>
        <v>photobooks</v>
      </c>
    </row>
    <row r="1217" spans="1:24" ht="104.7" customHeight="1" x14ac:dyDescent="0.55000000000000004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20">
        <f t="shared" si="147"/>
        <v>41759.923101851848</v>
      </c>
      <c r="L1217" s="20">
        <f t="shared" si="148"/>
        <v>41789.923101851848</v>
      </c>
      <c r="M1217" s="6" t="b">
        <v>0</v>
      </c>
      <c r="N1217" s="6">
        <v>549</v>
      </c>
      <c r="O1217" s="6" t="b">
        <v>1</v>
      </c>
      <c r="P1217" s="6" t="s">
        <v>8285</v>
      </c>
      <c r="Q1217" s="8">
        <f t="shared" si="149"/>
        <v>786.0802000000001</v>
      </c>
      <c r="R1217" s="9">
        <f t="shared" si="150"/>
        <v>71.592003642987251</v>
      </c>
      <c r="S1217" s="6" t="s">
        <v>8338</v>
      </c>
      <c r="T1217" s="6" t="s">
        <v>8339</v>
      </c>
      <c r="U1217" s="6" t="str">
        <f t="shared" si="144"/>
        <v>photography</v>
      </c>
      <c r="V1217" s="6" t="str">
        <f t="shared" si="151"/>
        <v>photobooks</v>
      </c>
      <c r="W1217" s="6" t="str">
        <f t="shared" si="145"/>
        <v>photography</v>
      </c>
      <c r="X1217" s="6" t="str">
        <f t="shared" si="146"/>
        <v>photobooks</v>
      </c>
    </row>
    <row r="1218" spans="1:24" ht="104.7" customHeight="1" x14ac:dyDescent="0.55000000000000004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20">
        <f t="shared" si="147"/>
        <v>42247.616400462968</v>
      </c>
      <c r="L1218" s="20">
        <f t="shared" si="148"/>
        <v>42279.960416666669</v>
      </c>
      <c r="M1218" s="6" t="b">
        <v>0</v>
      </c>
      <c r="N1218" s="6">
        <v>222</v>
      </c>
      <c r="O1218" s="6" t="b">
        <v>1</v>
      </c>
      <c r="P1218" s="6" t="s">
        <v>8285</v>
      </c>
      <c r="Q1218" s="8">
        <f t="shared" si="149"/>
        <v>145.70000000000002</v>
      </c>
      <c r="R1218" s="9">
        <f t="shared" si="150"/>
        <v>91.882882882882882</v>
      </c>
      <c r="S1218" s="6" t="s">
        <v>8338</v>
      </c>
      <c r="T1218" s="6" t="s">
        <v>8339</v>
      </c>
      <c r="U1218" s="6" t="str">
        <f t="shared" ref="U1218:U1281" si="152">LEFT(P1218,FIND("/",P1218)-1)</f>
        <v>photography</v>
      </c>
      <c r="V1218" s="6" t="str">
        <f t="shared" si="151"/>
        <v>photobooks</v>
      </c>
      <c r="W1218" s="6" t="str">
        <f t="shared" ref="W1218:W1281" si="153">TRIM(MID(SUBSTITUTE(P1218,"/",REPT(" ",LEN(P1218))),(1-1)*LEN(P1218)+1,LEN(P1218)))</f>
        <v>photography</v>
      </c>
      <c r="X1218" s="6" t="str">
        <f t="shared" ref="X1218:X1281" si="154">TRIM(MID(SUBSTITUTE(P1218,"/",REPT(" ",LEN(P1218))),(2-1)*LEN(P1218)+1,LEN(P1218)))</f>
        <v>photobooks</v>
      </c>
    </row>
    <row r="1219" spans="1:24" ht="104.7" customHeight="1" x14ac:dyDescent="0.55000000000000004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20">
        <f t="shared" ref="K1219:K1282" si="155">(((J1219/60)/60)/24)+DATE(1970,1,1)</f>
        <v>42535.809490740736</v>
      </c>
      <c r="L1219" s="20">
        <f t="shared" ref="L1219:L1282" si="156">(((I1219/60)/60)/24)+DATE(1970,1,1)</f>
        <v>42565.809490740736</v>
      </c>
      <c r="M1219" s="6" t="b">
        <v>0</v>
      </c>
      <c r="N1219" s="6">
        <v>183</v>
      </c>
      <c r="O1219" s="6" t="b">
        <v>1</v>
      </c>
      <c r="P1219" s="6" t="s">
        <v>8285</v>
      </c>
      <c r="Q1219" s="8">
        <f t="shared" ref="Q1219:Q1282" si="157">E1219/D1219*100</f>
        <v>102.60000000000001</v>
      </c>
      <c r="R1219" s="9">
        <f t="shared" ref="R1219:R1282" si="158">E1219/N1219</f>
        <v>148.57377049180329</v>
      </c>
      <c r="S1219" s="6" t="s">
        <v>8338</v>
      </c>
      <c r="T1219" s="6" t="s">
        <v>8339</v>
      </c>
      <c r="U1219" s="6" t="str">
        <f t="shared" si="152"/>
        <v>photography</v>
      </c>
      <c r="V1219" s="6" t="str">
        <f t="shared" ref="V1219:V1282" si="159">RIGHT(P1219,LEN(P1219)-LEN(U1219)-1)</f>
        <v>photobooks</v>
      </c>
      <c r="W1219" s="6" t="str">
        <f t="shared" si="153"/>
        <v>photography</v>
      </c>
      <c r="X1219" s="6" t="str">
        <f t="shared" si="154"/>
        <v>photobooks</v>
      </c>
    </row>
    <row r="1220" spans="1:24" ht="104.7" customHeight="1" x14ac:dyDescent="0.55000000000000004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20">
        <f t="shared" si="155"/>
        <v>42278.662037037036</v>
      </c>
      <c r="L1220" s="20">
        <f t="shared" si="156"/>
        <v>42309.125</v>
      </c>
      <c r="M1220" s="6" t="b">
        <v>0</v>
      </c>
      <c r="N1220" s="6">
        <v>89</v>
      </c>
      <c r="O1220" s="6" t="b">
        <v>1</v>
      </c>
      <c r="P1220" s="6" t="s">
        <v>8285</v>
      </c>
      <c r="Q1220" s="8">
        <f t="shared" si="157"/>
        <v>172.27777777777777</v>
      </c>
      <c r="R1220" s="9">
        <f t="shared" si="158"/>
        <v>174.2134831460674</v>
      </c>
      <c r="S1220" s="6" t="s">
        <v>8338</v>
      </c>
      <c r="T1220" s="6" t="s">
        <v>8339</v>
      </c>
      <c r="U1220" s="6" t="str">
        <f t="shared" si="152"/>
        <v>photography</v>
      </c>
      <c r="V1220" s="6" t="str">
        <f t="shared" si="159"/>
        <v>photobooks</v>
      </c>
      <c r="W1220" s="6" t="str">
        <f t="shared" si="153"/>
        <v>photography</v>
      </c>
      <c r="X1220" s="6" t="str">
        <f t="shared" si="154"/>
        <v>photobooks</v>
      </c>
    </row>
    <row r="1221" spans="1:24" ht="104.7" customHeight="1" x14ac:dyDescent="0.55000000000000004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20">
        <f t="shared" si="155"/>
        <v>42633.461956018517</v>
      </c>
      <c r="L1221" s="20">
        <f t="shared" si="156"/>
        <v>42663.461956018517</v>
      </c>
      <c r="M1221" s="6" t="b">
        <v>0</v>
      </c>
      <c r="N1221" s="6">
        <v>253</v>
      </c>
      <c r="O1221" s="6" t="b">
        <v>1</v>
      </c>
      <c r="P1221" s="6" t="s">
        <v>8285</v>
      </c>
      <c r="Q1221" s="8">
        <f t="shared" si="157"/>
        <v>159.16819571865443</v>
      </c>
      <c r="R1221" s="9">
        <f t="shared" si="158"/>
        <v>102.86166007905139</v>
      </c>
      <c r="S1221" s="6" t="s">
        <v>8338</v>
      </c>
      <c r="T1221" s="6" t="s">
        <v>8339</v>
      </c>
      <c r="U1221" s="6" t="str">
        <f t="shared" si="152"/>
        <v>photography</v>
      </c>
      <c r="V1221" s="6" t="str">
        <f t="shared" si="159"/>
        <v>photobooks</v>
      </c>
      <c r="W1221" s="6" t="str">
        <f t="shared" si="153"/>
        <v>photography</v>
      </c>
      <c r="X1221" s="6" t="str">
        <f t="shared" si="154"/>
        <v>photobooks</v>
      </c>
    </row>
    <row r="1222" spans="1:24" ht="104.7" customHeight="1" x14ac:dyDescent="0.55000000000000004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20">
        <f t="shared" si="155"/>
        <v>42211.628611111111</v>
      </c>
      <c r="L1222" s="20">
        <f t="shared" si="156"/>
        <v>42241.628611111111</v>
      </c>
      <c r="M1222" s="6" t="b">
        <v>0</v>
      </c>
      <c r="N1222" s="6">
        <v>140</v>
      </c>
      <c r="O1222" s="6" t="b">
        <v>1</v>
      </c>
      <c r="P1222" s="6" t="s">
        <v>8285</v>
      </c>
      <c r="Q1222" s="8">
        <f t="shared" si="157"/>
        <v>103.76666666666668</v>
      </c>
      <c r="R1222" s="9">
        <f t="shared" si="158"/>
        <v>111.17857142857143</v>
      </c>
      <c r="S1222" s="6" t="s">
        <v>8338</v>
      </c>
      <c r="T1222" s="6" t="s">
        <v>8339</v>
      </c>
      <c r="U1222" s="6" t="str">
        <f t="shared" si="152"/>
        <v>photography</v>
      </c>
      <c r="V1222" s="6" t="str">
        <f t="shared" si="159"/>
        <v>photobooks</v>
      </c>
      <c r="W1222" s="6" t="str">
        <f t="shared" si="153"/>
        <v>photography</v>
      </c>
      <c r="X1222" s="6" t="str">
        <f t="shared" si="154"/>
        <v>photobooks</v>
      </c>
    </row>
    <row r="1223" spans="1:24" ht="104.7" customHeight="1" x14ac:dyDescent="0.55000000000000004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20">
        <f t="shared" si="155"/>
        <v>42680.47555555556</v>
      </c>
      <c r="L1223" s="20">
        <f t="shared" si="156"/>
        <v>42708</v>
      </c>
      <c r="M1223" s="6" t="b">
        <v>0</v>
      </c>
      <c r="N1223" s="6">
        <v>103</v>
      </c>
      <c r="O1223" s="6" t="b">
        <v>1</v>
      </c>
      <c r="P1223" s="6" t="s">
        <v>8285</v>
      </c>
      <c r="Q1223" s="8">
        <f t="shared" si="157"/>
        <v>111.40954545454547</v>
      </c>
      <c r="R1223" s="9">
        <f t="shared" si="158"/>
        <v>23.796213592233013</v>
      </c>
      <c r="S1223" s="6" t="s">
        <v>8338</v>
      </c>
      <c r="T1223" s="6" t="s">
        <v>8339</v>
      </c>
      <c r="U1223" s="6" t="str">
        <f t="shared" si="152"/>
        <v>photography</v>
      </c>
      <c r="V1223" s="6" t="str">
        <f t="shared" si="159"/>
        <v>photobooks</v>
      </c>
      <c r="W1223" s="6" t="str">
        <f t="shared" si="153"/>
        <v>photography</v>
      </c>
      <c r="X1223" s="6" t="str">
        <f t="shared" si="154"/>
        <v>photobooks</v>
      </c>
    </row>
    <row r="1224" spans="1:24" ht="104.7" customHeight="1" x14ac:dyDescent="0.55000000000000004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20">
        <f t="shared" si="155"/>
        <v>42430.720451388886</v>
      </c>
      <c r="L1224" s="20">
        <f t="shared" si="156"/>
        <v>42461.166666666672</v>
      </c>
      <c r="M1224" s="6" t="b">
        <v>0</v>
      </c>
      <c r="N1224" s="6">
        <v>138</v>
      </c>
      <c r="O1224" s="6" t="b">
        <v>1</v>
      </c>
      <c r="P1224" s="6" t="s">
        <v>8285</v>
      </c>
      <c r="Q1224" s="8">
        <f t="shared" si="157"/>
        <v>280.375</v>
      </c>
      <c r="R1224" s="9">
        <f t="shared" si="158"/>
        <v>81.268115942028984</v>
      </c>
      <c r="S1224" s="6" t="s">
        <v>8338</v>
      </c>
      <c r="T1224" s="6" t="s">
        <v>8339</v>
      </c>
      <c r="U1224" s="6" t="str">
        <f t="shared" si="152"/>
        <v>photography</v>
      </c>
      <c r="V1224" s="6" t="str">
        <f t="shared" si="159"/>
        <v>photobooks</v>
      </c>
      <c r="W1224" s="6" t="str">
        <f t="shared" si="153"/>
        <v>photography</v>
      </c>
      <c r="X1224" s="6" t="str">
        <f t="shared" si="154"/>
        <v>photobooks</v>
      </c>
    </row>
    <row r="1225" spans="1:24" ht="104.7" customHeight="1" x14ac:dyDescent="0.55000000000000004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20">
        <f t="shared" si="155"/>
        <v>42654.177187499998</v>
      </c>
      <c r="L1225" s="20">
        <f t="shared" si="156"/>
        <v>42684.218854166669</v>
      </c>
      <c r="M1225" s="6" t="b">
        <v>0</v>
      </c>
      <c r="N1225" s="6">
        <v>191</v>
      </c>
      <c r="O1225" s="6" t="b">
        <v>1</v>
      </c>
      <c r="P1225" s="6" t="s">
        <v>8285</v>
      </c>
      <c r="Q1225" s="8">
        <f t="shared" si="157"/>
        <v>112.10606060606061</v>
      </c>
      <c r="R1225" s="9">
        <f t="shared" si="158"/>
        <v>116.21465968586388</v>
      </c>
      <c r="S1225" s="6" t="s">
        <v>8338</v>
      </c>
      <c r="T1225" s="6" t="s">
        <v>8339</v>
      </c>
      <c r="U1225" s="6" t="str">
        <f t="shared" si="152"/>
        <v>photography</v>
      </c>
      <c r="V1225" s="6" t="str">
        <f t="shared" si="159"/>
        <v>photobooks</v>
      </c>
      <c r="W1225" s="6" t="str">
        <f t="shared" si="153"/>
        <v>photography</v>
      </c>
      <c r="X1225" s="6" t="str">
        <f t="shared" si="154"/>
        <v>photobooks</v>
      </c>
    </row>
    <row r="1226" spans="1:24" ht="104.7" customHeight="1" x14ac:dyDescent="0.55000000000000004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20">
        <f t="shared" si="155"/>
        <v>41736.549791666665</v>
      </c>
      <c r="L1226" s="20">
        <f t="shared" si="156"/>
        <v>41796.549791666665</v>
      </c>
      <c r="M1226" s="6" t="b">
        <v>0</v>
      </c>
      <c r="N1226" s="6">
        <v>18</v>
      </c>
      <c r="O1226" s="6" t="b">
        <v>0</v>
      </c>
      <c r="P1226" s="6" t="s">
        <v>8286</v>
      </c>
      <c r="Q1226" s="8">
        <f t="shared" si="157"/>
        <v>7.0666666666666673</v>
      </c>
      <c r="R1226" s="9">
        <f t="shared" si="158"/>
        <v>58.888888888888886</v>
      </c>
      <c r="S1226" s="6" t="s">
        <v>8325</v>
      </c>
      <c r="T1226" s="6" t="s">
        <v>8340</v>
      </c>
      <c r="U1226" s="6" t="str">
        <f t="shared" si="152"/>
        <v>music</v>
      </c>
      <c r="V1226" s="6" t="str">
        <f t="shared" si="159"/>
        <v>world music</v>
      </c>
      <c r="W1226" s="6" t="str">
        <f t="shared" si="153"/>
        <v>music</v>
      </c>
      <c r="X1226" s="6" t="str">
        <f t="shared" si="154"/>
        <v>world music</v>
      </c>
    </row>
    <row r="1227" spans="1:24" ht="104.7" customHeight="1" x14ac:dyDescent="0.55000000000000004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20">
        <f t="shared" si="155"/>
        <v>41509.905995370369</v>
      </c>
      <c r="L1227" s="20">
        <f t="shared" si="156"/>
        <v>41569.905995370369</v>
      </c>
      <c r="M1227" s="6" t="b">
        <v>0</v>
      </c>
      <c r="N1227" s="6">
        <v>3</v>
      </c>
      <c r="O1227" s="6" t="b">
        <v>0</v>
      </c>
      <c r="P1227" s="6" t="s">
        <v>8286</v>
      </c>
      <c r="Q1227" s="8">
        <f t="shared" si="157"/>
        <v>4.3999999999999995</v>
      </c>
      <c r="R1227" s="9">
        <f t="shared" si="158"/>
        <v>44</v>
      </c>
      <c r="S1227" s="6" t="s">
        <v>8325</v>
      </c>
      <c r="T1227" s="6" t="s">
        <v>8340</v>
      </c>
      <c r="U1227" s="6" t="str">
        <f t="shared" si="152"/>
        <v>music</v>
      </c>
      <c r="V1227" s="6" t="str">
        <f t="shared" si="159"/>
        <v>world music</v>
      </c>
      <c r="W1227" s="6" t="str">
        <f t="shared" si="153"/>
        <v>music</v>
      </c>
      <c r="X1227" s="6" t="str">
        <f t="shared" si="154"/>
        <v>world music</v>
      </c>
    </row>
    <row r="1228" spans="1:24" ht="104.7" customHeight="1" x14ac:dyDescent="0.55000000000000004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20">
        <f t="shared" si="155"/>
        <v>41715.874780092592</v>
      </c>
      <c r="L1228" s="20">
        <f t="shared" si="156"/>
        <v>41750.041666666664</v>
      </c>
      <c r="M1228" s="6" t="b">
        <v>0</v>
      </c>
      <c r="N1228" s="6">
        <v>40</v>
      </c>
      <c r="O1228" s="6" t="b">
        <v>0</v>
      </c>
      <c r="P1228" s="6" t="s">
        <v>8286</v>
      </c>
      <c r="Q1228" s="8">
        <f t="shared" si="157"/>
        <v>3.8739999999999997</v>
      </c>
      <c r="R1228" s="9">
        <f t="shared" si="158"/>
        <v>48.424999999999997</v>
      </c>
      <c r="S1228" s="6" t="s">
        <v>8325</v>
      </c>
      <c r="T1228" s="6" t="s">
        <v>8340</v>
      </c>
      <c r="U1228" s="6" t="str">
        <f t="shared" si="152"/>
        <v>music</v>
      </c>
      <c r="V1228" s="6" t="str">
        <f t="shared" si="159"/>
        <v>world music</v>
      </c>
      <c r="W1228" s="6" t="str">
        <f t="shared" si="153"/>
        <v>music</v>
      </c>
      <c r="X1228" s="6" t="str">
        <f t="shared" si="154"/>
        <v>world music</v>
      </c>
    </row>
    <row r="1229" spans="1:24" ht="104.7" customHeight="1" x14ac:dyDescent="0.55000000000000004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20">
        <f t="shared" si="155"/>
        <v>41827.919166666667</v>
      </c>
      <c r="L1229" s="20">
        <f t="shared" si="156"/>
        <v>41858.291666666664</v>
      </c>
      <c r="M1229" s="6" t="b">
        <v>0</v>
      </c>
      <c r="N1229" s="6">
        <v>0</v>
      </c>
      <c r="O1229" s="6" t="b">
        <v>0</v>
      </c>
      <c r="P1229" s="6" t="s">
        <v>8286</v>
      </c>
      <c r="Q1229" s="8">
        <f t="shared" si="157"/>
        <v>0</v>
      </c>
      <c r="R1229" s="9" t="e">
        <f t="shared" si="158"/>
        <v>#DIV/0!</v>
      </c>
      <c r="S1229" s="6" t="s">
        <v>8325</v>
      </c>
      <c r="T1229" s="6" t="s">
        <v>8340</v>
      </c>
      <c r="U1229" s="6" t="str">
        <f t="shared" si="152"/>
        <v>music</v>
      </c>
      <c r="V1229" s="6" t="str">
        <f t="shared" si="159"/>
        <v>world music</v>
      </c>
      <c r="W1229" s="6" t="str">
        <f t="shared" si="153"/>
        <v>music</v>
      </c>
      <c r="X1229" s="6" t="str">
        <f t="shared" si="154"/>
        <v>world music</v>
      </c>
    </row>
    <row r="1230" spans="1:24" ht="104.7" customHeight="1" x14ac:dyDescent="0.55000000000000004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20">
        <f t="shared" si="155"/>
        <v>40754.729259259257</v>
      </c>
      <c r="L1230" s="20">
        <f t="shared" si="156"/>
        <v>40814.729259259257</v>
      </c>
      <c r="M1230" s="6" t="b">
        <v>0</v>
      </c>
      <c r="N1230" s="6">
        <v>24</v>
      </c>
      <c r="O1230" s="6" t="b">
        <v>0</v>
      </c>
      <c r="P1230" s="6" t="s">
        <v>8286</v>
      </c>
      <c r="Q1230" s="8">
        <f t="shared" si="157"/>
        <v>29.299999999999997</v>
      </c>
      <c r="R1230" s="9">
        <f t="shared" si="158"/>
        <v>61.041666666666664</v>
      </c>
      <c r="S1230" s="6" t="s">
        <v>8325</v>
      </c>
      <c r="T1230" s="6" t="s">
        <v>8340</v>
      </c>
      <c r="U1230" s="6" t="str">
        <f t="shared" si="152"/>
        <v>music</v>
      </c>
      <c r="V1230" s="6" t="str">
        <f t="shared" si="159"/>
        <v>world music</v>
      </c>
      <c r="W1230" s="6" t="str">
        <f t="shared" si="153"/>
        <v>music</v>
      </c>
      <c r="X1230" s="6" t="str">
        <f t="shared" si="154"/>
        <v>world music</v>
      </c>
    </row>
    <row r="1231" spans="1:24" ht="104.7" customHeight="1" x14ac:dyDescent="0.55000000000000004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20">
        <f t="shared" si="155"/>
        <v>40985.459803240738</v>
      </c>
      <c r="L1231" s="20">
        <f t="shared" si="156"/>
        <v>41015.666666666664</v>
      </c>
      <c r="M1231" s="6" t="b">
        <v>0</v>
      </c>
      <c r="N1231" s="6">
        <v>1</v>
      </c>
      <c r="O1231" s="6" t="b">
        <v>0</v>
      </c>
      <c r="P1231" s="6" t="s">
        <v>8286</v>
      </c>
      <c r="Q1231" s="8">
        <f t="shared" si="157"/>
        <v>0.90909090909090906</v>
      </c>
      <c r="R1231" s="9">
        <f t="shared" si="158"/>
        <v>25</v>
      </c>
      <c r="S1231" s="6" t="s">
        <v>8325</v>
      </c>
      <c r="T1231" s="6" t="s">
        <v>8340</v>
      </c>
      <c r="U1231" s="6" t="str">
        <f t="shared" si="152"/>
        <v>music</v>
      </c>
      <c r="V1231" s="6" t="str">
        <f t="shared" si="159"/>
        <v>world music</v>
      </c>
      <c r="W1231" s="6" t="str">
        <f t="shared" si="153"/>
        <v>music</v>
      </c>
      <c r="X1231" s="6" t="str">
        <f t="shared" si="154"/>
        <v>world music</v>
      </c>
    </row>
    <row r="1232" spans="1:24" ht="104.7" customHeight="1" x14ac:dyDescent="0.55000000000000004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20">
        <f t="shared" si="155"/>
        <v>40568.972569444442</v>
      </c>
      <c r="L1232" s="20">
        <f t="shared" si="156"/>
        <v>40598.972569444442</v>
      </c>
      <c r="M1232" s="6" t="b">
        <v>0</v>
      </c>
      <c r="N1232" s="6">
        <v>0</v>
      </c>
      <c r="O1232" s="6" t="b">
        <v>0</v>
      </c>
      <c r="P1232" s="6" t="s">
        <v>8286</v>
      </c>
      <c r="Q1232" s="8">
        <f t="shared" si="157"/>
        <v>0</v>
      </c>
      <c r="R1232" s="9" t="e">
        <f t="shared" si="158"/>
        <v>#DIV/0!</v>
      </c>
      <c r="S1232" s="6" t="s">
        <v>8325</v>
      </c>
      <c r="T1232" s="6" t="s">
        <v>8340</v>
      </c>
      <c r="U1232" s="6" t="str">
        <f t="shared" si="152"/>
        <v>music</v>
      </c>
      <c r="V1232" s="6" t="str">
        <f t="shared" si="159"/>
        <v>world music</v>
      </c>
      <c r="W1232" s="6" t="str">
        <f t="shared" si="153"/>
        <v>music</v>
      </c>
      <c r="X1232" s="6" t="str">
        <f t="shared" si="154"/>
        <v>world music</v>
      </c>
    </row>
    <row r="1233" spans="1:24" ht="104.7" customHeight="1" x14ac:dyDescent="0.55000000000000004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20">
        <f t="shared" si="155"/>
        <v>42193.941759259258</v>
      </c>
      <c r="L1233" s="20">
        <f t="shared" si="156"/>
        <v>42244.041666666672</v>
      </c>
      <c r="M1233" s="6" t="b">
        <v>0</v>
      </c>
      <c r="N1233" s="6">
        <v>0</v>
      </c>
      <c r="O1233" s="6" t="b">
        <v>0</v>
      </c>
      <c r="P1233" s="6" t="s">
        <v>8286</v>
      </c>
      <c r="Q1233" s="8">
        <f t="shared" si="157"/>
        <v>0</v>
      </c>
      <c r="R1233" s="9" t="e">
        <f t="shared" si="158"/>
        <v>#DIV/0!</v>
      </c>
      <c r="S1233" s="6" t="s">
        <v>8325</v>
      </c>
      <c r="T1233" s="6" t="s">
        <v>8340</v>
      </c>
      <c r="U1233" s="6" t="str">
        <f t="shared" si="152"/>
        <v>music</v>
      </c>
      <c r="V1233" s="6" t="str">
        <f t="shared" si="159"/>
        <v>world music</v>
      </c>
      <c r="W1233" s="6" t="str">
        <f t="shared" si="153"/>
        <v>music</v>
      </c>
      <c r="X1233" s="6" t="str">
        <f t="shared" si="154"/>
        <v>world music</v>
      </c>
    </row>
    <row r="1234" spans="1:24" ht="104.7" customHeight="1" x14ac:dyDescent="0.55000000000000004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20">
        <f t="shared" si="155"/>
        <v>41506.848032407412</v>
      </c>
      <c r="L1234" s="20">
        <f t="shared" si="156"/>
        <v>41553.848032407412</v>
      </c>
      <c r="M1234" s="6" t="b">
        <v>0</v>
      </c>
      <c r="N1234" s="6">
        <v>1</v>
      </c>
      <c r="O1234" s="6" t="b">
        <v>0</v>
      </c>
      <c r="P1234" s="6" t="s">
        <v>8286</v>
      </c>
      <c r="Q1234" s="8">
        <f t="shared" si="157"/>
        <v>0.8</v>
      </c>
      <c r="R1234" s="9">
        <f t="shared" si="158"/>
        <v>40</v>
      </c>
      <c r="S1234" s="6" t="s">
        <v>8325</v>
      </c>
      <c r="T1234" s="6" t="s">
        <v>8340</v>
      </c>
      <c r="U1234" s="6" t="str">
        <f t="shared" si="152"/>
        <v>music</v>
      </c>
      <c r="V1234" s="6" t="str">
        <f t="shared" si="159"/>
        <v>world music</v>
      </c>
      <c r="W1234" s="6" t="str">
        <f t="shared" si="153"/>
        <v>music</v>
      </c>
      <c r="X1234" s="6" t="str">
        <f t="shared" si="154"/>
        <v>world music</v>
      </c>
    </row>
    <row r="1235" spans="1:24" ht="104.7" customHeight="1" x14ac:dyDescent="0.55000000000000004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20">
        <f t="shared" si="155"/>
        <v>40939.948773148149</v>
      </c>
      <c r="L1235" s="20">
        <f t="shared" si="156"/>
        <v>40960.948773148149</v>
      </c>
      <c r="M1235" s="6" t="b">
        <v>0</v>
      </c>
      <c r="N1235" s="6">
        <v>6</v>
      </c>
      <c r="O1235" s="6" t="b">
        <v>0</v>
      </c>
      <c r="P1235" s="6" t="s">
        <v>8286</v>
      </c>
      <c r="Q1235" s="8">
        <f t="shared" si="157"/>
        <v>11.600000000000001</v>
      </c>
      <c r="R1235" s="9">
        <f t="shared" si="158"/>
        <v>19.333333333333332</v>
      </c>
      <c r="S1235" s="6" t="s">
        <v>8325</v>
      </c>
      <c r="T1235" s="6" t="s">
        <v>8340</v>
      </c>
      <c r="U1235" s="6" t="str">
        <f t="shared" si="152"/>
        <v>music</v>
      </c>
      <c r="V1235" s="6" t="str">
        <f t="shared" si="159"/>
        <v>world music</v>
      </c>
      <c r="W1235" s="6" t="str">
        <f t="shared" si="153"/>
        <v>music</v>
      </c>
      <c r="X1235" s="6" t="str">
        <f t="shared" si="154"/>
        <v>world music</v>
      </c>
    </row>
    <row r="1236" spans="1:24" ht="104.7" customHeight="1" x14ac:dyDescent="0.55000000000000004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20">
        <f t="shared" si="155"/>
        <v>42007.788680555561</v>
      </c>
      <c r="L1236" s="20">
        <f t="shared" si="156"/>
        <v>42037.788680555561</v>
      </c>
      <c r="M1236" s="6" t="b">
        <v>0</v>
      </c>
      <c r="N1236" s="6">
        <v>0</v>
      </c>
      <c r="O1236" s="6" t="b">
        <v>0</v>
      </c>
      <c r="P1236" s="6" t="s">
        <v>8286</v>
      </c>
      <c r="Q1236" s="8">
        <f t="shared" si="157"/>
        <v>0</v>
      </c>
      <c r="R1236" s="9" t="e">
        <f t="shared" si="158"/>
        <v>#DIV/0!</v>
      </c>
      <c r="S1236" s="6" t="s">
        <v>8325</v>
      </c>
      <c r="T1236" s="6" t="s">
        <v>8340</v>
      </c>
      <c r="U1236" s="6" t="str">
        <f t="shared" si="152"/>
        <v>music</v>
      </c>
      <c r="V1236" s="6" t="str">
        <f t="shared" si="159"/>
        <v>world music</v>
      </c>
      <c r="W1236" s="6" t="str">
        <f t="shared" si="153"/>
        <v>music</v>
      </c>
      <c r="X1236" s="6" t="str">
        <f t="shared" si="154"/>
        <v>world music</v>
      </c>
    </row>
    <row r="1237" spans="1:24" ht="104.7" customHeight="1" x14ac:dyDescent="0.55000000000000004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20">
        <f t="shared" si="155"/>
        <v>41583.135405092595</v>
      </c>
      <c r="L1237" s="20">
        <f t="shared" si="156"/>
        <v>41623.135405092595</v>
      </c>
      <c r="M1237" s="6" t="b">
        <v>0</v>
      </c>
      <c r="N1237" s="6">
        <v>6</v>
      </c>
      <c r="O1237" s="6" t="b">
        <v>0</v>
      </c>
      <c r="P1237" s="6" t="s">
        <v>8286</v>
      </c>
      <c r="Q1237" s="8">
        <f t="shared" si="157"/>
        <v>2.7873639500929119</v>
      </c>
      <c r="R1237" s="9">
        <f t="shared" si="158"/>
        <v>35</v>
      </c>
      <c r="S1237" s="6" t="s">
        <v>8325</v>
      </c>
      <c r="T1237" s="6" t="s">
        <v>8340</v>
      </c>
      <c r="U1237" s="6" t="str">
        <f t="shared" si="152"/>
        <v>music</v>
      </c>
      <c r="V1237" s="6" t="str">
        <f t="shared" si="159"/>
        <v>world music</v>
      </c>
      <c r="W1237" s="6" t="str">
        <f t="shared" si="153"/>
        <v>music</v>
      </c>
      <c r="X1237" s="6" t="str">
        <f t="shared" si="154"/>
        <v>world music</v>
      </c>
    </row>
    <row r="1238" spans="1:24" ht="104.7" customHeight="1" x14ac:dyDescent="0.55000000000000004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20">
        <f t="shared" si="155"/>
        <v>41110.680138888885</v>
      </c>
      <c r="L1238" s="20">
        <f t="shared" si="156"/>
        <v>41118.666666666664</v>
      </c>
      <c r="M1238" s="6" t="b">
        <v>0</v>
      </c>
      <c r="N1238" s="6">
        <v>0</v>
      </c>
      <c r="O1238" s="6" t="b">
        <v>0</v>
      </c>
      <c r="P1238" s="6" t="s">
        <v>8286</v>
      </c>
      <c r="Q1238" s="8">
        <f t="shared" si="157"/>
        <v>0</v>
      </c>
      <c r="R1238" s="9" t="e">
        <f t="shared" si="158"/>
        <v>#DIV/0!</v>
      </c>
      <c r="S1238" s="6" t="s">
        <v>8325</v>
      </c>
      <c r="T1238" s="6" t="s">
        <v>8340</v>
      </c>
      <c r="U1238" s="6" t="str">
        <f t="shared" si="152"/>
        <v>music</v>
      </c>
      <c r="V1238" s="6" t="str">
        <f t="shared" si="159"/>
        <v>world music</v>
      </c>
      <c r="W1238" s="6" t="str">
        <f t="shared" si="153"/>
        <v>music</v>
      </c>
      <c r="X1238" s="6" t="str">
        <f t="shared" si="154"/>
        <v>world music</v>
      </c>
    </row>
    <row r="1239" spans="1:24" ht="104.7" customHeight="1" x14ac:dyDescent="0.55000000000000004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20">
        <f t="shared" si="155"/>
        <v>41125.283159722225</v>
      </c>
      <c r="L1239" s="20">
        <f t="shared" si="156"/>
        <v>41145.283159722225</v>
      </c>
      <c r="M1239" s="6" t="b">
        <v>0</v>
      </c>
      <c r="N1239" s="6">
        <v>0</v>
      </c>
      <c r="O1239" s="6" t="b">
        <v>0</v>
      </c>
      <c r="P1239" s="6" t="s">
        <v>8286</v>
      </c>
      <c r="Q1239" s="8">
        <f t="shared" si="157"/>
        <v>0</v>
      </c>
      <c r="R1239" s="9" t="e">
        <f t="shared" si="158"/>
        <v>#DIV/0!</v>
      </c>
      <c r="S1239" s="6" t="s">
        <v>8325</v>
      </c>
      <c r="T1239" s="6" t="s">
        <v>8340</v>
      </c>
      <c r="U1239" s="6" t="str">
        <f t="shared" si="152"/>
        <v>music</v>
      </c>
      <c r="V1239" s="6" t="str">
        <f t="shared" si="159"/>
        <v>world music</v>
      </c>
      <c r="W1239" s="6" t="str">
        <f t="shared" si="153"/>
        <v>music</v>
      </c>
      <c r="X1239" s="6" t="str">
        <f t="shared" si="154"/>
        <v>world music</v>
      </c>
    </row>
    <row r="1240" spans="1:24" ht="104.7" customHeight="1" x14ac:dyDescent="0.55000000000000004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20">
        <f t="shared" si="155"/>
        <v>40731.61037037037</v>
      </c>
      <c r="L1240" s="20">
        <f t="shared" si="156"/>
        <v>40761.61037037037</v>
      </c>
      <c r="M1240" s="6" t="b">
        <v>0</v>
      </c>
      <c r="N1240" s="6">
        <v>3</v>
      </c>
      <c r="O1240" s="6" t="b">
        <v>0</v>
      </c>
      <c r="P1240" s="6" t="s">
        <v>8286</v>
      </c>
      <c r="Q1240" s="8">
        <f t="shared" si="157"/>
        <v>17.8</v>
      </c>
      <c r="R1240" s="9">
        <f t="shared" si="158"/>
        <v>59.333333333333336</v>
      </c>
      <c r="S1240" s="6" t="s">
        <v>8325</v>
      </c>
      <c r="T1240" s="6" t="s">
        <v>8340</v>
      </c>
      <c r="U1240" s="6" t="str">
        <f t="shared" si="152"/>
        <v>music</v>
      </c>
      <c r="V1240" s="6" t="str">
        <f t="shared" si="159"/>
        <v>world music</v>
      </c>
      <c r="W1240" s="6" t="str">
        <f t="shared" si="153"/>
        <v>music</v>
      </c>
      <c r="X1240" s="6" t="str">
        <f t="shared" si="154"/>
        <v>world music</v>
      </c>
    </row>
    <row r="1241" spans="1:24" ht="104.7" customHeight="1" x14ac:dyDescent="0.55000000000000004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20">
        <f t="shared" si="155"/>
        <v>40883.962581018517</v>
      </c>
      <c r="L1241" s="20">
        <f t="shared" si="156"/>
        <v>40913.962581018517</v>
      </c>
      <c r="M1241" s="6" t="b">
        <v>0</v>
      </c>
      <c r="N1241" s="6">
        <v>0</v>
      </c>
      <c r="O1241" s="6" t="b">
        <v>0</v>
      </c>
      <c r="P1241" s="6" t="s">
        <v>8286</v>
      </c>
      <c r="Q1241" s="8">
        <f t="shared" si="157"/>
        <v>0</v>
      </c>
      <c r="R1241" s="9" t="e">
        <f t="shared" si="158"/>
        <v>#DIV/0!</v>
      </c>
      <c r="S1241" s="6" t="s">
        <v>8325</v>
      </c>
      <c r="T1241" s="6" t="s">
        <v>8340</v>
      </c>
      <c r="U1241" s="6" t="str">
        <f t="shared" si="152"/>
        <v>music</v>
      </c>
      <c r="V1241" s="6" t="str">
        <f t="shared" si="159"/>
        <v>world music</v>
      </c>
      <c r="W1241" s="6" t="str">
        <f t="shared" si="153"/>
        <v>music</v>
      </c>
      <c r="X1241" s="6" t="str">
        <f t="shared" si="154"/>
        <v>world music</v>
      </c>
    </row>
    <row r="1242" spans="1:24" ht="104.7" customHeight="1" x14ac:dyDescent="0.55000000000000004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20">
        <f t="shared" si="155"/>
        <v>41409.040011574078</v>
      </c>
      <c r="L1242" s="20">
        <f t="shared" si="156"/>
        <v>41467.910416666666</v>
      </c>
      <c r="M1242" s="6" t="b">
        <v>0</v>
      </c>
      <c r="N1242" s="6">
        <v>8</v>
      </c>
      <c r="O1242" s="6" t="b">
        <v>0</v>
      </c>
      <c r="P1242" s="6" t="s">
        <v>8286</v>
      </c>
      <c r="Q1242" s="8">
        <f t="shared" si="157"/>
        <v>3.0124999999999997</v>
      </c>
      <c r="R1242" s="9">
        <f t="shared" si="158"/>
        <v>30.125</v>
      </c>
      <c r="S1242" s="6" t="s">
        <v>8325</v>
      </c>
      <c r="T1242" s="6" t="s">
        <v>8340</v>
      </c>
      <c r="U1242" s="6" t="str">
        <f t="shared" si="152"/>
        <v>music</v>
      </c>
      <c r="V1242" s="6" t="str">
        <f t="shared" si="159"/>
        <v>world music</v>
      </c>
      <c r="W1242" s="6" t="str">
        <f t="shared" si="153"/>
        <v>music</v>
      </c>
      <c r="X1242" s="6" t="str">
        <f t="shared" si="154"/>
        <v>world music</v>
      </c>
    </row>
    <row r="1243" spans="1:24" ht="104.7" customHeight="1" x14ac:dyDescent="0.55000000000000004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20">
        <f t="shared" si="155"/>
        <v>41923.837731481479</v>
      </c>
      <c r="L1243" s="20">
        <f t="shared" si="156"/>
        <v>41946.249305555553</v>
      </c>
      <c r="M1243" s="6" t="b">
        <v>0</v>
      </c>
      <c r="N1243" s="6">
        <v>34</v>
      </c>
      <c r="O1243" s="6" t="b">
        <v>0</v>
      </c>
      <c r="P1243" s="6" t="s">
        <v>8286</v>
      </c>
      <c r="Q1243" s="8">
        <f t="shared" si="157"/>
        <v>50.739999999999995</v>
      </c>
      <c r="R1243" s="9">
        <f t="shared" si="158"/>
        <v>74.617647058823536</v>
      </c>
      <c r="S1243" s="6" t="s">
        <v>8325</v>
      </c>
      <c r="T1243" s="6" t="s">
        <v>8340</v>
      </c>
      <c r="U1243" s="6" t="str">
        <f t="shared" si="152"/>
        <v>music</v>
      </c>
      <c r="V1243" s="6" t="str">
        <f t="shared" si="159"/>
        <v>world music</v>
      </c>
      <c r="W1243" s="6" t="str">
        <f t="shared" si="153"/>
        <v>music</v>
      </c>
      <c r="X1243" s="6" t="str">
        <f t="shared" si="154"/>
        <v>world music</v>
      </c>
    </row>
    <row r="1244" spans="1:24" ht="104.7" customHeight="1" x14ac:dyDescent="0.55000000000000004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20">
        <f t="shared" si="155"/>
        <v>40782.165532407409</v>
      </c>
      <c r="L1244" s="20">
        <f t="shared" si="156"/>
        <v>40797.554166666669</v>
      </c>
      <c r="M1244" s="6" t="b">
        <v>0</v>
      </c>
      <c r="N1244" s="6">
        <v>1</v>
      </c>
      <c r="O1244" s="6" t="b">
        <v>0</v>
      </c>
      <c r="P1244" s="6" t="s">
        <v>8286</v>
      </c>
      <c r="Q1244" s="8">
        <f t="shared" si="157"/>
        <v>0.54884742041712409</v>
      </c>
      <c r="R1244" s="9">
        <f t="shared" si="158"/>
        <v>5</v>
      </c>
      <c r="S1244" s="6" t="s">
        <v>8325</v>
      </c>
      <c r="T1244" s="6" t="s">
        <v>8340</v>
      </c>
      <c r="U1244" s="6" t="str">
        <f t="shared" si="152"/>
        <v>music</v>
      </c>
      <c r="V1244" s="6" t="str">
        <f t="shared" si="159"/>
        <v>world music</v>
      </c>
      <c r="W1244" s="6" t="str">
        <f t="shared" si="153"/>
        <v>music</v>
      </c>
      <c r="X1244" s="6" t="str">
        <f t="shared" si="154"/>
        <v>world music</v>
      </c>
    </row>
    <row r="1245" spans="1:24" ht="104.7" customHeight="1" x14ac:dyDescent="0.55000000000000004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20">
        <f t="shared" si="155"/>
        <v>40671.879293981481</v>
      </c>
      <c r="L1245" s="20">
        <f t="shared" si="156"/>
        <v>40732.875</v>
      </c>
      <c r="M1245" s="6" t="b">
        <v>0</v>
      </c>
      <c r="N1245" s="6">
        <v>38</v>
      </c>
      <c r="O1245" s="6" t="b">
        <v>0</v>
      </c>
      <c r="P1245" s="6" t="s">
        <v>8286</v>
      </c>
      <c r="Q1245" s="8">
        <f t="shared" si="157"/>
        <v>14.091666666666667</v>
      </c>
      <c r="R1245" s="9">
        <f t="shared" si="158"/>
        <v>44.5</v>
      </c>
      <c r="S1245" s="6" t="s">
        <v>8325</v>
      </c>
      <c r="T1245" s="6" t="s">
        <v>8340</v>
      </c>
      <c r="U1245" s="6" t="str">
        <f t="shared" si="152"/>
        <v>music</v>
      </c>
      <c r="V1245" s="6" t="str">
        <f t="shared" si="159"/>
        <v>world music</v>
      </c>
      <c r="W1245" s="6" t="str">
        <f t="shared" si="153"/>
        <v>music</v>
      </c>
      <c r="X1245" s="6" t="str">
        <f t="shared" si="154"/>
        <v>world music</v>
      </c>
    </row>
    <row r="1246" spans="1:24" ht="104.7" customHeight="1" x14ac:dyDescent="0.55000000000000004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20">
        <f t="shared" si="155"/>
        <v>41355.825497685182</v>
      </c>
      <c r="L1246" s="20">
        <f t="shared" si="156"/>
        <v>41386.875</v>
      </c>
      <c r="M1246" s="6" t="b">
        <v>1</v>
      </c>
      <c r="N1246" s="6">
        <v>45</v>
      </c>
      <c r="O1246" s="6" t="b">
        <v>1</v>
      </c>
      <c r="P1246" s="6" t="s">
        <v>8276</v>
      </c>
      <c r="Q1246" s="8">
        <f t="shared" si="157"/>
        <v>103.8</v>
      </c>
      <c r="R1246" s="9">
        <f t="shared" si="158"/>
        <v>46.133333333333333</v>
      </c>
      <c r="S1246" s="6" t="s">
        <v>8325</v>
      </c>
      <c r="T1246" s="6" t="s">
        <v>8326</v>
      </c>
      <c r="U1246" s="6" t="str">
        <f t="shared" si="152"/>
        <v>music</v>
      </c>
      <c r="V1246" s="6" t="str">
        <f t="shared" si="159"/>
        <v>rock</v>
      </c>
      <c r="W1246" s="6" t="str">
        <f t="shared" si="153"/>
        <v>music</v>
      </c>
      <c r="X1246" s="6" t="str">
        <f t="shared" si="154"/>
        <v>rock</v>
      </c>
    </row>
    <row r="1247" spans="1:24" ht="104.7" customHeight="1" x14ac:dyDescent="0.55000000000000004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20">
        <f t="shared" si="155"/>
        <v>41774.599930555552</v>
      </c>
      <c r="L1247" s="20">
        <f t="shared" si="156"/>
        <v>41804.599930555552</v>
      </c>
      <c r="M1247" s="6" t="b">
        <v>1</v>
      </c>
      <c r="N1247" s="6">
        <v>17</v>
      </c>
      <c r="O1247" s="6" t="b">
        <v>1</v>
      </c>
      <c r="P1247" s="6" t="s">
        <v>8276</v>
      </c>
      <c r="Q1247" s="8">
        <f t="shared" si="157"/>
        <v>120.24999999999999</v>
      </c>
      <c r="R1247" s="9">
        <f t="shared" si="158"/>
        <v>141.47058823529412</v>
      </c>
      <c r="S1247" s="6" t="s">
        <v>8325</v>
      </c>
      <c r="T1247" s="6" t="s">
        <v>8326</v>
      </c>
      <c r="U1247" s="6" t="str">
        <f t="shared" si="152"/>
        <v>music</v>
      </c>
      <c r="V1247" s="6" t="str">
        <f t="shared" si="159"/>
        <v>rock</v>
      </c>
      <c r="W1247" s="6" t="str">
        <f t="shared" si="153"/>
        <v>music</v>
      </c>
      <c r="X1247" s="6" t="str">
        <f t="shared" si="154"/>
        <v>rock</v>
      </c>
    </row>
    <row r="1248" spans="1:24" ht="104.7" customHeight="1" x14ac:dyDescent="0.55000000000000004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20">
        <f t="shared" si="155"/>
        <v>40838.043391203704</v>
      </c>
      <c r="L1248" s="20">
        <f t="shared" si="156"/>
        <v>40883.085057870368</v>
      </c>
      <c r="M1248" s="6" t="b">
        <v>1</v>
      </c>
      <c r="N1248" s="6">
        <v>31</v>
      </c>
      <c r="O1248" s="6" t="b">
        <v>1</v>
      </c>
      <c r="P1248" s="6" t="s">
        <v>8276</v>
      </c>
      <c r="Q1248" s="8">
        <f t="shared" si="157"/>
        <v>117</v>
      </c>
      <c r="R1248" s="9">
        <f t="shared" si="158"/>
        <v>75.483870967741936</v>
      </c>
      <c r="S1248" s="6" t="s">
        <v>8325</v>
      </c>
      <c r="T1248" s="6" t="s">
        <v>8326</v>
      </c>
      <c r="U1248" s="6" t="str">
        <f t="shared" si="152"/>
        <v>music</v>
      </c>
      <c r="V1248" s="6" t="str">
        <f t="shared" si="159"/>
        <v>rock</v>
      </c>
      <c r="W1248" s="6" t="str">
        <f t="shared" si="153"/>
        <v>music</v>
      </c>
      <c r="X1248" s="6" t="str">
        <f t="shared" si="154"/>
        <v>rock</v>
      </c>
    </row>
    <row r="1249" spans="1:24" ht="104.7" customHeight="1" x14ac:dyDescent="0.55000000000000004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20">
        <f t="shared" si="155"/>
        <v>41370.292303240742</v>
      </c>
      <c r="L1249" s="20">
        <f t="shared" si="156"/>
        <v>41400.292303240742</v>
      </c>
      <c r="M1249" s="6" t="b">
        <v>1</v>
      </c>
      <c r="N1249" s="6">
        <v>50</v>
      </c>
      <c r="O1249" s="6" t="b">
        <v>1</v>
      </c>
      <c r="P1249" s="6" t="s">
        <v>8276</v>
      </c>
      <c r="Q1249" s="8">
        <f t="shared" si="157"/>
        <v>122.14285714285715</v>
      </c>
      <c r="R1249" s="9">
        <f t="shared" si="158"/>
        <v>85.5</v>
      </c>
      <c r="S1249" s="6" t="s">
        <v>8325</v>
      </c>
      <c r="T1249" s="6" t="s">
        <v>8326</v>
      </c>
      <c r="U1249" s="6" t="str">
        <f t="shared" si="152"/>
        <v>music</v>
      </c>
      <c r="V1249" s="6" t="str">
        <f t="shared" si="159"/>
        <v>rock</v>
      </c>
      <c r="W1249" s="6" t="str">
        <f t="shared" si="153"/>
        <v>music</v>
      </c>
      <c r="X1249" s="6" t="str">
        <f t="shared" si="154"/>
        <v>rock</v>
      </c>
    </row>
    <row r="1250" spans="1:24" ht="104.7" customHeight="1" x14ac:dyDescent="0.55000000000000004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20">
        <f t="shared" si="155"/>
        <v>41767.656863425924</v>
      </c>
      <c r="L1250" s="20">
        <f t="shared" si="156"/>
        <v>41803.290972222225</v>
      </c>
      <c r="M1250" s="6" t="b">
        <v>1</v>
      </c>
      <c r="N1250" s="6">
        <v>59</v>
      </c>
      <c r="O1250" s="6" t="b">
        <v>1</v>
      </c>
      <c r="P1250" s="6" t="s">
        <v>8276</v>
      </c>
      <c r="Q1250" s="8">
        <f t="shared" si="157"/>
        <v>151.63999999999999</v>
      </c>
      <c r="R1250" s="9">
        <f t="shared" si="158"/>
        <v>64.254237288135599</v>
      </c>
      <c r="S1250" s="6" t="s">
        <v>8325</v>
      </c>
      <c r="T1250" s="6" t="s">
        <v>8326</v>
      </c>
      <c r="U1250" s="6" t="str">
        <f t="shared" si="152"/>
        <v>music</v>
      </c>
      <c r="V1250" s="6" t="str">
        <f t="shared" si="159"/>
        <v>rock</v>
      </c>
      <c r="W1250" s="6" t="str">
        <f t="shared" si="153"/>
        <v>music</v>
      </c>
      <c r="X1250" s="6" t="str">
        <f t="shared" si="154"/>
        <v>rock</v>
      </c>
    </row>
    <row r="1251" spans="1:24" ht="104.7" customHeight="1" x14ac:dyDescent="0.55000000000000004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20">
        <f t="shared" si="155"/>
        <v>41067.74086805556</v>
      </c>
      <c r="L1251" s="20">
        <f t="shared" si="156"/>
        <v>41097.74086805556</v>
      </c>
      <c r="M1251" s="6" t="b">
        <v>1</v>
      </c>
      <c r="N1251" s="6">
        <v>81</v>
      </c>
      <c r="O1251" s="6" t="b">
        <v>1</v>
      </c>
      <c r="P1251" s="6" t="s">
        <v>8276</v>
      </c>
      <c r="Q1251" s="8">
        <f t="shared" si="157"/>
        <v>104.44</v>
      </c>
      <c r="R1251" s="9">
        <f t="shared" si="158"/>
        <v>64.46913580246914</v>
      </c>
      <c r="S1251" s="6" t="s">
        <v>8325</v>
      </c>
      <c r="T1251" s="6" t="s">
        <v>8326</v>
      </c>
      <c r="U1251" s="6" t="str">
        <f t="shared" si="152"/>
        <v>music</v>
      </c>
      <c r="V1251" s="6" t="str">
        <f t="shared" si="159"/>
        <v>rock</v>
      </c>
      <c r="W1251" s="6" t="str">
        <f t="shared" si="153"/>
        <v>music</v>
      </c>
      <c r="X1251" s="6" t="str">
        <f t="shared" si="154"/>
        <v>rock</v>
      </c>
    </row>
    <row r="1252" spans="1:24" ht="104.7" customHeight="1" x14ac:dyDescent="0.55000000000000004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20">
        <f t="shared" si="155"/>
        <v>41843.64271990741</v>
      </c>
      <c r="L1252" s="20">
        <f t="shared" si="156"/>
        <v>41888.64271990741</v>
      </c>
      <c r="M1252" s="6" t="b">
        <v>1</v>
      </c>
      <c r="N1252" s="6">
        <v>508</v>
      </c>
      <c r="O1252" s="6" t="b">
        <v>1</v>
      </c>
      <c r="P1252" s="6" t="s">
        <v>8276</v>
      </c>
      <c r="Q1252" s="8">
        <f t="shared" si="157"/>
        <v>200.15333333333331</v>
      </c>
      <c r="R1252" s="9">
        <f t="shared" si="158"/>
        <v>118.2007874015748</v>
      </c>
      <c r="S1252" s="6" t="s">
        <v>8325</v>
      </c>
      <c r="T1252" s="6" t="s">
        <v>8326</v>
      </c>
      <c r="U1252" s="6" t="str">
        <f t="shared" si="152"/>
        <v>music</v>
      </c>
      <c r="V1252" s="6" t="str">
        <f t="shared" si="159"/>
        <v>rock</v>
      </c>
      <c r="W1252" s="6" t="str">
        <f t="shared" si="153"/>
        <v>music</v>
      </c>
      <c r="X1252" s="6" t="str">
        <f t="shared" si="154"/>
        <v>rock</v>
      </c>
    </row>
    <row r="1253" spans="1:24" ht="104.7" customHeight="1" x14ac:dyDescent="0.55000000000000004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20">
        <f t="shared" si="155"/>
        <v>40751.814432870371</v>
      </c>
      <c r="L1253" s="20">
        <f t="shared" si="156"/>
        <v>40811.814432870371</v>
      </c>
      <c r="M1253" s="6" t="b">
        <v>1</v>
      </c>
      <c r="N1253" s="6">
        <v>74</v>
      </c>
      <c r="O1253" s="6" t="b">
        <v>1</v>
      </c>
      <c r="P1253" s="6" t="s">
        <v>8276</v>
      </c>
      <c r="Q1253" s="8">
        <f t="shared" si="157"/>
        <v>101.8</v>
      </c>
      <c r="R1253" s="9">
        <f t="shared" si="158"/>
        <v>82.540540540540547</v>
      </c>
      <c r="S1253" s="6" t="s">
        <v>8325</v>
      </c>
      <c r="T1253" s="6" t="s">
        <v>8326</v>
      </c>
      <c r="U1253" s="6" t="str">
        <f t="shared" si="152"/>
        <v>music</v>
      </c>
      <c r="V1253" s="6" t="str">
        <f t="shared" si="159"/>
        <v>rock</v>
      </c>
      <c r="W1253" s="6" t="str">
        <f t="shared" si="153"/>
        <v>music</v>
      </c>
      <c r="X1253" s="6" t="str">
        <f t="shared" si="154"/>
        <v>rock</v>
      </c>
    </row>
    <row r="1254" spans="1:24" ht="104.7" customHeight="1" x14ac:dyDescent="0.55000000000000004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20">
        <f t="shared" si="155"/>
        <v>41543.988067129627</v>
      </c>
      <c r="L1254" s="20">
        <f t="shared" si="156"/>
        <v>41571.988067129627</v>
      </c>
      <c r="M1254" s="6" t="b">
        <v>1</v>
      </c>
      <c r="N1254" s="6">
        <v>141</v>
      </c>
      <c r="O1254" s="6" t="b">
        <v>1</v>
      </c>
      <c r="P1254" s="6" t="s">
        <v>8276</v>
      </c>
      <c r="Q1254" s="8">
        <f t="shared" si="157"/>
        <v>137.65714285714284</v>
      </c>
      <c r="R1254" s="9">
        <f t="shared" si="158"/>
        <v>34.170212765957444</v>
      </c>
      <c r="S1254" s="6" t="s">
        <v>8325</v>
      </c>
      <c r="T1254" s="6" t="s">
        <v>8326</v>
      </c>
      <c r="U1254" s="6" t="str">
        <f t="shared" si="152"/>
        <v>music</v>
      </c>
      <c r="V1254" s="6" t="str">
        <f t="shared" si="159"/>
        <v>rock</v>
      </c>
      <c r="W1254" s="6" t="str">
        <f t="shared" si="153"/>
        <v>music</v>
      </c>
      <c r="X1254" s="6" t="str">
        <f t="shared" si="154"/>
        <v>rock</v>
      </c>
    </row>
    <row r="1255" spans="1:24" ht="104.7" customHeight="1" x14ac:dyDescent="0.55000000000000004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20">
        <f t="shared" si="155"/>
        <v>41855.783645833333</v>
      </c>
      <c r="L1255" s="20">
        <f t="shared" si="156"/>
        <v>41885.783645833333</v>
      </c>
      <c r="M1255" s="6" t="b">
        <v>1</v>
      </c>
      <c r="N1255" s="6">
        <v>711</v>
      </c>
      <c r="O1255" s="6" t="b">
        <v>1</v>
      </c>
      <c r="P1255" s="6" t="s">
        <v>8276</v>
      </c>
      <c r="Q1255" s="8">
        <f t="shared" si="157"/>
        <v>303833.2</v>
      </c>
      <c r="R1255" s="9">
        <f t="shared" si="158"/>
        <v>42.73322081575246</v>
      </c>
      <c r="S1255" s="6" t="s">
        <v>8325</v>
      </c>
      <c r="T1255" s="6" t="s">
        <v>8326</v>
      </c>
      <c r="U1255" s="6" t="str">
        <f t="shared" si="152"/>
        <v>music</v>
      </c>
      <c r="V1255" s="6" t="str">
        <f t="shared" si="159"/>
        <v>rock</v>
      </c>
      <c r="W1255" s="6" t="str">
        <f t="shared" si="153"/>
        <v>music</v>
      </c>
      <c r="X1255" s="6" t="str">
        <f t="shared" si="154"/>
        <v>rock</v>
      </c>
    </row>
    <row r="1256" spans="1:24" ht="104.7" customHeight="1" x14ac:dyDescent="0.55000000000000004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20">
        <f t="shared" si="155"/>
        <v>40487.621365740742</v>
      </c>
      <c r="L1256" s="20">
        <f t="shared" si="156"/>
        <v>40544.207638888889</v>
      </c>
      <c r="M1256" s="6" t="b">
        <v>1</v>
      </c>
      <c r="N1256" s="6">
        <v>141</v>
      </c>
      <c r="O1256" s="6" t="b">
        <v>1</v>
      </c>
      <c r="P1256" s="6" t="s">
        <v>8276</v>
      </c>
      <c r="Q1256" s="8">
        <f t="shared" si="157"/>
        <v>198.85074626865671</v>
      </c>
      <c r="R1256" s="9">
        <f t="shared" si="158"/>
        <v>94.489361702127653</v>
      </c>
      <c r="S1256" s="6" t="s">
        <v>8325</v>
      </c>
      <c r="T1256" s="6" t="s">
        <v>8326</v>
      </c>
      <c r="U1256" s="6" t="str">
        <f t="shared" si="152"/>
        <v>music</v>
      </c>
      <c r="V1256" s="6" t="str">
        <f t="shared" si="159"/>
        <v>rock</v>
      </c>
      <c r="W1256" s="6" t="str">
        <f t="shared" si="153"/>
        <v>music</v>
      </c>
      <c r="X1256" s="6" t="str">
        <f t="shared" si="154"/>
        <v>rock</v>
      </c>
    </row>
    <row r="1257" spans="1:24" ht="104.7" customHeight="1" x14ac:dyDescent="0.55000000000000004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20">
        <f t="shared" si="155"/>
        <v>41579.845509259263</v>
      </c>
      <c r="L1257" s="20">
        <f t="shared" si="156"/>
        <v>41609.887175925927</v>
      </c>
      <c r="M1257" s="6" t="b">
        <v>1</v>
      </c>
      <c r="N1257" s="6">
        <v>109</v>
      </c>
      <c r="O1257" s="6" t="b">
        <v>1</v>
      </c>
      <c r="P1257" s="6" t="s">
        <v>8276</v>
      </c>
      <c r="Q1257" s="8">
        <f t="shared" si="157"/>
        <v>202.36666666666667</v>
      </c>
      <c r="R1257" s="9">
        <f t="shared" si="158"/>
        <v>55.697247706422019</v>
      </c>
      <c r="S1257" s="6" t="s">
        <v>8325</v>
      </c>
      <c r="T1257" s="6" t="s">
        <v>8326</v>
      </c>
      <c r="U1257" s="6" t="str">
        <f t="shared" si="152"/>
        <v>music</v>
      </c>
      <c r="V1257" s="6" t="str">
        <f t="shared" si="159"/>
        <v>rock</v>
      </c>
      <c r="W1257" s="6" t="str">
        <f t="shared" si="153"/>
        <v>music</v>
      </c>
      <c r="X1257" s="6" t="str">
        <f t="shared" si="154"/>
        <v>rock</v>
      </c>
    </row>
    <row r="1258" spans="1:24" ht="104.7" customHeight="1" x14ac:dyDescent="0.55000000000000004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20">
        <f t="shared" si="155"/>
        <v>40921.919340277782</v>
      </c>
      <c r="L1258" s="20">
        <f t="shared" si="156"/>
        <v>40951.919340277782</v>
      </c>
      <c r="M1258" s="6" t="b">
        <v>1</v>
      </c>
      <c r="N1258" s="6">
        <v>361</v>
      </c>
      <c r="O1258" s="6" t="b">
        <v>1</v>
      </c>
      <c r="P1258" s="6" t="s">
        <v>8276</v>
      </c>
      <c r="Q1258" s="8">
        <f t="shared" si="157"/>
        <v>117.96376666666666</v>
      </c>
      <c r="R1258" s="9">
        <f t="shared" si="158"/>
        <v>98.030831024930734</v>
      </c>
      <c r="S1258" s="6" t="s">
        <v>8325</v>
      </c>
      <c r="T1258" s="6" t="s">
        <v>8326</v>
      </c>
      <c r="U1258" s="6" t="str">
        <f t="shared" si="152"/>
        <v>music</v>
      </c>
      <c r="V1258" s="6" t="str">
        <f t="shared" si="159"/>
        <v>rock</v>
      </c>
      <c r="W1258" s="6" t="str">
        <f t="shared" si="153"/>
        <v>music</v>
      </c>
      <c r="X1258" s="6" t="str">
        <f t="shared" si="154"/>
        <v>rock</v>
      </c>
    </row>
    <row r="1259" spans="1:24" ht="104.7" customHeight="1" x14ac:dyDescent="0.55000000000000004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20">
        <f t="shared" si="155"/>
        <v>40587.085532407407</v>
      </c>
      <c r="L1259" s="20">
        <f t="shared" si="156"/>
        <v>40636.043865740743</v>
      </c>
      <c r="M1259" s="6" t="b">
        <v>1</v>
      </c>
      <c r="N1259" s="6">
        <v>176</v>
      </c>
      <c r="O1259" s="6" t="b">
        <v>1</v>
      </c>
      <c r="P1259" s="6" t="s">
        <v>8276</v>
      </c>
      <c r="Q1259" s="8">
        <f t="shared" si="157"/>
        <v>294.72727272727275</v>
      </c>
      <c r="R1259" s="9">
        <f t="shared" si="158"/>
        <v>92.102272727272734</v>
      </c>
      <c r="S1259" s="6" t="s">
        <v>8325</v>
      </c>
      <c r="T1259" s="6" t="s">
        <v>8326</v>
      </c>
      <c r="U1259" s="6" t="str">
        <f t="shared" si="152"/>
        <v>music</v>
      </c>
      <c r="V1259" s="6" t="str">
        <f t="shared" si="159"/>
        <v>rock</v>
      </c>
      <c r="W1259" s="6" t="str">
        <f t="shared" si="153"/>
        <v>music</v>
      </c>
      <c r="X1259" s="6" t="str">
        <f t="shared" si="154"/>
        <v>rock</v>
      </c>
    </row>
    <row r="1260" spans="1:24" ht="104.7" customHeight="1" x14ac:dyDescent="0.55000000000000004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20">
        <f t="shared" si="155"/>
        <v>41487.611250000002</v>
      </c>
      <c r="L1260" s="20">
        <f t="shared" si="156"/>
        <v>41517.611250000002</v>
      </c>
      <c r="M1260" s="6" t="b">
        <v>1</v>
      </c>
      <c r="N1260" s="6">
        <v>670</v>
      </c>
      <c r="O1260" s="6" t="b">
        <v>1</v>
      </c>
      <c r="P1260" s="6" t="s">
        <v>8276</v>
      </c>
      <c r="Q1260" s="8">
        <f t="shared" si="157"/>
        <v>213.14633333333336</v>
      </c>
      <c r="R1260" s="9">
        <f t="shared" si="158"/>
        <v>38.175462686567165</v>
      </c>
      <c r="S1260" s="6" t="s">
        <v>8325</v>
      </c>
      <c r="T1260" s="6" t="s">
        <v>8326</v>
      </c>
      <c r="U1260" s="6" t="str">
        <f t="shared" si="152"/>
        <v>music</v>
      </c>
      <c r="V1260" s="6" t="str">
        <f t="shared" si="159"/>
        <v>rock</v>
      </c>
      <c r="W1260" s="6" t="str">
        <f t="shared" si="153"/>
        <v>music</v>
      </c>
      <c r="X1260" s="6" t="str">
        <f t="shared" si="154"/>
        <v>rock</v>
      </c>
    </row>
    <row r="1261" spans="1:24" ht="104.7" customHeight="1" x14ac:dyDescent="0.55000000000000004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20">
        <f t="shared" si="155"/>
        <v>41766.970648148148</v>
      </c>
      <c r="L1261" s="20">
        <f t="shared" si="156"/>
        <v>41799.165972222225</v>
      </c>
      <c r="M1261" s="6" t="b">
        <v>1</v>
      </c>
      <c r="N1261" s="6">
        <v>96</v>
      </c>
      <c r="O1261" s="6" t="b">
        <v>1</v>
      </c>
      <c r="P1261" s="6" t="s">
        <v>8276</v>
      </c>
      <c r="Q1261" s="8">
        <f t="shared" si="157"/>
        <v>104.24</v>
      </c>
      <c r="R1261" s="9">
        <f t="shared" si="158"/>
        <v>27.145833333333332</v>
      </c>
      <c r="S1261" s="6" t="s">
        <v>8325</v>
      </c>
      <c r="T1261" s="6" t="s">
        <v>8326</v>
      </c>
      <c r="U1261" s="6" t="str">
        <f t="shared" si="152"/>
        <v>music</v>
      </c>
      <c r="V1261" s="6" t="str">
        <f t="shared" si="159"/>
        <v>rock</v>
      </c>
      <c r="W1261" s="6" t="str">
        <f t="shared" si="153"/>
        <v>music</v>
      </c>
      <c r="X1261" s="6" t="str">
        <f t="shared" si="154"/>
        <v>rock</v>
      </c>
    </row>
    <row r="1262" spans="1:24" ht="104.7" customHeight="1" x14ac:dyDescent="0.55000000000000004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20">
        <f t="shared" si="155"/>
        <v>41666.842824074076</v>
      </c>
      <c r="L1262" s="20">
        <f t="shared" si="156"/>
        <v>41696.842824074076</v>
      </c>
      <c r="M1262" s="6" t="b">
        <v>1</v>
      </c>
      <c r="N1262" s="6">
        <v>74</v>
      </c>
      <c r="O1262" s="6" t="b">
        <v>1</v>
      </c>
      <c r="P1262" s="6" t="s">
        <v>8276</v>
      </c>
      <c r="Q1262" s="8">
        <f t="shared" si="157"/>
        <v>113.66666666666667</v>
      </c>
      <c r="R1262" s="9">
        <f t="shared" si="158"/>
        <v>50.689189189189186</v>
      </c>
      <c r="S1262" s="6" t="s">
        <v>8325</v>
      </c>
      <c r="T1262" s="6" t="s">
        <v>8326</v>
      </c>
      <c r="U1262" s="6" t="str">
        <f t="shared" si="152"/>
        <v>music</v>
      </c>
      <c r="V1262" s="6" t="str">
        <f t="shared" si="159"/>
        <v>rock</v>
      </c>
      <c r="W1262" s="6" t="str">
        <f t="shared" si="153"/>
        <v>music</v>
      </c>
      <c r="X1262" s="6" t="str">
        <f t="shared" si="154"/>
        <v>rock</v>
      </c>
    </row>
    <row r="1263" spans="1:24" ht="104.7" customHeight="1" x14ac:dyDescent="0.55000000000000004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20">
        <f t="shared" si="155"/>
        <v>41638.342905092592</v>
      </c>
      <c r="L1263" s="20">
        <f t="shared" si="156"/>
        <v>41668.342905092592</v>
      </c>
      <c r="M1263" s="6" t="b">
        <v>1</v>
      </c>
      <c r="N1263" s="6">
        <v>52</v>
      </c>
      <c r="O1263" s="6" t="b">
        <v>1</v>
      </c>
      <c r="P1263" s="6" t="s">
        <v>8276</v>
      </c>
      <c r="Q1263" s="8">
        <f t="shared" si="157"/>
        <v>101.25</v>
      </c>
      <c r="R1263" s="9">
        <f t="shared" si="158"/>
        <v>38.942307692307693</v>
      </c>
      <c r="S1263" s="6" t="s">
        <v>8325</v>
      </c>
      <c r="T1263" s="6" t="s">
        <v>8326</v>
      </c>
      <c r="U1263" s="6" t="str">
        <f t="shared" si="152"/>
        <v>music</v>
      </c>
      <c r="V1263" s="6" t="str">
        <f t="shared" si="159"/>
        <v>rock</v>
      </c>
      <c r="W1263" s="6" t="str">
        <f t="shared" si="153"/>
        <v>music</v>
      </c>
      <c r="X1263" s="6" t="str">
        <f t="shared" si="154"/>
        <v>rock</v>
      </c>
    </row>
    <row r="1264" spans="1:24" ht="104.7" customHeight="1" x14ac:dyDescent="0.55000000000000004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20">
        <f t="shared" si="155"/>
        <v>41656.762638888889</v>
      </c>
      <c r="L1264" s="20">
        <f t="shared" si="156"/>
        <v>41686.762638888889</v>
      </c>
      <c r="M1264" s="6" t="b">
        <v>1</v>
      </c>
      <c r="N1264" s="6">
        <v>105</v>
      </c>
      <c r="O1264" s="6" t="b">
        <v>1</v>
      </c>
      <c r="P1264" s="6" t="s">
        <v>8276</v>
      </c>
      <c r="Q1264" s="8">
        <f t="shared" si="157"/>
        <v>125.41538461538462</v>
      </c>
      <c r="R1264" s="9">
        <f t="shared" si="158"/>
        <v>77.638095238095232</v>
      </c>
      <c r="S1264" s="6" t="s">
        <v>8325</v>
      </c>
      <c r="T1264" s="6" t="s">
        <v>8326</v>
      </c>
      <c r="U1264" s="6" t="str">
        <f t="shared" si="152"/>
        <v>music</v>
      </c>
      <c r="V1264" s="6" t="str">
        <f t="shared" si="159"/>
        <v>rock</v>
      </c>
      <c r="W1264" s="6" t="str">
        <f t="shared" si="153"/>
        <v>music</v>
      </c>
      <c r="X1264" s="6" t="str">
        <f t="shared" si="154"/>
        <v>rock</v>
      </c>
    </row>
    <row r="1265" spans="1:24" ht="104.7" customHeight="1" x14ac:dyDescent="0.55000000000000004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20">
        <f t="shared" si="155"/>
        <v>41692.084143518521</v>
      </c>
      <c r="L1265" s="20">
        <f t="shared" si="156"/>
        <v>41727.041666666664</v>
      </c>
      <c r="M1265" s="6" t="b">
        <v>1</v>
      </c>
      <c r="N1265" s="6">
        <v>41</v>
      </c>
      <c r="O1265" s="6" t="b">
        <v>1</v>
      </c>
      <c r="P1265" s="6" t="s">
        <v>8276</v>
      </c>
      <c r="Q1265" s="8">
        <f t="shared" si="157"/>
        <v>119</v>
      </c>
      <c r="R1265" s="9">
        <f t="shared" si="158"/>
        <v>43.536585365853661</v>
      </c>
      <c r="S1265" s="6" t="s">
        <v>8325</v>
      </c>
      <c r="T1265" s="6" t="s">
        <v>8326</v>
      </c>
      <c r="U1265" s="6" t="str">
        <f t="shared" si="152"/>
        <v>music</v>
      </c>
      <c r="V1265" s="6" t="str">
        <f t="shared" si="159"/>
        <v>rock</v>
      </c>
      <c r="W1265" s="6" t="str">
        <f t="shared" si="153"/>
        <v>music</v>
      </c>
      <c r="X1265" s="6" t="str">
        <f t="shared" si="154"/>
        <v>rock</v>
      </c>
    </row>
    <row r="1266" spans="1:24" ht="104.7" customHeight="1" x14ac:dyDescent="0.55000000000000004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20">
        <f t="shared" si="155"/>
        <v>41547.662997685184</v>
      </c>
      <c r="L1266" s="20">
        <f t="shared" si="156"/>
        <v>41576.662997685184</v>
      </c>
      <c r="M1266" s="6" t="b">
        <v>1</v>
      </c>
      <c r="N1266" s="6">
        <v>34</v>
      </c>
      <c r="O1266" s="6" t="b">
        <v>1</v>
      </c>
      <c r="P1266" s="6" t="s">
        <v>8276</v>
      </c>
      <c r="Q1266" s="8">
        <f t="shared" si="157"/>
        <v>166.46153846153845</v>
      </c>
      <c r="R1266" s="9">
        <f t="shared" si="158"/>
        <v>31.823529411764707</v>
      </c>
      <c r="S1266" s="6" t="s">
        <v>8325</v>
      </c>
      <c r="T1266" s="6" t="s">
        <v>8326</v>
      </c>
      <c r="U1266" s="6" t="str">
        <f t="shared" si="152"/>
        <v>music</v>
      </c>
      <c r="V1266" s="6" t="str">
        <f t="shared" si="159"/>
        <v>rock</v>
      </c>
      <c r="W1266" s="6" t="str">
        <f t="shared" si="153"/>
        <v>music</v>
      </c>
      <c r="X1266" s="6" t="str">
        <f t="shared" si="154"/>
        <v>rock</v>
      </c>
    </row>
    <row r="1267" spans="1:24" ht="104.7" customHeight="1" x14ac:dyDescent="0.55000000000000004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20">
        <f t="shared" si="155"/>
        <v>40465.655266203699</v>
      </c>
      <c r="L1267" s="20">
        <f t="shared" si="156"/>
        <v>40512.655266203699</v>
      </c>
      <c r="M1267" s="6" t="b">
        <v>1</v>
      </c>
      <c r="N1267" s="6">
        <v>66</v>
      </c>
      <c r="O1267" s="6" t="b">
        <v>1</v>
      </c>
      <c r="P1267" s="6" t="s">
        <v>8276</v>
      </c>
      <c r="Q1267" s="8">
        <f t="shared" si="157"/>
        <v>119.14771428571429</v>
      </c>
      <c r="R1267" s="9">
        <f t="shared" si="158"/>
        <v>63.184393939393942</v>
      </c>
      <c r="S1267" s="6" t="s">
        <v>8325</v>
      </c>
      <c r="T1267" s="6" t="s">
        <v>8326</v>
      </c>
      <c r="U1267" s="6" t="str">
        <f t="shared" si="152"/>
        <v>music</v>
      </c>
      <c r="V1267" s="6" t="str">
        <f t="shared" si="159"/>
        <v>rock</v>
      </c>
      <c r="W1267" s="6" t="str">
        <f t="shared" si="153"/>
        <v>music</v>
      </c>
      <c r="X1267" s="6" t="str">
        <f t="shared" si="154"/>
        <v>rock</v>
      </c>
    </row>
    <row r="1268" spans="1:24" ht="104.7" customHeight="1" x14ac:dyDescent="0.55000000000000004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20">
        <f t="shared" si="155"/>
        <v>41620.87667824074</v>
      </c>
      <c r="L1268" s="20">
        <f t="shared" si="156"/>
        <v>41650.87667824074</v>
      </c>
      <c r="M1268" s="6" t="b">
        <v>1</v>
      </c>
      <c r="N1268" s="6">
        <v>50</v>
      </c>
      <c r="O1268" s="6" t="b">
        <v>1</v>
      </c>
      <c r="P1268" s="6" t="s">
        <v>8276</v>
      </c>
      <c r="Q1268" s="8">
        <f t="shared" si="157"/>
        <v>100.47368421052632</v>
      </c>
      <c r="R1268" s="9">
        <f t="shared" si="158"/>
        <v>190.9</v>
      </c>
      <c r="S1268" s="6" t="s">
        <v>8325</v>
      </c>
      <c r="T1268" s="6" t="s">
        <v>8326</v>
      </c>
      <c r="U1268" s="6" t="str">
        <f t="shared" si="152"/>
        <v>music</v>
      </c>
      <c r="V1268" s="6" t="str">
        <f t="shared" si="159"/>
        <v>rock</v>
      </c>
      <c r="W1268" s="6" t="str">
        <f t="shared" si="153"/>
        <v>music</v>
      </c>
      <c r="X1268" s="6" t="str">
        <f t="shared" si="154"/>
        <v>rock</v>
      </c>
    </row>
    <row r="1269" spans="1:24" ht="104.7" customHeight="1" x14ac:dyDescent="0.55000000000000004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20">
        <f t="shared" si="155"/>
        <v>41449.585162037038</v>
      </c>
      <c r="L1269" s="20">
        <f t="shared" si="156"/>
        <v>41479.585162037038</v>
      </c>
      <c r="M1269" s="6" t="b">
        <v>1</v>
      </c>
      <c r="N1269" s="6">
        <v>159</v>
      </c>
      <c r="O1269" s="6" t="b">
        <v>1</v>
      </c>
      <c r="P1269" s="6" t="s">
        <v>8276</v>
      </c>
      <c r="Q1269" s="8">
        <f t="shared" si="157"/>
        <v>101.8</v>
      </c>
      <c r="R1269" s="9">
        <f t="shared" si="158"/>
        <v>140.85534591194968</v>
      </c>
      <c r="S1269" s="6" t="s">
        <v>8325</v>
      </c>
      <c r="T1269" s="6" t="s">
        <v>8326</v>
      </c>
      <c r="U1269" s="6" t="str">
        <f t="shared" si="152"/>
        <v>music</v>
      </c>
      <c r="V1269" s="6" t="str">
        <f t="shared" si="159"/>
        <v>rock</v>
      </c>
      <c r="W1269" s="6" t="str">
        <f t="shared" si="153"/>
        <v>music</v>
      </c>
      <c r="X1269" s="6" t="str">
        <f t="shared" si="154"/>
        <v>rock</v>
      </c>
    </row>
    <row r="1270" spans="1:24" ht="104.7" customHeight="1" x14ac:dyDescent="0.55000000000000004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20">
        <f t="shared" si="155"/>
        <v>41507.845451388886</v>
      </c>
      <c r="L1270" s="20">
        <f t="shared" si="156"/>
        <v>41537.845451388886</v>
      </c>
      <c r="M1270" s="6" t="b">
        <v>1</v>
      </c>
      <c r="N1270" s="6">
        <v>182</v>
      </c>
      <c r="O1270" s="6" t="b">
        <v>1</v>
      </c>
      <c r="P1270" s="6" t="s">
        <v>8276</v>
      </c>
      <c r="Q1270" s="8">
        <f t="shared" si="157"/>
        <v>116.66666666666667</v>
      </c>
      <c r="R1270" s="9">
        <f t="shared" si="158"/>
        <v>76.92307692307692</v>
      </c>
      <c r="S1270" s="6" t="s">
        <v>8325</v>
      </c>
      <c r="T1270" s="6" t="s">
        <v>8326</v>
      </c>
      <c r="U1270" s="6" t="str">
        <f t="shared" si="152"/>
        <v>music</v>
      </c>
      <c r="V1270" s="6" t="str">
        <f t="shared" si="159"/>
        <v>rock</v>
      </c>
      <c r="W1270" s="6" t="str">
        <f t="shared" si="153"/>
        <v>music</v>
      </c>
      <c r="X1270" s="6" t="str">
        <f t="shared" si="154"/>
        <v>rock</v>
      </c>
    </row>
    <row r="1271" spans="1:24" ht="104.7" customHeight="1" x14ac:dyDescent="0.55000000000000004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20">
        <f t="shared" si="155"/>
        <v>42445.823055555549</v>
      </c>
      <c r="L1271" s="20">
        <f t="shared" si="156"/>
        <v>42476</v>
      </c>
      <c r="M1271" s="6" t="b">
        <v>1</v>
      </c>
      <c r="N1271" s="6">
        <v>206</v>
      </c>
      <c r="O1271" s="6" t="b">
        <v>1</v>
      </c>
      <c r="P1271" s="6" t="s">
        <v>8276</v>
      </c>
      <c r="Q1271" s="8">
        <f t="shared" si="157"/>
        <v>108.64893617021276</v>
      </c>
      <c r="R1271" s="9">
        <f t="shared" si="158"/>
        <v>99.15533980582525</v>
      </c>
      <c r="S1271" s="6" t="s">
        <v>8325</v>
      </c>
      <c r="T1271" s="6" t="s">
        <v>8326</v>
      </c>
      <c r="U1271" s="6" t="str">
        <f t="shared" si="152"/>
        <v>music</v>
      </c>
      <c r="V1271" s="6" t="str">
        <f t="shared" si="159"/>
        <v>rock</v>
      </c>
      <c r="W1271" s="6" t="str">
        <f t="shared" si="153"/>
        <v>music</v>
      </c>
      <c r="X1271" s="6" t="str">
        <f t="shared" si="154"/>
        <v>rock</v>
      </c>
    </row>
    <row r="1272" spans="1:24" ht="104.7" customHeight="1" x14ac:dyDescent="0.55000000000000004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20">
        <f t="shared" si="155"/>
        <v>40933.856967592597</v>
      </c>
      <c r="L1272" s="20">
        <f t="shared" si="156"/>
        <v>40993.815300925926</v>
      </c>
      <c r="M1272" s="6" t="b">
        <v>1</v>
      </c>
      <c r="N1272" s="6">
        <v>169</v>
      </c>
      <c r="O1272" s="6" t="b">
        <v>1</v>
      </c>
      <c r="P1272" s="6" t="s">
        <v>8276</v>
      </c>
      <c r="Q1272" s="8">
        <f t="shared" si="157"/>
        <v>114.72</v>
      </c>
      <c r="R1272" s="9">
        <f t="shared" si="158"/>
        <v>67.881656804733723</v>
      </c>
      <c r="S1272" s="6" t="s">
        <v>8325</v>
      </c>
      <c r="T1272" s="6" t="s">
        <v>8326</v>
      </c>
      <c r="U1272" s="6" t="str">
        <f t="shared" si="152"/>
        <v>music</v>
      </c>
      <c r="V1272" s="6" t="str">
        <f t="shared" si="159"/>
        <v>rock</v>
      </c>
      <c r="W1272" s="6" t="str">
        <f t="shared" si="153"/>
        <v>music</v>
      </c>
      <c r="X1272" s="6" t="str">
        <f t="shared" si="154"/>
        <v>rock</v>
      </c>
    </row>
    <row r="1273" spans="1:24" ht="104.7" customHeight="1" x14ac:dyDescent="0.55000000000000004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20">
        <f t="shared" si="155"/>
        <v>41561.683553240742</v>
      </c>
      <c r="L1273" s="20">
        <f t="shared" si="156"/>
        <v>41591.725219907406</v>
      </c>
      <c r="M1273" s="6" t="b">
        <v>1</v>
      </c>
      <c r="N1273" s="6">
        <v>31</v>
      </c>
      <c r="O1273" s="6" t="b">
        <v>1</v>
      </c>
      <c r="P1273" s="6" t="s">
        <v>8276</v>
      </c>
      <c r="Q1273" s="8">
        <f t="shared" si="157"/>
        <v>101.8</v>
      </c>
      <c r="R1273" s="9">
        <f t="shared" si="158"/>
        <v>246.29032258064515</v>
      </c>
      <c r="S1273" s="6" t="s">
        <v>8325</v>
      </c>
      <c r="T1273" s="6" t="s">
        <v>8326</v>
      </c>
      <c r="U1273" s="6" t="str">
        <f t="shared" si="152"/>
        <v>music</v>
      </c>
      <c r="V1273" s="6" t="str">
        <f t="shared" si="159"/>
        <v>rock</v>
      </c>
      <c r="W1273" s="6" t="str">
        <f t="shared" si="153"/>
        <v>music</v>
      </c>
      <c r="X1273" s="6" t="str">
        <f t="shared" si="154"/>
        <v>rock</v>
      </c>
    </row>
    <row r="1274" spans="1:24" ht="104.7" customHeight="1" x14ac:dyDescent="0.55000000000000004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20">
        <f t="shared" si="155"/>
        <v>40274.745127314818</v>
      </c>
      <c r="L1274" s="20">
        <f t="shared" si="156"/>
        <v>40344.166666666664</v>
      </c>
      <c r="M1274" s="6" t="b">
        <v>1</v>
      </c>
      <c r="N1274" s="6">
        <v>28</v>
      </c>
      <c r="O1274" s="6" t="b">
        <v>1</v>
      </c>
      <c r="P1274" s="6" t="s">
        <v>8276</v>
      </c>
      <c r="Q1274" s="8">
        <f t="shared" si="157"/>
        <v>106</v>
      </c>
      <c r="R1274" s="9">
        <f t="shared" si="158"/>
        <v>189.28571428571428</v>
      </c>
      <c r="S1274" s="6" t="s">
        <v>8325</v>
      </c>
      <c r="T1274" s="6" t="s">
        <v>8326</v>
      </c>
      <c r="U1274" s="6" t="str">
        <f t="shared" si="152"/>
        <v>music</v>
      </c>
      <c r="V1274" s="6" t="str">
        <f t="shared" si="159"/>
        <v>rock</v>
      </c>
      <c r="W1274" s="6" t="str">
        <f t="shared" si="153"/>
        <v>music</v>
      </c>
      <c r="X1274" s="6" t="str">
        <f t="shared" si="154"/>
        <v>rock</v>
      </c>
    </row>
    <row r="1275" spans="1:24" ht="104.7" customHeight="1" x14ac:dyDescent="0.55000000000000004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20">
        <f t="shared" si="155"/>
        <v>41852.730219907404</v>
      </c>
      <c r="L1275" s="20">
        <f t="shared" si="156"/>
        <v>41882.730219907404</v>
      </c>
      <c r="M1275" s="6" t="b">
        <v>1</v>
      </c>
      <c r="N1275" s="6">
        <v>54</v>
      </c>
      <c r="O1275" s="6" t="b">
        <v>1</v>
      </c>
      <c r="P1275" s="6" t="s">
        <v>8276</v>
      </c>
      <c r="Q1275" s="8">
        <f t="shared" si="157"/>
        <v>103.49999999999999</v>
      </c>
      <c r="R1275" s="9">
        <f t="shared" si="158"/>
        <v>76.666666666666671</v>
      </c>
      <c r="S1275" s="6" t="s">
        <v>8325</v>
      </c>
      <c r="T1275" s="6" t="s">
        <v>8326</v>
      </c>
      <c r="U1275" s="6" t="str">
        <f t="shared" si="152"/>
        <v>music</v>
      </c>
      <c r="V1275" s="6" t="str">
        <f t="shared" si="159"/>
        <v>rock</v>
      </c>
      <c r="W1275" s="6" t="str">
        <f t="shared" si="153"/>
        <v>music</v>
      </c>
      <c r="X1275" s="6" t="str">
        <f t="shared" si="154"/>
        <v>rock</v>
      </c>
    </row>
    <row r="1276" spans="1:24" ht="104.7" customHeight="1" x14ac:dyDescent="0.55000000000000004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20">
        <f t="shared" si="155"/>
        <v>41116.690104166664</v>
      </c>
      <c r="L1276" s="20">
        <f t="shared" si="156"/>
        <v>41151.690104166664</v>
      </c>
      <c r="M1276" s="6" t="b">
        <v>1</v>
      </c>
      <c r="N1276" s="6">
        <v>467</v>
      </c>
      <c r="O1276" s="6" t="b">
        <v>1</v>
      </c>
      <c r="P1276" s="6" t="s">
        <v>8276</v>
      </c>
      <c r="Q1276" s="8">
        <f t="shared" si="157"/>
        <v>154.97535999999999</v>
      </c>
      <c r="R1276" s="9">
        <f t="shared" si="158"/>
        <v>82.963254817987149</v>
      </c>
      <c r="S1276" s="6" t="s">
        <v>8325</v>
      </c>
      <c r="T1276" s="6" t="s">
        <v>8326</v>
      </c>
      <c r="U1276" s="6" t="str">
        <f t="shared" si="152"/>
        <v>music</v>
      </c>
      <c r="V1276" s="6" t="str">
        <f t="shared" si="159"/>
        <v>rock</v>
      </c>
      <c r="W1276" s="6" t="str">
        <f t="shared" si="153"/>
        <v>music</v>
      </c>
      <c r="X1276" s="6" t="str">
        <f t="shared" si="154"/>
        <v>rock</v>
      </c>
    </row>
    <row r="1277" spans="1:24" ht="104.7" customHeight="1" x14ac:dyDescent="0.55000000000000004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20">
        <f t="shared" si="155"/>
        <v>41458.867905092593</v>
      </c>
      <c r="L1277" s="20">
        <f t="shared" si="156"/>
        <v>41493.867905092593</v>
      </c>
      <c r="M1277" s="6" t="b">
        <v>1</v>
      </c>
      <c r="N1277" s="6">
        <v>389</v>
      </c>
      <c r="O1277" s="6" t="b">
        <v>1</v>
      </c>
      <c r="P1277" s="6" t="s">
        <v>8276</v>
      </c>
      <c r="Q1277" s="8">
        <f t="shared" si="157"/>
        <v>162.14066666666668</v>
      </c>
      <c r="R1277" s="9">
        <f t="shared" si="158"/>
        <v>62.522107969151669</v>
      </c>
      <c r="S1277" s="6" t="s">
        <v>8325</v>
      </c>
      <c r="T1277" s="6" t="s">
        <v>8326</v>
      </c>
      <c r="U1277" s="6" t="str">
        <f t="shared" si="152"/>
        <v>music</v>
      </c>
      <c r="V1277" s="6" t="str">
        <f t="shared" si="159"/>
        <v>rock</v>
      </c>
      <c r="W1277" s="6" t="str">
        <f t="shared" si="153"/>
        <v>music</v>
      </c>
      <c r="X1277" s="6" t="str">
        <f t="shared" si="154"/>
        <v>rock</v>
      </c>
    </row>
    <row r="1278" spans="1:24" ht="104.7" customHeight="1" x14ac:dyDescent="0.55000000000000004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20">
        <f t="shared" si="155"/>
        <v>40007.704247685186</v>
      </c>
      <c r="L1278" s="20">
        <f t="shared" si="156"/>
        <v>40057.166666666664</v>
      </c>
      <c r="M1278" s="6" t="b">
        <v>1</v>
      </c>
      <c r="N1278" s="6">
        <v>68</v>
      </c>
      <c r="O1278" s="6" t="b">
        <v>1</v>
      </c>
      <c r="P1278" s="6" t="s">
        <v>8276</v>
      </c>
      <c r="Q1278" s="8">
        <f t="shared" si="157"/>
        <v>104.42100000000001</v>
      </c>
      <c r="R1278" s="9">
        <f t="shared" si="158"/>
        <v>46.06808823529412</v>
      </c>
      <c r="S1278" s="6" t="s">
        <v>8325</v>
      </c>
      <c r="T1278" s="6" t="s">
        <v>8326</v>
      </c>
      <c r="U1278" s="6" t="str">
        <f t="shared" si="152"/>
        <v>music</v>
      </c>
      <c r="V1278" s="6" t="str">
        <f t="shared" si="159"/>
        <v>rock</v>
      </c>
      <c r="W1278" s="6" t="str">
        <f t="shared" si="153"/>
        <v>music</v>
      </c>
      <c r="X1278" s="6" t="str">
        <f t="shared" si="154"/>
        <v>rock</v>
      </c>
    </row>
    <row r="1279" spans="1:24" ht="104.7" customHeight="1" x14ac:dyDescent="0.55000000000000004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20">
        <f t="shared" si="155"/>
        <v>41121.561886574076</v>
      </c>
      <c r="L1279" s="20">
        <f t="shared" si="156"/>
        <v>41156.561886574076</v>
      </c>
      <c r="M1279" s="6" t="b">
        <v>1</v>
      </c>
      <c r="N1279" s="6">
        <v>413</v>
      </c>
      <c r="O1279" s="6" t="b">
        <v>1</v>
      </c>
      <c r="P1279" s="6" t="s">
        <v>8276</v>
      </c>
      <c r="Q1279" s="8">
        <f t="shared" si="157"/>
        <v>106.12433333333333</v>
      </c>
      <c r="R1279" s="9">
        <f t="shared" si="158"/>
        <v>38.543946731234868</v>
      </c>
      <c r="S1279" s="6" t="s">
        <v>8325</v>
      </c>
      <c r="T1279" s="6" t="s">
        <v>8326</v>
      </c>
      <c r="U1279" s="6" t="str">
        <f t="shared" si="152"/>
        <v>music</v>
      </c>
      <c r="V1279" s="6" t="str">
        <f t="shared" si="159"/>
        <v>rock</v>
      </c>
      <c r="W1279" s="6" t="str">
        <f t="shared" si="153"/>
        <v>music</v>
      </c>
      <c r="X1279" s="6" t="str">
        <f t="shared" si="154"/>
        <v>rock</v>
      </c>
    </row>
    <row r="1280" spans="1:24" ht="104.7" customHeight="1" x14ac:dyDescent="0.55000000000000004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20">
        <f t="shared" si="155"/>
        <v>41786.555162037039</v>
      </c>
      <c r="L1280" s="20">
        <f t="shared" si="156"/>
        <v>41815.083333333336</v>
      </c>
      <c r="M1280" s="6" t="b">
        <v>1</v>
      </c>
      <c r="N1280" s="6">
        <v>190</v>
      </c>
      <c r="O1280" s="6" t="b">
        <v>1</v>
      </c>
      <c r="P1280" s="6" t="s">
        <v>8276</v>
      </c>
      <c r="Q1280" s="8">
        <f t="shared" si="157"/>
        <v>154.93846153846152</v>
      </c>
      <c r="R1280" s="9">
        <f t="shared" si="158"/>
        <v>53.005263157894738</v>
      </c>
      <c r="S1280" s="6" t="s">
        <v>8325</v>
      </c>
      <c r="T1280" s="6" t="s">
        <v>8326</v>
      </c>
      <c r="U1280" s="6" t="str">
        <f t="shared" si="152"/>
        <v>music</v>
      </c>
      <c r="V1280" s="6" t="str">
        <f t="shared" si="159"/>
        <v>rock</v>
      </c>
      <c r="W1280" s="6" t="str">
        <f t="shared" si="153"/>
        <v>music</v>
      </c>
      <c r="X1280" s="6" t="str">
        <f t="shared" si="154"/>
        <v>rock</v>
      </c>
    </row>
    <row r="1281" spans="1:24" ht="104.7" customHeight="1" x14ac:dyDescent="0.55000000000000004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20">
        <f t="shared" si="155"/>
        <v>41682.099189814813</v>
      </c>
      <c r="L1281" s="20">
        <f t="shared" si="156"/>
        <v>41722.057523148149</v>
      </c>
      <c r="M1281" s="6" t="b">
        <v>1</v>
      </c>
      <c r="N1281" s="6">
        <v>189</v>
      </c>
      <c r="O1281" s="6" t="b">
        <v>1</v>
      </c>
      <c r="P1281" s="6" t="s">
        <v>8276</v>
      </c>
      <c r="Q1281" s="8">
        <f t="shared" si="157"/>
        <v>110.77157238734421</v>
      </c>
      <c r="R1281" s="9">
        <f t="shared" si="158"/>
        <v>73.355396825396824</v>
      </c>
      <c r="S1281" s="6" t="s">
        <v>8325</v>
      </c>
      <c r="T1281" s="6" t="s">
        <v>8326</v>
      </c>
      <c r="U1281" s="6" t="str">
        <f t="shared" si="152"/>
        <v>music</v>
      </c>
      <c r="V1281" s="6" t="str">
        <f t="shared" si="159"/>
        <v>rock</v>
      </c>
      <c r="W1281" s="6" t="str">
        <f t="shared" si="153"/>
        <v>music</v>
      </c>
      <c r="X1281" s="6" t="str">
        <f t="shared" si="154"/>
        <v>rock</v>
      </c>
    </row>
    <row r="1282" spans="1:24" ht="104.7" customHeight="1" x14ac:dyDescent="0.55000000000000004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20">
        <f t="shared" si="155"/>
        <v>40513.757569444446</v>
      </c>
      <c r="L1282" s="20">
        <f t="shared" si="156"/>
        <v>40603.757569444446</v>
      </c>
      <c r="M1282" s="6" t="b">
        <v>1</v>
      </c>
      <c r="N1282" s="6">
        <v>130</v>
      </c>
      <c r="O1282" s="6" t="b">
        <v>1</v>
      </c>
      <c r="P1282" s="6" t="s">
        <v>8276</v>
      </c>
      <c r="Q1282" s="8">
        <f t="shared" si="157"/>
        <v>110.91186666666665</v>
      </c>
      <c r="R1282" s="9">
        <f t="shared" si="158"/>
        <v>127.97523076923076</v>
      </c>
      <c r="S1282" s="6" t="s">
        <v>8325</v>
      </c>
      <c r="T1282" s="6" t="s">
        <v>8326</v>
      </c>
      <c r="U1282" s="6" t="str">
        <f t="shared" ref="U1282:U1345" si="160">LEFT(P1282,FIND("/",P1282)-1)</f>
        <v>music</v>
      </c>
      <c r="V1282" s="6" t="str">
        <f t="shared" si="159"/>
        <v>rock</v>
      </c>
      <c r="W1282" s="6" t="str">
        <f t="shared" ref="W1282:W1345" si="161">TRIM(MID(SUBSTITUTE(P1282,"/",REPT(" ",LEN(P1282))),(1-1)*LEN(P1282)+1,LEN(P1282)))</f>
        <v>music</v>
      </c>
      <c r="X1282" s="6" t="str">
        <f t="shared" ref="X1282:X1345" si="162">TRIM(MID(SUBSTITUTE(P1282,"/",REPT(" ",LEN(P1282))),(2-1)*LEN(P1282)+1,LEN(P1282)))</f>
        <v>rock</v>
      </c>
    </row>
    <row r="1283" spans="1:24" ht="104.7" customHeight="1" x14ac:dyDescent="0.55000000000000004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20">
        <f t="shared" ref="K1283:K1346" si="163">(((J1283/60)/60)/24)+DATE(1970,1,1)</f>
        <v>41463.743472222224</v>
      </c>
      <c r="L1283" s="20">
        <f t="shared" ref="L1283:L1346" si="164">(((I1283/60)/60)/24)+DATE(1970,1,1)</f>
        <v>41483.743472222224</v>
      </c>
      <c r="M1283" s="6" t="b">
        <v>1</v>
      </c>
      <c r="N1283" s="6">
        <v>74</v>
      </c>
      <c r="O1283" s="6" t="b">
        <v>1</v>
      </c>
      <c r="P1283" s="6" t="s">
        <v>8276</v>
      </c>
      <c r="Q1283" s="8">
        <f t="shared" ref="Q1283:Q1346" si="165">E1283/D1283*100</f>
        <v>110.71428571428572</v>
      </c>
      <c r="R1283" s="9">
        <f t="shared" ref="R1283:R1346" si="166">E1283/N1283</f>
        <v>104.72972972972973</v>
      </c>
      <c r="S1283" s="6" t="s">
        <v>8325</v>
      </c>
      <c r="T1283" s="6" t="s">
        <v>8326</v>
      </c>
      <c r="U1283" s="6" t="str">
        <f t="shared" si="160"/>
        <v>music</v>
      </c>
      <c r="V1283" s="6" t="str">
        <f t="shared" ref="V1283:V1346" si="167">RIGHT(P1283,LEN(P1283)-LEN(U1283)-1)</f>
        <v>rock</v>
      </c>
      <c r="W1283" s="6" t="str">
        <f t="shared" si="161"/>
        <v>music</v>
      </c>
      <c r="X1283" s="6" t="str">
        <f t="shared" si="162"/>
        <v>rock</v>
      </c>
    </row>
    <row r="1284" spans="1:24" ht="104.7" customHeight="1" x14ac:dyDescent="0.55000000000000004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20">
        <f t="shared" si="163"/>
        <v>41586.475173611114</v>
      </c>
      <c r="L1284" s="20">
        <f t="shared" si="164"/>
        <v>41617.207638888889</v>
      </c>
      <c r="M1284" s="6" t="b">
        <v>1</v>
      </c>
      <c r="N1284" s="6">
        <v>274</v>
      </c>
      <c r="O1284" s="6" t="b">
        <v>1</v>
      </c>
      <c r="P1284" s="6" t="s">
        <v>8276</v>
      </c>
      <c r="Q1284" s="8">
        <f t="shared" si="165"/>
        <v>123.61333333333333</v>
      </c>
      <c r="R1284" s="9">
        <f t="shared" si="166"/>
        <v>67.671532846715323</v>
      </c>
      <c r="S1284" s="6" t="s">
        <v>8325</v>
      </c>
      <c r="T1284" s="6" t="s">
        <v>8326</v>
      </c>
      <c r="U1284" s="6" t="str">
        <f t="shared" si="160"/>
        <v>music</v>
      </c>
      <c r="V1284" s="6" t="str">
        <f t="shared" si="167"/>
        <v>rock</v>
      </c>
      <c r="W1284" s="6" t="str">
        <f t="shared" si="161"/>
        <v>music</v>
      </c>
      <c r="X1284" s="6" t="str">
        <f t="shared" si="162"/>
        <v>rock</v>
      </c>
    </row>
    <row r="1285" spans="1:24" ht="104.7" customHeight="1" x14ac:dyDescent="0.55000000000000004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20">
        <f t="shared" si="163"/>
        <v>41320.717465277776</v>
      </c>
      <c r="L1285" s="20">
        <f t="shared" si="164"/>
        <v>41344.166666666664</v>
      </c>
      <c r="M1285" s="6" t="b">
        <v>1</v>
      </c>
      <c r="N1285" s="6">
        <v>22</v>
      </c>
      <c r="O1285" s="6" t="b">
        <v>1</v>
      </c>
      <c r="P1285" s="6" t="s">
        <v>8276</v>
      </c>
      <c r="Q1285" s="8">
        <f t="shared" si="165"/>
        <v>211.05</v>
      </c>
      <c r="R1285" s="9">
        <f t="shared" si="166"/>
        <v>95.931818181818187</v>
      </c>
      <c r="S1285" s="6" t="s">
        <v>8325</v>
      </c>
      <c r="T1285" s="6" t="s">
        <v>8326</v>
      </c>
      <c r="U1285" s="6" t="str">
        <f t="shared" si="160"/>
        <v>music</v>
      </c>
      <c r="V1285" s="6" t="str">
        <f t="shared" si="167"/>
        <v>rock</v>
      </c>
      <c r="W1285" s="6" t="str">
        <f t="shared" si="161"/>
        <v>music</v>
      </c>
      <c r="X1285" s="6" t="str">
        <f t="shared" si="162"/>
        <v>rock</v>
      </c>
    </row>
    <row r="1286" spans="1:24" ht="104.7" customHeight="1" x14ac:dyDescent="0.55000000000000004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20">
        <f t="shared" si="163"/>
        <v>42712.23474537037</v>
      </c>
      <c r="L1286" s="20">
        <f t="shared" si="164"/>
        <v>42735.707638888889</v>
      </c>
      <c r="M1286" s="6" t="b">
        <v>0</v>
      </c>
      <c r="N1286" s="6">
        <v>31</v>
      </c>
      <c r="O1286" s="6" t="b">
        <v>1</v>
      </c>
      <c r="P1286" s="6" t="s">
        <v>8271</v>
      </c>
      <c r="Q1286" s="8">
        <f t="shared" si="165"/>
        <v>101</v>
      </c>
      <c r="R1286" s="9">
        <f t="shared" si="166"/>
        <v>65.161290322580641</v>
      </c>
      <c r="S1286" s="6" t="s">
        <v>8317</v>
      </c>
      <c r="T1286" s="6" t="s">
        <v>8318</v>
      </c>
      <c r="U1286" s="6" t="str">
        <f t="shared" si="160"/>
        <v>theater</v>
      </c>
      <c r="V1286" s="6" t="str">
        <f t="shared" si="167"/>
        <v>plays</v>
      </c>
      <c r="W1286" s="6" t="str">
        <f t="shared" si="161"/>
        <v>theater</v>
      </c>
      <c r="X1286" s="6" t="str">
        <f t="shared" si="162"/>
        <v>plays</v>
      </c>
    </row>
    <row r="1287" spans="1:24" ht="104.7" customHeight="1" x14ac:dyDescent="0.55000000000000004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20">
        <f t="shared" si="163"/>
        <v>42160.583043981482</v>
      </c>
      <c r="L1287" s="20">
        <f t="shared" si="164"/>
        <v>42175.583043981482</v>
      </c>
      <c r="M1287" s="6" t="b">
        <v>0</v>
      </c>
      <c r="N1287" s="6">
        <v>63</v>
      </c>
      <c r="O1287" s="6" t="b">
        <v>1</v>
      </c>
      <c r="P1287" s="6" t="s">
        <v>8271</v>
      </c>
      <c r="Q1287" s="8">
        <f t="shared" si="165"/>
        <v>101.64999999999999</v>
      </c>
      <c r="R1287" s="9">
        <f t="shared" si="166"/>
        <v>32.269841269841272</v>
      </c>
      <c r="S1287" s="6" t="s">
        <v>8317</v>
      </c>
      <c r="T1287" s="6" t="s">
        <v>8318</v>
      </c>
      <c r="U1287" s="6" t="str">
        <f t="shared" si="160"/>
        <v>theater</v>
      </c>
      <c r="V1287" s="6" t="str">
        <f t="shared" si="167"/>
        <v>plays</v>
      </c>
      <c r="W1287" s="6" t="str">
        <f t="shared" si="161"/>
        <v>theater</v>
      </c>
      <c r="X1287" s="6" t="str">
        <f t="shared" si="162"/>
        <v>plays</v>
      </c>
    </row>
    <row r="1288" spans="1:24" ht="104.7" customHeight="1" x14ac:dyDescent="0.55000000000000004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20">
        <f t="shared" si="163"/>
        <v>42039.384571759263</v>
      </c>
      <c r="L1288" s="20">
        <f t="shared" si="164"/>
        <v>42052.583333333328</v>
      </c>
      <c r="M1288" s="6" t="b">
        <v>0</v>
      </c>
      <c r="N1288" s="6">
        <v>20</v>
      </c>
      <c r="O1288" s="6" t="b">
        <v>1</v>
      </c>
      <c r="P1288" s="6" t="s">
        <v>8271</v>
      </c>
      <c r="Q1288" s="8">
        <f t="shared" si="165"/>
        <v>108.33333333333333</v>
      </c>
      <c r="R1288" s="9">
        <f t="shared" si="166"/>
        <v>81.25</v>
      </c>
      <c r="S1288" s="6" t="s">
        <v>8317</v>
      </c>
      <c r="T1288" s="6" t="s">
        <v>8318</v>
      </c>
      <c r="U1288" s="6" t="str">
        <f t="shared" si="160"/>
        <v>theater</v>
      </c>
      <c r="V1288" s="6" t="str">
        <f t="shared" si="167"/>
        <v>plays</v>
      </c>
      <c r="W1288" s="6" t="str">
        <f t="shared" si="161"/>
        <v>theater</v>
      </c>
      <c r="X1288" s="6" t="str">
        <f t="shared" si="162"/>
        <v>plays</v>
      </c>
    </row>
    <row r="1289" spans="1:24" ht="104.7" customHeight="1" x14ac:dyDescent="0.55000000000000004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20">
        <f t="shared" si="163"/>
        <v>42107.621018518519</v>
      </c>
      <c r="L1289" s="20">
        <f t="shared" si="164"/>
        <v>42167.621018518519</v>
      </c>
      <c r="M1289" s="6" t="b">
        <v>0</v>
      </c>
      <c r="N1289" s="6">
        <v>25</v>
      </c>
      <c r="O1289" s="6" t="b">
        <v>1</v>
      </c>
      <c r="P1289" s="6" t="s">
        <v>8271</v>
      </c>
      <c r="Q1289" s="8">
        <f t="shared" si="165"/>
        <v>242</v>
      </c>
      <c r="R1289" s="9">
        <f t="shared" si="166"/>
        <v>24.2</v>
      </c>
      <c r="S1289" s="6" t="s">
        <v>8317</v>
      </c>
      <c r="T1289" s="6" t="s">
        <v>8318</v>
      </c>
      <c r="U1289" s="6" t="str">
        <f t="shared" si="160"/>
        <v>theater</v>
      </c>
      <c r="V1289" s="6" t="str">
        <f t="shared" si="167"/>
        <v>plays</v>
      </c>
      <c r="W1289" s="6" t="str">
        <f t="shared" si="161"/>
        <v>theater</v>
      </c>
      <c r="X1289" s="6" t="str">
        <f t="shared" si="162"/>
        <v>plays</v>
      </c>
    </row>
    <row r="1290" spans="1:24" ht="104.7" customHeight="1" x14ac:dyDescent="0.55000000000000004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20">
        <f t="shared" si="163"/>
        <v>42561.154664351852</v>
      </c>
      <c r="L1290" s="20">
        <f t="shared" si="164"/>
        <v>42592.166666666672</v>
      </c>
      <c r="M1290" s="6" t="b">
        <v>0</v>
      </c>
      <c r="N1290" s="6">
        <v>61</v>
      </c>
      <c r="O1290" s="6" t="b">
        <v>1</v>
      </c>
      <c r="P1290" s="6" t="s">
        <v>8271</v>
      </c>
      <c r="Q1290" s="8">
        <f t="shared" si="165"/>
        <v>100.44999999999999</v>
      </c>
      <c r="R1290" s="9">
        <f t="shared" si="166"/>
        <v>65.868852459016395</v>
      </c>
      <c r="S1290" s="6" t="s">
        <v>8317</v>
      </c>
      <c r="T1290" s="6" t="s">
        <v>8318</v>
      </c>
      <c r="U1290" s="6" t="str">
        <f t="shared" si="160"/>
        <v>theater</v>
      </c>
      <c r="V1290" s="6" t="str">
        <f t="shared" si="167"/>
        <v>plays</v>
      </c>
      <c r="W1290" s="6" t="str">
        <f t="shared" si="161"/>
        <v>theater</v>
      </c>
      <c r="X1290" s="6" t="str">
        <f t="shared" si="162"/>
        <v>plays</v>
      </c>
    </row>
    <row r="1291" spans="1:24" ht="104.7" customHeight="1" x14ac:dyDescent="0.55000000000000004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20">
        <f t="shared" si="163"/>
        <v>42709.134780092587</v>
      </c>
      <c r="L1291" s="20">
        <f t="shared" si="164"/>
        <v>42739.134780092587</v>
      </c>
      <c r="M1291" s="6" t="b">
        <v>0</v>
      </c>
      <c r="N1291" s="6">
        <v>52</v>
      </c>
      <c r="O1291" s="6" t="b">
        <v>1</v>
      </c>
      <c r="P1291" s="6" t="s">
        <v>8271</v>
      </c>
      <c r="Q1291" s="8">
        <f t="shared" si="165"/>
        <v>125.06666666666666</v>
      </c>
      <c r="R1291" s="9">
        <f t="shared" si="166"/>
        <v>36.07692307692308</v>
      </c>
      <c r="S1291" s="6" t="s">
        <v>8317</v>
      </c>
      <c r="T1291" s="6" t="s">
        <v>8318</v>
      </c>
      <c r="U1291" s="6" t="str">
        <f t="shared" si="160"/>
        <v>theater</v>
      </c>
      <c r="V1291" s="6" t="str">
        <f t="shared" si="167"/>
        <v>plays</v>
      </c>
      <c r="W1291" s="6" t="str">
        <f t="shared" si="161"/>
        <v>theater</v>
      </c>
      <c r="X1291" s="6" t="str">
        <f t="shared" si="162"/>
        <v>plays</v>
      </c>
    </row>
    <row r="1292" spans="1:24" ht="104.7" customHeight="1" x14ac:dyDescent="0.55000000000000004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20">
        <f t="shared" si="163"/>
        <v>42086.614942129629</v>
      </c>
      <c r="L1292" s="20">
        <f t="shared" si="164"/>
        <v>42117.290972222225</v>
      </c>
      <c r="M1292" s="6" t="b">
        <v>0</v>
      </c>
      <c r="N1292" s="6">
        <v>86</v>
      </c>
      <c r="O1292" s="6" t="b">
        <v>1</v>
      </c>
      <c r="P1292" s="6" t="s">
        <v>8271</v>
      </c>
      <c r="Q1292" s="8">
        <f t="shared" si="165"/>
        <v>108.57142857142857</v>
      </c>
      <c r="R1292" s="9">
        <f t="shared" si="166"/>
        <v>44.186046511627907</v>
      </c>
      <c r="S1292" s="6" t="s">
        <v>8317</v>
      </c>
      <c r="T1292" s="6" t="s">
        <v>8318</v>
      </c>
      <c r="U1292" s="6" t="str">
        <f t="shared" si="160"/>
        <v>theater</v>
      </c>
      <c r="V1292" s="6" t="str">
        <f t="shared" si="167"/>
        <v>plays</v>
      </c>
      <c r="W1292" s="6" t="str">
        <f t="shared" si="161"/>
        <v>theater</v>
      </c>
      <c r="X1292" s="6" t="str">
        <f t="shared" si="162"/>
        <v>plays</v>
      </c>
    </row>
    <row r="1293" spans="1:24" ht="104.7" customHeight="1" x14ac:dyDescent="0.55000000000000004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20">
        <f t="shared" si="163"/>
        <v>42064.652673611112</v>
      </c>
      <c r="L1293" s="20">
        <f t="shared" si="164"/>
        <v>42101.291666666672</v>
      </c>
      <c r="M1293" s="6" t="b">
        <v>0</v>
      </c>
      <c r="N1293" s="6">
        <v>42</v>
      </c>
      <c r="O1293" s="6" t="b">
        <v>1</v>
      </c>
      <c r="P1293" s="6" t="s">
        <v>8271</v>
      </c>
      <c r="Q1293" s="8">
        <f t="shared" si="165"/>
        <v>145.70000000000002</v>
      </c>
      <c r="R1293" s="9">
        <f t="shared" si="166"/>
        <v>104.07142857142857</v>
      </c>
      <c r="S1293" s="6" t="s">
        <v>8317</v>
      </c>
      <c r="T1293" s="6" t="s">
        <v>8318</v>
      </c>
      <c r="U1293" s="6" t="str">
        <f t="shared" si="160"/>
        <v>theater</v>
      </c>
      <c r="V1293" s="6" t="str">
        <f t="shared" si="167"/>
        <v>plays</v>
      </c>
      <c r="W1293" s="6" t="str">
        <f t="shared" si="161"/>
        <v>theater</v>
      </c>
      <c r="X1293" s="6" t="str">
        <f t="shared" si="162"/>
        <v>plays</v>
      </c>
    </row>
    <row r="1294" spans="1:24" ht="104.7" customHeight="1" x14ac:dyDescent="0.55000000000000004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20">
        <f t="shared" si="163"/>
        <v>42256.764212962968</v>
      </c>
      <c r="L1294" s="20">
        <f t="shared" si="164"/>
        <v>42283.957638888889</v>
      </c>
      <c r="M1294" s="6" t="b">
        <v>0</v>
      </c>
      <c r="N1294" s="6">
        <v>52</v>
      </c>
      <c r="O1294" s="6" t="b">
        <v>1</v>
      </c>
      <c r="P1294" s="6" t="s">
        <v>8271</v>
      </c>
      <c r="Q1294" s="8">
        <f t="shared" si="165"/>
        <v>110.00000000000001</v>
      </c>
      <c r="R1294" s="9">
        <f t="shared" si="166"/>
        <v>35.96153846153846</v>
      </c>
      <c r="S1294" s="6" t="s">
        <v>8317</v>
      </c>
      <c r="T1294" s="6" t="s">
        <v>8318</v>
      </c>
      <c r="U1294" s="6" t="str">
        <f t="shared" si="160"/>
        <v>theater</v>
      </c>
      <c r="V1294" s="6" t="str">
        <f t="shared" si="167"/>
        <v>plays</v>
      </c>
      <c r="W1294" s="6" t="str">
        <f t="shared" si="161"/>
        <v>theater</v>
      </c>
      <c r="X1294" s="6" t="str">
        <f t="shared" si="162"/>
        <v>plays</v>
      </c>
    </row>
    <row r="1295" spans="1:24" ht="104.7" customHeight="1" x14ac:dyDescent="0.55000000000000004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20">
        <f t="shared" si="163"/>
        <v>42292.701053240744</v>
      </c>
      <c r="L1295" s="20">
        <f t="shared" si="164"/>
        <v>42322.742719907401</v>
      </c>
      <c r="M1295" s="6" t="b">
        <v>0</v>
      </c>
      <c r="N1295" s="6">
        <v>120</v>
      </c>
      <c r="O1295" s="6" t="b">
        <v>1</v>
      </c>
      <c r="P1295" s="6" t="s">
        <v>8271</v>
      </c>
      <c r="Q1295" s="8">
        <f t="shared" si="165"/>
        <v>102.23333333333333</v>
      </c>
      <c r="R1295" s="9">
        <f t="shared" si="166"/>
        <v>127.79166666666667</v>
      </c>
      <c r="S1295" s="6" t="s">
        <v>8317</v>
      </c>
      <c r="T1295" s="6" t="s">
        <v>8318</v>
      </c>
      <c r="U1295" s="6" t="str">
        <f t="shared" si="160"/>
        <v>theater</v>
      </c>
      <c r="V1295" s="6" t="str">
        <f t="shared" si="167"/>
        <v>plays</v>
      </c>
      <c r="W1295" s="6" t="str">
        <f t="shared" si="161"/>
        <v>theater</v>
      </c>
      <c r="X1295" s="6" t="str">
        <f t="shared" si="162"/>
        <v>plays</v>
      </c>
    </row>
    <row r="1296" spans="1:24" ht="104.7" customHeight="1" x14ac:dyDescent="0.55000000000000004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20">
        <f t="shared" si="163"/>
        <v>42278.453668981485</v>
      </c>
      <c r="L1296" s="20">
        <f t="shared" si="164"/>
        <v>42296.458333333328</v>
      </c>
      <c r="M1296" s="6" t="b">
        <v>0</v>
      </c>
      <c r="N1296" s="6">
        <v>22</v>
      </c>
      <c r="O1296" s="6" t="b">
        <v>1</v>
      </c>
      <c r="P1296" s="6" t="s">
        <v>8271</v>
      </c>
      <c r="Q1296" s="8">
        <f t="shared" si="165"/>
        <v>122</v>
      </c>
      <c r="R1296" s="9">
        <f t="shared" si="166"/>
        <v>27.727272727272727</v>
      </c>
      <c r="S1296" s="6" t="s">
        <v>8317</v>
      </c>
      <c r="T1296" s="6" t="s">
        <v>8318</v>
      </c>
      <c r="U1296" s="6" t="str">
        <f t="shared" si="160"/>
        <v>theater</v>
      </c>
      <c r="V1296" s="6" t="str">
        <f t="shared" si="167"/>
        <v>plays</v>
      </c>
      <c r="W1296" s="6" t="str">
        <f t="shared" si="161"/>
        <v>theater</v>
      </c>
      <c r="X1296" s="6" t="str">
        <f t="shared" si="162"/>
        <v>plays</v>
      </c>
    </row>
    <row r="1297" spans="1:24" ht="104.7" customHeight="1" x14ac:dyDescent="0.55000000000000004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20">
        <f t="shared" si="163"/>
        <v>42184.572881944448</v>
      </c>
      <c r="L1297" s="20">
        <f t="shared" si="164"/>
        <v>42214.708333333328</v>
      </c>
      <c r="M1297" s="6" t="b">
        <v>0</v>
      </c>
      <c r="N1297" s="6">
        <v>64</v>
      </c>
      <c r="O1297" s="6" t="b">
        <v>1</v>
      </c>
      <c r="P1297" s="6" t="s">
        <v>8271</v>
      </c>
      <c r="Q1297" s="8">
        <f t="shared" si="165"/>
        <v>101.96000000000001</v>
      </c>
      <c r="R1297" s="9">
        <f t="shared" si="166"/>
        <v>39.828125</v>
      </c>
      <c r="S1297" s="6" t="s">
        <v>8317</v>
      </c>
      <c r="T1297" s="6" t="s">
        <v>8318</v>
      </c>
      <c r="U1297" s="6" t="str">
        <f t="shared" si="160"/>
        <v>theater</v>
      </c>
      <c r="V1297" s="6" t="str">
        <f t="shared" si="167"/>
        <v>plays</v>
      </c>
      <c r="W1297" s="6" t="str">
        <f t="shared" si="161"/>
        <v>theater</v>
      </c>
      <c r="X1297" s="6" t="str">
        <f t="shared" si="162"/>
        <v>plays</v>
      </c>
    </row>
    <row r="1298" spans="1:24" ht="104.7" customHeight="1" x14ac:dyDescent="0.55000000000000004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20">
        <f t="shared" si="163"/>
        <v>42423.050613425927</v>
      </c>
      <c r="L1298" s="20">
        <f t="shared" si="164"/>
        <v>42443.008946759262</v>
      </c>
      <c r="M1298" s="6" t="b">
        <v>0</v>
      </c>
      <c r="N1298" s="6">
        <v>23</v>
      </c>
      <c r="O1298" s="6" t="b">
        <v>1</v>
      </c>
      <c r="P1298" s="6" t="s">
        <v>8271</v>
      </c>
      <c r="Q1298" s="8">
        <f t="shared" si="165"/>
        <v>141.1764705882353</v>
      </c>
      <c r="R1298" s="9">
        <f t="shared" si="166"/>
        <v>52.173913043478258</v>
      </c>
      <c r="S1298" s="6" t="s">
        <v>8317</v>
      </c>
      <c r="T1298" s="6" t="s">
        <v>8318</v>
      </c>
      <c r="U1298" s="6" t="str">
        <f t="shared" si="160"/>
        <v>theater</v>
      </c>
      <c r="V1298" s="6" t="str">
        <f t="shared" si="167"/>
        <v>plays</v>
      </c>
      <c r="W1298" s="6" t="str">
        <f t="shared" si="161"/>
        <v>theater</v>
      </c>
      <c r="X1298" s="6" t="str">
        <f t="shared" si="162"/>
        <v>plays</v>
      </c>
    </row>
    <row r="1299" spans="1:24" ht="104.7" customHeight="1" x14ac:dyDescent="0.55000000000000004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20">
        <f t="shared" si="163"/>
        <v>42461.747199074074</v>
      </c>
      <c r="L1299" s="20">
        <f t="shared" si="164"/>
        <v>42491.747199074074</v>
      </c>
      <c r="M1299" s="6" t="b">
        <v>0</v>
      </c>
      <c r="N1299" s="6">
        <v>238</v>
      </c>
      <c r="O1299" s="6" t="b">
        <v>1</v>
      </c>
      <c r="P1299" s="6" t="s">
        <v>8271</v>
      </c>
      <c r="Q1299" s="8">
        <f t="shared" si="165"/>
        <v>109.52500000000001</v>
      </c>
      <c r="R1299" s="9">
        <f t="shared" si="166"/>
        <v>92.037815126050418</v>
      </c>
      <c r="S1299" s="6" t="s">
        <v>8317</v>
      </c>
      <c r="T1299" s="6" t="s">
        <v>8318</v>
      </c>
      <c r="U1299" s="6" t="str">
        <f t="shared" si="160"/>
        <v>theater</v>
      </c>
      <c r="V1299" s="6" t="str">
        <f t="shared" si="167"/>
        <v>plays</v>
      </c>
      <c r="W1299" s="6" t="str">
        <f t="shared" si="161"/>
        <v>theater</v>
      </c>
      <c r="X1299" s="6" t="str">
        <f t="shared" si="162"/>
        <v>plays</v>
      </c>
    </row>
    <row r="1300" spans="1:24" ht="104.7" customHeight="1" x14ac:dyDescent="0.55000000000000004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20">
        <f t="shared" si="163"/>
        <v>42458.680925925932</v>
      </c>
      <c r="L1300" s="20">
        <f t="shared" si="164"/>
        <v>42488.680925925932</v>
      </c>
      <c r="M1300" s="6" t="b">
        <v>0</v>
      </c>
      <c r="N1300" s="6">
        <v>33</v>
      </c>
      <c r="O1300" s="6" t="b">
        <v>1</v>
      </c>
      <c r="P1300" s="6" t="s">
        <v>8271</v>
      </c>
      <c r="Q1300" s="8">
        <f t="shared" si="165"/>
        <v>104.65</v>
      </c>
      <c r="R1300" s="9">
        <f t="shared" si="166"/>
        <v>63.424242424242422</v>
      </c>
      <c r="S1300" s="6" t="s">
        <v>8317</v>
      </c>
      <c r="T1300" s="6" t="s">
        <v>8318</v>
      </c>
      <c r="U1300" s="6" t="str">
        <f t="shared" si="160"/>
        <v>theater</v>
      </c>
      <c r="V1300" s="6" t="str">
        <f t="shared" si="167"/>
        <v>plays</v>
      </c>
      <c r="W1300" s="6" t="str">
        <f t="shared" si="161"/>
        <v>theater</v>
      </c>
      <c r="X1300" s="6" t="str">
        <f t="shared" si="162"/>
        <v>plays</v>
      </c>
    </row>
    <row r="1301" spans="1:24" ht="104.7" customHeight="1" x14ac:dyDescent="0.55000000000000004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20">
        <f t="shared" si="163"/>
        <v>42169.814340277779</v>
      </c>
      <c r="L1301" s="20">
        <f t="shared" si="164"/>
        <v>42199.814340277779</v>
      </c>
      <c r="M1301" s="6" t="b">
        <v>0</v>
      </c>
      <c r="N1301" s="6">
        <v>32</v>
      </c>
      <c r="O1301" s="6" t="b">
        <v>1</v>
      </c>
      <c r="P1301" s="6" t="s">
        <v>8271</v>
      </c>
      <c r="Q1301" s="8">
        <f t="shared" si="165"/>
        <v>124</v>
      </c>
      <c r="R1301" s="9">
        <f t="shared" si="166"/>
        <v>135.625</v>
      </c>
      <c r="S1301" s="6" t="s">
        <v>8317</v>
      </c>
      <c r="T1301" s="6" t="s">
        <v>8318</v>
      </c>
      <c r="U1301" s="6" t="str">
        <f t="shared" si="160"/>
        <v>theater</v>
      </c>
      <c r="V1301" s="6" t="str">
        <f t="shared" si="167"/>
        <v>plays</v>
      </c>
      <c r="W1301" s="6" t="str">
        <f t="shared" si="161"/>
        <v>theater</v>
      </c>
      <c r="X1301" s="6" t="str">
        <f t="shared" si="162"/>
        <v>plays</v>
      </c>
    </row>
    <row r="1302" spans="1:24" ht="104.7" customHeight="1" x14ac:dyDescent="0.55000000000000004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20">
        <f t="shared" si="163"/>
        <v>42483.675208333334</v>
      </c>
      <c r="L1302" s="20">
        <f t="shared" si="164"/>
        <v>42522.789583333331</v>
      </c>
      <c r="M1302" s="6" t="b">
        <v>0</v>
      </c>
      <c r="N1302" s="6">
        <v>24</v>
      </c>
      <c r="O1302" s="6" t="b">
        <v>1</v>
      </c>
      <c r="P1302" s="6" t="s">
        <v>8271</v>
      </c>
      <c r="Q1302" s="8">
        <f t="shared" si="165"/>
        <v>135</v>
      </c>
      <c r="R1302" s="9">
        <f t="shared" si="166"/>
        <v>168.75</v>
      </c>
      <c r="S1302" s="6" t="s">
        <v>8317</v>
      </c>
      <c r="T1302" s="6" t="s">
        <v>8318</v>
      </c>
      <c r="U1302" s="6" t="str">
        <f t="shared" si="160"/>
        <v>theater</v>
      </c>
      <c r="V1302" s="6" t="str">
        <f t="shared" si="167"/>
        <v>plays</v>
      </c>
      <c r="W1302" s="6" t="str">
        <f t="shared" si="161"/>
        <v>theater</v>
      </c>
      <c r="X1302" s="6" t="str">
        <f t="shared" si="162"/>
        <v>plays</v>
      </c>
    </row>
    <row r="1303" spans="1:24" ht="104.7" customHeight="1" x14ac:dyDescent="0.55000000000000004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20">
        <f t="shared" si="163"/>
        <v>42195.749745370369</v>
      </c>
      <c r="L1303" s="20">
        <f t="shared" si="164"/>
        <v>42206.125</v>
      </c>
      <c r="M1303" s="6" t="b">
        <v>0</v>
      </c>
      <c r="N1303" s="6">
        <v>29</v>
      </c>
      <c r="O1303" s="6" t="b">
        <v>1</v>
      </c>
      <c r="P1303" s="6" t="s">
        <v>8271</v>
      </c>
      <c r="Q1303" s="8">
        <f t="shared" si="165"/>
        <v>102.75000000000001</v>
      </c>
      <c r="R1303" s="9">
        <f t="shared" si="166"/>
        <v>70.862068965517238</v>
      </c>
      <c r="S1303" s="6" t="s">
        <v>8317</v>
      </c>
      <c r="T1303" s="6" t="s">
        <v>8318</v>
      </c>
      <c r="U1303" s="6" t="str">
        <f t="shared" si="160"/>
        <v>theater</v>
      </c>
      <c r="V1303" s="6" t="str">
        <f t="shared" si="167"/>
        <v>plays</v>
      </c>
      <c r="W1303" s="6" t="str">
        <f t="shared" si="161"/>
        <v>theater</v>
      </c>
      <c r="X1303" s="6" t="str">
        <f t="shared" si="162"/>
        <v>plays</v>
      </c>
    </row>
    <row r="1304" spans="1:24" ht="104.7" customHeight="1" x14ac:dyDescent="0.55000000000000004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20">
        <f t="shared" si="163"/>
        <v>42675.057997685188</v>
      </c>
      <c r="L1304" s="20">
        <f t="shared" si="164"/>
        <v>42705.099664351852</v>
      </c>
      <c r="M1304" s="6" t="b">
        <v>0</v>
      </c>
      <c r="N1304" s="6">
        <v>50</v>
      </c>
      <c r="O1304" s="6" t="b">
        <v>1</v>
      </c>
      <c r="P1304" s="6" t="s">
        <v>8271</v>
      </c>
      <c r="Q1304" s="8">
        <f t="shared" si="165"/>
        <v>100</v>
      </c>
      <c r="R1304" s="9">
        <f t="shared" si="166"/>
        <v>50</v>
      </c>
      <c r="S1304" s="6" t="s">
        <v>8317</v>
      </c>
      <c r="T1304" s="6" t="s">
        <v>8318</v>
      </c>
      <c r="U1304" s="6" t="str">
        <f t="shared" si="160"/>
        <v>theater</v>
      </c>
      <c r="V1304" s="6" t="str">
        <f t="shared" si="167"/>
        <v>plays</v>
      </c>
      <c r="W1304" s="6" t="str">
        <f t="shared" si="161"/>
        <v>theater</v>
      </c>
      <c r="X1304" s="6" t="str">
        <f t="shared" si="162"/>
        <v>plays</v>
      </c>
    </row>
    <row r="1305" spans="1:24" ht="104.7" customHeight="1" x14ac:dyDescent="0.55000000000000004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20">
        <f t="shared" si="163"/>
        <v>42566.441203703704</v>
      </c>
      <c r="L1305" s="20">
        <f t="shared" si="164"/>
        <v>42582.458333333328</v>
      </c>
      <c r="M1305" s="6" t="b">
        <v>0</v>
      </c>
      <c r="N1305" s="6">
        <v>108</v>
      </c>
      <c r="O1305" s="6" t="b">
        <v>1</v>
      </c>
      <c r="P1305" s="6" t="s">
        <v>8271</v>
      </c>
      <c r="Q1305" s="8">
        <f t="shared" si="165"/>
        <v>130.26085714285716</v>
      </c>
      <c r="R1305" s="9">
        <f t="shared" si="166"/>
        <v>42.214166666666671</v>
      </c>
      <c r="S1305" s="6" t="s">
        <v>8317</v>
      </c>
      <c r="T1305" s="6" t="s">
        <v>8318</v>
      </c>
      <c r="U1305" s="6" t="str">
        <f t="shared" si="160"/>
        <v>theater</v>
      </c>
      <c r="V1305" s="6" t="str">
        <f t="shared" si="167"/>
        <v>plays</v>
      </c>
      <c r="W1305" s="6" t="str">
        <f t="shared" si="161"/>
        <v>theater</v>
      </c>
      <c r="X1305" s="6" t="str">
        <f t="shared" si="162"/>
        <v>plays</v>
      </c>
    </row>
    <row r="1306" spans="1:24" ht="104.7" customHeight="1" x14ac:dyDescent="0.55000000000000004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20">
        <f t="shared" si="163"/>
        <v>42747.194502314815</v>
      </c>
      <c r="L1306" s="20">
        <f t="shared" si="164"/>
        <v>42807.152835648143</v>
      </c>
      <c r="M1306" s="6" t="b">
        <v>0</v>
      </c>
      <c r="N1306" s="6">
        <v>104</v>
      </c>
      <c r="O1306" s="6" t="b">
        <v>0</v>
      </c>
      <c r="P1306" s="6" t="s">
        <v>8273</v>
      </c>
      <c r="Q1306" s="8">
        <f t="shared" si="165"/>
        <v>39.627499999999998</v>
      </c>
      <c r="R1306" s="9">
        <f t="shared" si="166"/>
        <v>152.41346153846155</v>
      </c>
      <c r="S1306" s="6" t="s">
        <v>8319</v>
      </c>
      <c r="T1306" s="6" t="s">
        <v>8321</v>
      </c>
      <c r="U1306" s="6" t="str">
        <f t="shared" si="160"/>
        <v>technology</v>
      </c>
      <c r="V1306" s="6" t="str">
        <f t="shared" si="167"/>
        <v>wearables</v>
      </c>
      <c r="W1306" s="6" t="str">
        <f t="shared" si="161"/>
        <v>technology</v>
      </c>
      <c r="X1306" s="6" t="str">
        <f t="shared" si="162"/>
        <v>wearables</v>
      </c>
    </row>
    <row r="1307" spans="1:24" ht="104.7" customHeight="1" x14ac:dyDescent="0.55000000000000004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20">
        <f t="shared" si="163"/>
        <v>42543.665601851855</v>
      </c>
      <c r="L1307" s="20">
        <f t="shared" si="164"/>
        <v>42572.729166666672</v>
      </c>
      <c r="M1307" s="6" t="b">
        <v>0</v>
      </c>
      <c r="N1307" s="6">
        <v>86</v>
      </c>
      <c r="O1307" s="6" t="b">
        <v>0</v>
      </c>
      <c r="P1307" s="6" t="s">
        <v>8273</v>
      </c>
      <c r="Q1307" s="8">
        <f t="shared" si="165"/>
        <v>25.976666666666663</v>
      </c>
      <c r="R1307" s="9">
        <f t="shared" si="166"/>
        <v>90.616279069767444</v>
      </c>
      <c r="S1307" s="6" t="s">
        <v>8319</v>
      </c>
      <c r="T1307" s="6" t="s">
        <v>8321</v>
      </c>
      <c r="U1307" s="6" t="str">
        <f t="shared" si="160"/>
        <v>technology</v>
      </c>
      <c r="V1307" s="6" t="str">
        <f t="shared" si="167"/>
        <v>wearables</v>
      </c>
      <c r="W1307" s="6" t="str">
        <f t="shared" si="161"/>
        <v>technology</v>
      </c>
      <c r="X1307" s="6" t="str">
        <f t="shared" si="162"/>
        <v>wearables</v>
      </c>
    </row>
    <row r="1308" spans="1:24" ht="104.7" customHeight="1" x14ac:dyDescent="0.55000000000000004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20">
        <f t="shared" si="163"/>
        <v>41947.457569444443</v>
      </c>
      <c r="L1308" s="20">
        <f t="shared" si="164"/>
        <v>41977.457569444443</v>
      </c>
      <c r="M1308" s="6" t="b">
        <v>0</v>
      </c>
      <c r="N1308" s="6">
        <v>356</v>
      </c>
      <c r="O1308" s="6" t="b">
        <v>0</v>
      </c>
      <c r="P1308" s="6" t="s">
        <v>8273</v>
      </c>
      <c r="Q1308" s="8">
        <f t="shared" si="165"/>
        <v>65.24636363636364</v>
      </c>
      <c r="R1308" s="9">
        <f t="shared" si="166"/>
        <v>201.60393258426967</v>
      </c>
      <c r="S1308" s="6" t="s">
        <v>8319</v>
      </c>
      <c r="T1308" s="6" t="s">
        <v>8321</v>
      </c>
      <c r="U1308" s="6" t="str">
        <f t="shared" si="160"/>
        <v>technology</v>
      </c>
      <c r="V1308" s="6" t="str">
        <f t="shared" si="167"/>
        <v>wearables</v>
      </c>
      <c r="W1308" s="6" t="str">
        <f t="shared" si="161"/>
        <v>technology</v>
      </c>
      <c r="X1308" s="6" t="str">
        <f t="shared" si="162"/>
        <v>wearables</v>
      </c>
    </row>
    <row r="1309" spans="1:24" ht="104.7" customHeight="1" x14ac:dyDescent="0.55000000000000004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20">
        <f t="shared" si="163"/>
        <v>42387.503229166665</v>
      </c>
      <c r="L1309" s="20">
        <f t="shared" si="164"/>
        <v>42417.503229166665</v>
      </c>
      <c r="M1309" s="6" t="b">
        <v>0</v>
      </c>
      <c r="N1309" s="6">
        <v>45</v>
      </c>
      <c r="O1309" s="6" t="b">
        <v>0</v>
      </c>
      <c r="P1309" s="6" t="s">
        <v>8273</v>
      </c>
      <c r="Q1309" s="8">
        <f t="shared" si="165"/>
        <v>11.514000000000001</v>
      </c>
      <c r="R1309" s="9">
        <f t="shared" si="166"/>
        <v>127.93333333333334</v>
      </c>
      <c r="S1309" s="6" t="s">
        <v>8319</v>
      </c>
      <c r="T1309" s="6" t="s">
        <v>8321</v>
      </c>
      <c r="U1309" s="6" t="str">
        <f t="shared" si="160"/>
        <v>technology</v>
      </c>
      <c r="V1309" s="6" t="str">
        <f t="shared" si="167"/>
        <v>wearables</v>
      </c>
      <c r="W1309" s="6" t="str">
        <f t="shared" si="161"/>
        <v>technology</v>
      </c>
      <c r="X1309" s="6" t="str">
        <f t="shared" si="162"/>
        <v>wearables</v>
      </c>
    </row>
    <row r="1310" spans="1:24" ht="104.7" customHeight="1" x14ac:dyDescent="0.55000000000000004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20">
        <f t="shared" si="163"/>
        <v>42611.613564814819</v>
      </c>
      <c r="L1310" s="20">
        <f t="shared" si="164"/>
        <v>42651.613564814819</v>
      </c>
      <c r="M1310" s="6" t="b">
        <v>0</v>
      </c>
      <c r="N1310" s="6">
        <v>38</v>
      </c>
      <c r="O1310" s="6" t="b">
        <v>0</v>
      </c>
      <c r="P1310" s="6" t="s">
        <v>8273</v>
      </c>
      <c r="Q1310" s="8">
        <f t="shared" si="165"/>
        <v>11.360000000000001</v>
      </c>
      <c r="R1310" s="9">
        <f t="shared" si="166"/>
        <v>29.894736842105264</v>
      </c>
      <c r="S1310" s="6" t="s">
        <v>8319</v>
      </c>
      <c r="T1310" s="6" t="s">
        <v>8321</v>
      </c>
      <c r="U1310" s="6" t="str">
        <f t="shared" si="160"/>
        <v>technology</v>
      </c>
      <c r="V1310" s="6" t="str">
        <f t="shared" si="167"/>
        <v>wearables</v>
      </c>
      <c r="W1310" s="6" t="str">
        <f t="shared" si="161"/>
        <v>technology</v>
      </c>
      <c r="X1310" s="6" t="str">
        <f t="shared" si="162"/>
        <v>wearables</v>
      </c>
    </row>
    <row r="1311" spans="1:24" ht="104.7" customHeight="1" x14ac:dyDescent="0.55000000000000004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20">
        <f t="shared" si="163"/>
        <v>42257.882731481484</v>
      </c>
      <c r="L1311" s="20">
        <f t="shared" si="164"/>
        <v>42292.882731481484</v>
      </c>
      <c r="M1311" s="6" t="b">
        <v>0</v>
      </c>
      <c r="N1311" s="6">
        <v>35</v>
      </c>
      <c r="O1311" s="6" t="b">
        <v>0</v>
      </c>
      <c r="P1311" s="6" t="s">
        <v>8273</v>
      </c>
      <c r="Q1311" s="8">
        <f t="shared" si="165"/>
        <v>111.99130434782609</v>
      </c>
      <c r="R1311" s="9">
        <f t="shared" si="166"/>
        <v>367.97142857142859</v>
      </c>
      <c r="S1311" s="6" t="s">
        <v>8319</v>
      </c>
      <c r="T1311" s="6" t="s">
        <v>8321</v>
      </c>
      <c r="U1311" s="6" t="str">
        <f t="shared" si="160"/>
        <v>technology</v>
      </c>
      <c r="V1311" s="6" t="str">
        <f t="shared" si="167"/>
        <v>wearables</v>
      </c>
      <c r="W1311" s="6" t="str">
        <f t="shared" si="161"/>
        <v>technology</v>
      </c>
      <c r="X1311" s="6" t="str">
        <f t="shared" si="162"/>
        <v>wearables</v>
      </c>
    </row>
    <row r="1312" spans="1:24" ht="104.7" customHeight="1" x14ac:dyDescent="0.55000000000000004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20">
        <f t="shared" si="163"/>
        <v>42556.667245370365</v>
      </c>
      <c r="L1312" s="20">
        <f t="shared" si="164"/>
        <v>42601.667245370365</v>
      </c>
      <c r="M1312" s="6" t="b">
        <v>0</v>
      </c>
      <c r="N1312" s="6">
        <v>24</v>
      </c>
      <c r="O1312" s="6" t="b">
        <v>0</v>
      </c>
      <c r="P1312" s="6" t="s">
        <v>8273</v>
      </c>
      <c r="Q1312" s="8">
        <f t="shared" si="165"/>
        <v>15.5</v>
      </c>
      <c r="R1312" s="9">
        <f t="shared" si="166"/>
        <v>129.16666666666666</v>
      </c>
      <c r="S1312" s="6" t="s">
        <v>8319</v>
      </c>
      <c r="T1312" s="6" t="s">
        <v>8321</v>
      </c>
      <c r="U1312" s="6" t="str">
        <f t="shared" si="160"/>
        <v>technology</v>
      </c>
      <c r="V1312" s="6" t="str">
        <f t="shared" si="167"/>
        <v>wearables</v>
      </c>
      <c r="W1312" s="6" t="str">
        <f t="shared" si="161"/>
        <v>technology</v>
      </c>
      <c r="X1312" s="6" t="str">
        <f t="shared" si="162"/>
        <v>wearables</v>
      </c>
    </row>
    <row r="1313" spans="1:24" ht="104.7" customHeight="1" x14ac:dyDescent="0.55000000000000004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20">
        <f t="shared" si="163"/>
        <v>42669.802303240736</v>
      </c>
      <c r="L1313" s="20">
        <f t="shared" si="164"/>
        <v>42704.843969907408</v>
      </c>
      <c r="M1313" s="6" t="b">
        <v>0</v>
      </c>
      <c r="N1313" s="6">
        <v>100</v>
      </c>
      <c r="O1313" s="6" t="b">
        <v>0</v>
      </c>
      <c r="P1313" s="6" t="s">
        <v>8273</v>
      </c>
      <c r="Q1313" s="8">
        <f t="shared" si="165"/>
        <v>32.027999999999999</v>
      </c>
      <c r="R1313" s="9">
        <f t="shared" si="166"/>
        <v>800.7</v>
      </c>
      <c r="S1313" s="6" t="s">
        <v>8319</v>
      </c>
      <c r="T1313" s="6" t="s">
        <v>8321</v>
      </c>
      <c r="U1313" s="6" t="str">
        <f t="shared" si="160"/>
        <v>technology</v>
      </c>
      <c r="V1313" s="6" t="str">
        <f t="shared" si="167"/>
        <v>wearables</v>
      </c>
      <c r="W1313" s="6" t="str">
        <f t="shared" si="161"/>
        <v>technology</v>
      </c>
      <c r="X1313" s="6" t="str">
        <f t="shared" si="162"/>
        <v>wearables</v>
      </c>
    </row>
    <row r="1314" spans="1:24" ht="104.7" customHeight="1" x14ac:dyDescent="0.55000000000000004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20">
        <f t="shared" si="163"/>
        <v>42082.702800925923</v>
      </c>
      <c r="L1314" s="20">
        <f t="shared" si="164"/>
        <v>42112.702800925923</v>
      </c>
      <c r="M1314" s="6" t="b">
        <v>0</v>
      </c>
      <c r="N1314" s="6">
        <v>1</v>
      </c>
      <c r="O1314" s="6" t="b">
        <v>0</v>
      </c>
      <c r="P1314" s="6" t="s">
        <v>8273</v>
      </c>
      <c r="Q1314" s="8">
        <f t="shared" si="165"/>
        <v>0.60869565217391308</v>
      </c>
      <c r="R1314" s="9">
        <f t="shared" si="166"/>
        <v>28</v>
      </c>
      <c r="S1314" s="6" t="s">
        <v>8319</v>
      </c>
      <c r="T1314" s="6" t="s">
        <v>8321</v>
      </c>
      <c r="U1314" s="6" t="str">
        <f t="shared" si="160"/>
        <v>technology</v>
      </c>
      <c r="V1314" s="6" t="str">
        <f t="shared" si="167"/>
        <v>wearables</v>
      </c>
      <c r="W1314" s="6" t="str">
        <f t="shared" si="161"/>
        <v>technology</v>
      </c>
      <c r="X1314" s="6" t="str">
        <f t="shared" si="162"/>
        <v>wearables</v>
      </c>
    </row>
    <row r="1315" spans="1:24" ht="104.7" customHeight="1" x14ac:dyDescent="0.55000000000000004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20">
        <f t="shared" si="163"/>
        <v>42402.709652777776</v>
      </c>
      <c r="L1315" s="20">
        <f t="shared" si="164"/>
        <v>42432.709652777776</v>
      </c>
      <c r="M1315" s="6" t="b">
        <v>0</v>
      </c>
      <c r="N1315" s="6">
        <v>122</v>
      </c>
      <c r="O1315" s="6" t="b">
        <v>0</v>
      </c>
      <c r="P1315" s="6" t="s">
        <v>8273</v>
      </c>
      <c r="Q1315" s="8">
        <f t="shared" si="165"/>
        <v>31.114999999999998</v>
      </c>
      <c r="R1315" s="9">
        <f t="shared" si="166"/>
        <v>102.01639344262296</v>
      </c>
      <c r="S1315" s="6" t="s">
        <v>8319</v>
      </c>
      <c r="T1315" s="6" t="s">
        <v>8321</v>
      </c>
      <c r="U1315" s="6" t="str">
        <f t="shared" si="160"/>
        <v>technology</v>
      </c>
      <c r="V1315" s="6" t="str">
        <f t="shared" si="167"/>
        <v>wearables</v>
      </c>
      <c r="W1315" s="6" t="str">
        <f t="shared" si="161"/>
        <v>technology</v>
      </c>
      <c r="X1315" s="6" t="str">
        <f t="shared" si="162"/>
        <v>wearables</v>
      </c>
    </row>
    <row r="1316" spans="1:24" ht="104.7" customHeight="1" x14ac:dyDescent="0.55000000000000004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20">
        <f t="shared" si="163"/>
        <v>42604.669675925921</v>
      </c>
      <c r="L1316" s="20">
        <f t="shared" si="164"/>
        <v>42664.669675925921</v>
      </c>
      <c r="M1316" s="6" t="b">
        <v>0</v>
      </c>
      <c r="N1316" s="6">
        <v>11</v>
      </c>
      <c r="O1316" s="6" t="b">
        <v>0</v>
      </c>
      <c r="P1316" s="6" t="s">
        <v>8273</v>
      </c>
      <c r="Q1316" s="8">
        <f t="shared" si="165"/>
        <v>1.1266666666666667</v>
      </c>
      <c r="R1316" s="9">
        <f t="shared" si="166"/>
        <v>184.36363636363637</v>
      </c>
      <c r="S1316" s="6" t="s">
        <v>8319</v>
      </c>
      <c r="T1316" s="6" t="s">
        <v>8321</v>
      </c>
      <c r="U1316" s="6" t="str">
        <f t="shared" si="160"/>
        <v>technology</v>
      </c>
      <c r="V1316" s="6" t="str">
        <f t="shared" si="167"/>
        <v>wearables</v>
      </c>
      <c r="W1316" s="6" t="str">
        <f t="shared" si="161"/>
        <v>technology</v>
      </c>
      <c r="X1316" s="6" t="str">
        <f t="shared" si="162"/>
        <v>wearables</v>
      </c>
    </row>
    <row r="1317" spans="1:24" ht="104.7" customHeight="1" x14ac:dyDescent="0.55000000000000004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20">
        <f t="shared" si="163"/>
        <v>42278.498240740737</v>
      </c>
      <c r="L1317" s="20">
        <f t="shared" si="164"/>
        <v>42314.041666666672</v>
      </c>
      <c r="M1317" s="6" t="b">
        <v>0</v>
      </c>
      <c r="N1317" s="6">
        <v>248</v>
      </c>
      <c r="O1317" s="6" t="b">
        <v>0</v>
      </c>
      <c r="P1317" s="6" t="s">
        <v>8273</v>
      </c>
      <c r="Q1317" s="8">
        <f t="shared" si="165"/>
        <v>40.404000000000003</v>
      </c>
      <c r="R1317" s="9">
        <f t="shared" si="166"/>
        <v>162.91935483870967</v>
      </c>
      <c r="S1317" s="6" t="s">
        <v>8319</v>
      </c>
      <c r="T1317" s="6" t="s">
        <v>8321</v>
      </c>
      <c r="U1317" s="6" t="str">
        <f t="shared" si="160"/>
        <v>technology</v>
      </c>
      <c r="V1317" s="6" t="str">
        <f t="shared" si="167"/>
        <v>wearables</v>
      </c>
      <c r="W1317" s="6" t="str">
        <f t="shared" si="161"/>
        <v>technology</v>
      </c>
      <c r="X1317" s="6" t="str">
        <f t="shared" si="162"/>
        <v>wearables</v>
      </c>
    </row>
    <row r="1318" spans="1:24" ht="104.7" customHeight="1" x14ac:dyDescent="0.55000000000000004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20">
        <f t="shared" si="163"/>
        <v>42393.961909722217</v>
      </c>
      <c r="L1318" s="20">
        <f t="shared" si="164"/>
        <v>42428.961909722217</v>
      </c>
      <c r="M1318" s="6" t="b">
        <v>0</v>
      </c>
      <c r="N1318" s="6">
        <v>1</v>
      </c>
      <c r="O1318" s="6" t="b">
        <v>0</v>
      </c>
      <c r="P1318" s="6" t="s">
        <v>8273</v>
      </c>
      <c r="Q1318" s="8">
        <f t="shared" si="165"/>
        <v>1.3333333333333333E-3</v>
      </c>
      <c r="R1318" s="9">
        <f t="shared" si="166"/>
        <v>1</v>
      </c>
      <c r="S1318" s="6" t="s">
        <v>8319</v>
      </c>
      <c r="T1318" s="6" t="s">
        <v>8321</v>
      </c>
      <c r="U1318" s="6" t="str">
        <f t="shared" si="160"/>
        <v>technology</v>
      </c>
      <c r="V1318" s="6" t="str">
        <f t="shared" si="167"/>
        <v>wearables</v>
      </c>
      <c r="W1318" s="6" t="str">
        <f t="shared" si="161"/>
        <v>technology</v>
      </c>
      <c r="X1318" s="6" t="str">
        <f t="shared" si="162"/>
        <v>wearables</v>
      </c>
    </row>
    <row r="1319" spans="1:24" ht="104.7" customHeight="1" x14ac:dyDescent="0.55000000000000004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20">
        <f t="shared" si="163"/>
        <v>42520.235486111109</v>
      </c>
      <c r="L1319" s="20">
        <f t="shared" si="164"/>
        <v>42572.583333333328</v>
      </c>
      <c r="M1319" s="6" t="b">
        <v>0</v>
      </c>
      <c r="N1319" s="6">
        <v>19</v>
      </c>
      <c r="O1319" s="6" t="b">
        <v>0</v>
      </c>
      <c r="P1319" s="6" t="s">
        <v>8273</v>
      </c>
      <c r="Q1319" s="8">
        <f t="shared" si="165"/>
        <v>5.7334999999999994</v>
      </c>
      <c r="R1319" s="9">
        <f t="shared" si="166"/>
        <v>603.52631578947364</v>
      </c>
      <c r="S1319" s="6" t="s">
        <v>8319</v>
      </c>
      <c r="T1319" s="6" t="s">
        <v>8321</v>
      </c>
      <c r="U1319" s="6" t="str">
        <f t="shared" si="160"/>
        <v>technology</v>
      </c>
      <c r="V1319" s="6" t="str">
        <f t="shared" si="167"/>
        <v>wearables</v>
      </c>
      <c r="W1319" s="6" t="str">
        <f t="shared" si="161"/>
        <v>technology</v>
      </c>
      <c r="X1319" s="6" t="str">
        <f t="shared" si="162"/>
        <v>wearables</v>
      </c>
    </row>
    <row r="1320" spans="1:24" ht="104.7" customHeight="1" x14ac:dyDescent="0.55000000000000004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20">
        <f t="shared" si="163"/>
        <v>41985.043657407412</v>
      </c>
      <c r="L1320" s="20">
        <f t="shared" si="164"/>
        <v>42015.043657407412</v>
      </c>
      <c r="M1320" s="6" t="b">
        <v>0</v>
      </c>
      <c r="N1320" s="6">
        <v>135</v>
      </c>
      <c r="O1320" s="6" t="b">
        <v>0</v>
      </c>
      <c r="P1320" s="6" t="s">
        <v>8273</v>
      </c>
      <c r="Q1320" s="8">
        <f t="shared" si="165"/>
        <v>15.324999999999999</v>
      </c>
      <c r="R1320" s="9">
        <f t="shared" si="166"/>
        <v>45.407407407407405</v>
      </c>
      <c r="S1320" s="6" t="s">
        <v>8319</v>
      </c>
      <c r="T1320" s="6" t="s">
        <v>8321</v>
      </c>
      <c r="U1320" s="6" t="str">
        <f t="shared" si="160"/>
        <v>technology</v>
      </c>
      <c r="V1320" s="6" t="str">
        <f t="shared" si="167"/>
        <v>wearables</v>
      </c>
      <c r="W1320" s="6" t="str">
        <f t="shared" si="161"/>
        <v>technology</v>
      </c>
      <c r="X1320" s="6" t="str">
        <f t="shared" si="162"/>
        <v>wearables</v>
      </c>
    </row>
    <row r="1321" spans="1:24" ht="104.7" customHeight="1" x14ac:dyDescent="0.55000000000000004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20">
        <f t="shared" si="163"/>
        <v>41816.812094907407</v>
      </c>
      <c r="L1321" s="20">
        <f t="shared" si="164"/>
        <v>41831.666666666664</v>
      </c>
      <c r="M1321" s="6" t="b">
        <v>0</v>
      </c>
      <c r="N1321" s="6">
        <v>9</v>
      </c>
      <c r="O1321" s="6" t="b">
        <v>0</v>
      </c>
      <c r="P1321" s="6" t="s">
        <v>8273</v>
      </c>
      <c r="Q1321" s="8">
        <f t="shared" si="165"/>
        <v>15.103448275862069</v>
      </c>
      <c r="R1321" s="9">
        <f t="shared" si="166"/>
        <v>97.333333333333329</v>
      </c>
      <c r="S1321" s="6" t="s">
        <v>8319</v>
      </c>
      <c r="T1321" s="6" t="s">
        <v>8321</v>
      </c>
      <c r="U1321" s="6" t="str">
        <f t="shared" si="160"/>
        <v>technology</v>
      </c>
      <c r="V1321" s="6" t="str">
        <f t="shared" si="167"/>
        <v>wearables</v>
      </c>
      <c r="W1321" s="6" t="str">
        <f t="shared" si="161"/>
        <v>technology</v>
      </c>
      <c r="X1321" s="6" t="str">
        <f t="shared" si="162"/>
        <v>wearables</v>
      </c>
    </row>
    <row r="1322" spans="1:24" ht="104.7" customHeight="1" x14ac:dyDescent="0.55000000000000004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20">
        <f t="shared" si="163"/>
        <v>42705.690347222218</v>
      </c>
      <c r="L1322" s="20">
        <f t="shared" si="164"/>
        <v>42734.958333333328</v>
      </c>
      <c r="M1322" s="6" t="b">
        <v>0</v>
      </c>
      <c r="N1322" s="6">
        <v>3</v>
      </c>
      <c r="O1322" s="6" t="b">
        <v>0</v>
      </c>
      <c r="P1322" s="6" t="s">
        <v>8273</v>
      </c>
      <c r="Q1322" s="8">
        <f t="shared" si="165"/>
        <v>0.503</v>
      </c>
      <c r="R1322" s="9">
        <f t="shared" si="166"/>
        <v>167.66666666666666</v>
      </c>
      <c r="S1322" s="6" t="s">
        <v>8319</v>
      </c>
      <c r="T1322" s="6" t="s">
        <v>8321</v>
      </c>
      <c r="U1322" s="6" t="str">
        <f t="shared" si="160"/>
        <v>technology</v>
      </c>
      <c r="V1322" s="6" t="str">
        <f t="shared" si="167"/>
        <v>wearables</v>
      </c>
      <c r="W1322" s="6" t="str">
        <f t="shared" si="161"/>
        <v>technology</v>
      </c>
      <c r="X1322" s="6" t="str">
        <f t="shared" si="162"/>
        <v>wearables</v>
      </c>
    </row>
    <row r="1323" spans="1:24" ht="104.7" customHeight="1" x14ac:dyDescent="0.55000000000000004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20">
        <f t="shared" si="163"/>
        <v>42697.74927083333</v>
      </c>
      <c r="L1323" s="20">
        <f t="shared" si="164"/>
        <v>42727.74927083333</v>
      </c>
      <c r="M1323" s="6" t="b">
        <v>0</v>
      </c>
      <c r="N1323" s="6">
        <v>7</v>
      </c>
      <c r="O1323" s="6" t="b">
        <v>0</v>
      </c>
      <c r="P1323" s="6" t="s">
        <v>8273</v>
      </c>
      <c r="Q1323" s="8">
        <f t="shared" si="165"/>
        <v>1.3028138528138529</v>
      </c>
      <c r="R1323" s="9">
        <f t="shared" si="166"/>
        <v>859.85714285714289</v>
      </c>
      <c r="S1323" s="6" t="s">
        <v>8319</v>
      </c>
      <c r="T1323" s="6" t="s">
        <v>8321</v>
      </c>
      <c r="U1323" s="6" t="str">
        <f t="shared" si="160"/>
        <v>technology</v>
      </c>
      <c r="V1323" s="6" t="str">
        <f t="shared" si="167"/>
        <v>wearables</v>
      </c>
      <c r="W1323" s="6" t="str">
        <f t="shared" si="161"/>
        <v>technology</v>
      </c>
      <c r="X1323" s="6" t="str">
        <f t="shared" si="162"/>
        <v>wearables</v>
      </c>
    </row>
    <row r="1324" spans="1:24" ht="104.7" customHeight="1" x14ac:dyDescent="0.55000000000000004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20">
        <f t="shared" si="163"/>
        <v>42115.656539351854</v>
      </c>
      <c r="L1324" s="20">
        <f t="shared" si="164"/>
        <v>42145.656539351854</v>
      </c>
      <c r="M1324" s="6" t="b">
        <v>0</v>
      </c>
      <c r="N1324" s="6">
        <v>4</v>
      </c>
      <c r="O1324" s="6" t="b">
        <v>0</v>
      </c>
      <c r="P1324" s="6" t="s">
        <v>8273</v>
      </c>
      <c r="Q1324" s="8">
        <f t="shared" si="165"/>
        <v>0.30285714285714288</v>
      </c>
      <c r="R1324" s="9">
        <f t="shared" si="166"/>
        <v>26.5</v>
      </c>
      <c r="S1324" s="6" t="s">
        <v>8319</v>
      </c>
      <c r="T1324" s="6" t="s">
        <v>8321</v>
      </c>
      <c r="U1324" s="6" t="str">
        <f t="shared" si="160"/>
        <v>technology</v>
      </c>
      <c r="V1324" s="6" t="str">
        <f t="shared" si="167"/>
        <v>wearables</v>
      </c>
      <c r="W1324" s="6" t="str">
        <f t="shared" si="161"/>
        <v>technology</v>
      </c>
      <c r="X1324" s="6" t="str">
        <f t="shared" si="162"/>
        <v>wearables</v>
      </c>
    </row>
    <row r="1325" spans="1:24" ht="104.7" customHeight="1" x14ac:dyDescent="0.55000000000000004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20">
        <f t="shared" si="163"/>
        <v>42451.698449074072</v>
      </c>
      <c r="L1325" s="20">
        <f t="shared" si="164"/>
        <v>42486.288194444445</v>
      </c>
      <c r="M1325" s="6" t="b">
        <v>0</v>
      </c>
      <c r="N1325" s="6">
        <v>44</v>
      </c>
      <c r="O1325" s="6" t="b">
        <v>0</v>
      </c>
      <c r="P1325" s="6" t="s">
        <v>8273</v>
      </c>
      <c r="Q1325" s="8">
        <f t="shared" si="165"/>
        <v>8.8800000000000008</v>
      </c>
      <c r="R1325" s="9">
        <f t="shared" si="166"/>
        <v>30.272727272727273</v>
      </c>
      <c r="S1325" s="6" t="s">
        <v>8319</v>
      </c>
      <c r="T1325" s="6" t="s">
        <v>8321</v>
      </c>
      <c r="U1325" s="6" t="str">
        <f t="shared" si="160"/>
        <v>technology</v>
      </c>
      <c r="V1325" s="6" t="str">
        <f t="shared" si="167"/>
        <v>wearables</v>
      </c>
      <c r="W1325" s="6" t="str">
        <f t="shared" si="161"/>
        <v>technology</v>
      </c>
      <c r="X1325" s="6" t="str">
        <f t="shared" si="162"/>
        <v>wearables</v>
      </c>
    </row>
    <row r="1326" spans="1:24" ht="104.7" customHeight="1" x14ac:dyDescent="0.55000000000000004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20">
        <f t="shared" si="163"/>
        <v>42626.633703703701</v>
      </c>
      <c r="L1326" s="20">
        <f t="shared" si="164"/>
        <v>42656.633703703701</v>
      </c>
      <c r="M1326" s="6" t="b">
        <v>0</v>
      </c>
      <c r="N1326" s="6">
        <v>90</v>
      </c>
      <c r="O1326" s="6" t="b">
        <v>0</v>
      </c>
      <c r="P1326" s="6" t="s">
        <v>8273</v>
      </c>
      <c r="Q1326" s="8">
        <f t="shared" si="165"/>
        <v>9.84</v>
      </c>
      <c r="R1326" s="9">
        <f t="shared" si="166"/>
        <v>54.666666666666664</v>
      </c>
      <c r="S1326" s="6" t="s">
        <v>8319</v>
      </c>
      <c r="T1326" s="6" t="s">
        <v>8321</v>
      </c>
      <c r="U1326" s="6" t="str">
        <f t="shared" si="160"/>
        <v>technology</v>
      </c>
      <c r="V1326" s="6" t="str">
        <f t="shared" si="167"/>
        <v>wearables</v>
      </c>
      <c r="W1326" s="6" t="str">
        <f t="shared" si="161"/>
        <v>technology</v>
      </c>
      <c r="X1326" s="6" t="str">
        <f t="shared" si="162"/>
        <v>wearables</v>
      </c>
    </row>
    <row r="1327" spans="1:24" ht="104.7" customHeight="1" x14ac:dyDescent="0.55000000000000004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20">
        <f t="shared" si="163"/>
        <v>42704.086053240739</v>
      </c>
      <c r="L1327" s="20">
        <f t="shared" si="164"/>
        <v>42734.086053240739</v>
      </c>
      <c r="M1327" s="6" t="b">
        <v>0</v>
      </c>
      <c r="N1327" s="6">
        <v>8</v>
      </c>
      <c r="O1327" s="6" t="b">
        <v>0</v>
      </c>
      <c r="P1327" s="6" t="s">
        <v>8273</v>
      </c>
      <c r="Q1327" s="8">
        <f t="shared" si="165"/>
        <v>2.4299999999999997</v>
      </c>
      <c r="R1327" s="9">
        <f t="shared" si="166"/>
        <v>60.75</v>
      </c>
      <c r="S1327" s="6" t="s">
        <v>8319</v>
      </c>
      <c r="T1327" s="6" t="s">
        <v>8321</v>
      </c>
      <c r="U1327" s="6" t="str">
        <f t="shared" si="160"/>
        <v>technology</v>
      </c>
      <c r="V1327" s="6" t="str">
        <f t="shared" si="167"/>
        <v>wearables</v>
      </c>
      <c r="W1327" s="6" t="str">
        <f t="shared" si="161"/>
        <v>technology</v>
      </c>
      <c r="X1327" s="6" t="str">
        <f t="shared" si="162"/>
        <v>wearables</v>
      </c>
    </row>
    <row r="1328" spans="1:24" ht="104.7" customHeight="1" x14ac:dyDescent="0.55000000000000004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20">
        <f t="shared" si="163"/>
        <v>41974.791990740734</v>
      </c>
      <c r="L1328" s="20">
        <f t="shared" si="164"/>
        <v>42019.791990740734</v>
      </c>
      <c r="M1328" s="6" t="b">
        <v>0</v>
      </c>
      <c r="N1328" s="6">
        <v>11</v>
      </c>
      <c r="O1328" s="6" t="b">
        <v>0</v>
      </c>
      <c r="P1328" s="6" t="s">
        <v>8273</v>
      </c>
      <c r="Q1328" s="8">
        <f t="shared" si="165"/>
        <v>1.1299999999999999</v>
      </c>
      <c r="R1328" s="9">
        <f t="shared" si="166"/>
        <v>102.72727272727273</v>
      </c>
      <c r="S1328" s="6" t="s">
        <v>8319</v>
      </c>
      <c r="T1328" s="6" t="s">
        <v>8321</v>
      </c>
      <c r="U1328" s="6" t="str">
        <f t="shared" si="160"/>
        <v>technology</v>
      </c>
      <c r="V1328" s="6" t="str">
        <f t="shared" si="167"/>
        <v>wearables</v>
      </c>
      <c r="W1328" s="6" t="str">
        <f t="shared" si="161"/>
        <v>technology</v>
      </c>
      <c r="X1328" s="6" t="str">
        <f t="shared" si="162"/>
        <v>wearables</v>
      </c>
    </row>
    <row r="1329" spans="1:24" ht="104.7" customHeight="1" x14ac:dyDescent="0.55000000000000004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20">
        <f t="shared" si="163"/>
        <v>42123.678645833337</v>
      </c>
      <c r="L1329" s="20">
        <f t="shared" si="164"/>
        <v>42153.678645833337</v>
      </c>
      <c r="M1329" s="6" t="b">
        <v>0</v>
      </c>
      <c r="N1329" s="6">
        <v>41</v>
      </c>
      <c r="O1329" s="6" t="b">
        <v>0</v>
      </c>
      <c r="P1329" s="6" t="s">
        <v>8273</v>
      </c>
      <c r="Q1329" s="8">
        <f t="shared" si="165"/>
        <v>3.5520833333333335</v>
      </c>
      <c r="R1329" s="9">
        <f t="shared" si="166"/>
        <v>41.585365853658537</v>
      </c>
      <c r="S1329" s="6" t="s">
        <v>8319</v>
      </c>
      <c r="T1329" s="6" t="s">
        <v>8321</v>
      </c>
      <c r="U1329" s="6" t="str">
        <f t="shared" si="160"/>
        <v>technology</v>
      </c>
      <c r="V1329" s="6" t="str">
        <f t="shared" si="167"/>
        <v>wearables</v>
      </c>
      <c r="W1329" s="6" t="str">
        <f t="shared" si="161"/>
        <v>technology</v>
      </c>
      <c r="X1329" s="6" t="str">
        <f t="shared" si="162"/>
        <v>wearables</v>
      </c>
    </row>
    <row r="1330" spans="1:24" ht="104.7" customHeight="1" x14ac:dyDescent="0.55000000000000004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20">
        <f t="shared" si="163"/>
        <v>42612.642754629633</v>
      </c>
      <c r="L1330" s="20">
        <f t="shared" si="164"/>
        <v>42657.642754629633</v>
      </c>
      <c r="M1330" s="6" t="b">
        <v>0</v>
      </c>
      <c r="N1330" s="6">
        <v>15</v>
      </c>
      <c r="O1330" s="6" t="b">
        <v>0</v>
      </c>
      <c r="P1330" s="6" t="s">
        <v>8273</v>
      </c>
      <c r="Q1330" s="8">
        <f t="shared" si="165"/>
        <v>2.3306666666666667</v>
      </c>
      <c r="R1330" s="9">
        <f t="shared" si="166"/>
        <v>116.53333333333333</v>
      </c>
      <c r="S1330" s="6" t="s">
        <v>8319</v>
      </c>
      <c r="T1330" s="6" t="s">
        <v>8321</v>
      </c>
      <c r="U1330" s="6" t="str">
        <f t="shared" si="160"/>
        <v>technology</v>
      </c>
      <c r="V1330" s="6" t="str">
        <f t="shared" si="167"/>
        <v>wearables</v>
      </c>
      <c r="W1330" s="6" t="str">
        <f t="shared" si="161"/>
        <v>technology</v>
      </c>
      <c r="X1330" s="6" t="str">
        <f t="shared" si="162"/>
        <v>wearables</v>
      </c>
    </row>
    <row r="1331" spans="1:24" ht="104.7" customHeight="1" x14ac:dyDescent="0.55000000000000004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20">
        <f t="shared" si="163"/>
        <v>41935.221585648149</v>
      </c>
      <c r="L1331" s="20">
        <f t="shared" si="164"/>
        <v>41975.263252314813</v>
      </c>
      <c r="M1331" s="6" t="b">
        <v>0</v>
      </c>
      <c r="N1331" s="6">
        <v>9</v>
      </c>
      <c r="O1331" s="6" t="b">
        <v>0</v>
      </c>
      <c r="P1331" s="6" t="s">
        <v>8273</v>
      </c>
      <c r="Q1331" s="8">
        <f t="shared" si="165"/>
        <v>0.81600000000000006</v>
      </c>
      <c r="R1331" s="9">
        <f t="shared" si="166"/>
        <v>45.333333333333336</v>
      </c>
      <c r="S1331" s="6" t="s">
        <v>8319</v>
      </c>
      <c r="T1331" s="6" t="s">
        <v>8321</v>
      </c>
      <c r="U1331" s="6" t="str">
        <f t="shared" si="160"/>
        <v>technology</v>
      </c>
      <c r="V1331" s="6" t="str">
        <f t="shared" si="167"/>
        <v>wearables</v>
      </c>
      <c r="W1331" s="6" t="str">
        <f t="shared" si="161"/>
        <v>technology</v>
      </c>
      <c r="X1331" s="6" t="str">
        <f t="shared" si="162"/>
        <v>wearables</v>
      </c>
    </row>
    <row r="1332" spans="1:24" ht="104.7" customHeight="1" x14ac:dyDescent="0.55000000000000004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20">
        <f t="shared" si="163"/>
        <v>42522.276724537034</v>
      </c>
      <c r="L1332" s="20">
        <f t="shared" si="164"/>
        <v>42553.166666666672</v>
      </c>
      <c r="M1332" s="6" t="b">
        <v>0</v>
      </c>
      <c r="N1332" s="6">
        <v>50</v>
      </c>
      <c r="O1332" s="6" t="b">
        <v>0</v>
      </c>
      <c r="P1332" s="6" t="s">
        <v>8273</v>
      </c>
      <c r="Q1332" s="8">
        <f t="shared" si="165"/>
        <v>22.494285714285713</v>
      </c>
      <c r="R1332" s="9">
        <f t="shared" si="166"/>
        <v>157.46</v>
      </c>
      <c r="S1332" s="6" t="s">
        <v>8319</v>
      </c>
      <c r="T1332" s="6" t="s">
        <v>8321</v>
      </c>
      <c r="U1332" s="6" t="str">
        <f t="shared" si="160"/>
        <v>technology</v>
      </c>
      <c r="V1332" s="6" t="str">
        <f t="shared" si="167"/>
        <v>wearables</v>
      </c>
      <c r="W1332" s="6" t="str">
        <f t="shared" si="161"/>
        <v>technology</v>
      </c>
      <c r="X1332" s="6" t="str">
        <f t="shared" si="162"/>
        <v>wearables</v>
      </c>
    </row>
    <row r="1333" spans="1:24" ht="104.7" customHeight="1" x14ac:dyDescent="0.55000000000000004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20">
        <f t="shared" si="163"/>
        <v>42569.50409722222</v>
      </c>
      <c r="L1333" s="20">
        <f t="shared" si="164"/>
        <v>42599.50409722222</v>
      </c>
      <c r="M1333" s="6" t="b">
        <v>0</v>
      </c>
      <c r="N1333" s="6">
        <v>34</v>
      </c>
      <c r="O1333" s="6" t="b">
        <v>0</v>
      </c>
      <c r="P1333" s="6" t="s">
        <v>8273</v>
      </c>
      <c r="Q1333" s="8">
        <f t="shared" si="165"/>
        <v>1.3668</v>
      </c>
      <c r="R1333" s="9">
        <f t="shared" si="166"/>
        <v>100.5</v>
      </c>
      <c r="S1333" s="6" t="s">
        <v>8319</v>
      </c>
      <c r="T1333" s="6" t="s">
        <v>8321</v>
      </c>
      <c r="U1333" s="6" t="str">
        <f t="shared" si="160"/>
        <v>technology</v>
      </c>
      <c r="V1333" s="6" t="str">
        <f t="shared" si="167"/>
        <v>wearables</v>
      </c>
      <c r="W1333" s="6" t="str">
        <f t="shared" si="161"/>
        <v>technology</v>
      </c>
      <c r="X1333" s="6" t="str">
        <f t="shared" si="162"/>
        <v>wearables</v>
      </c>
    </row>
    <row r="1334" spans="1:24" ht="104.7" customHeight="1" x14ac:dyDescent="0.55000000000000004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20">
        <f t="shared" si="163"/>
        <v>42732.060277777782</v>
      </c>
      <c r="L1334" s="20">
        <f t="shared" si="164"/>
        <v>42762.060277777782</v>
      </c>
      <c r="M1334" s="6" t="b">
        <v>0</v>
      </c>
      <c r="N1334" s="6">
        <v>0</v>
      </c>
      <c r="O1334" s="6" t="b">
        <v>0</v>
      </c>
      <c r="P1334" s="6" t="s">
        <v>8273</v>
      </c>
      <c r="Q1334" s="8">
        <f t="shared" si="165"/>
        <v>0</v>
      </c>
      <c r="R1334" s="9" t="e">
        <f t="shared" si="166"/>
        <v>#DIV/0!</v>
      </c>
      <c r="S1334" s="6" t="s">
        <v>8319</v>
      </c>
      <c r="T1334" s="6" t="s">
        <v>8321</v>
      </c>
      <c r="U1334" s="6" t="str">
        <f t="shared" si="160"/>
        <v>technology</v>
      </c>
      <c r="V1334" s="6" t="str">
        <f t="shared" si="167"/>
        <v>wearables</v>
      </c>
      <c r="W1334" s="6" t="str">
        <f t="shared" si="161"/>
        <v>technology</v>
      </c>
      <c r="X1334" s="6" t="str">
        <f t="shared" si="162"/>
        <v>wearables</v>
      </c>
    </row>
    <row r="1335" spans="1:24" ht="104.7" customHeight="1" x14ac:dyDescent="0.55000000000000004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20">
        <f t="shared" si="163"/>
        <v>41806.106770833336</v>
      </c>
      <c r="L1335" s="20">
        <f t="shared" si="164"/>
        <v>41836.106770833336</v>
      </c>
      <c r="M1335" s="6" t="b">
        <v>0</v>
      </c>
      <c r="N1335" s="6">
        <v>0</v>
      </c>
      <c r="O1335" s="6" t="b">
        <v>0</v>
      </c>
      <c r="P1335" s="6" t="s">
        <v>8273</v>
      </c>
      <c r="Q1335" s="8">
        <f t="shared" si="165"/>
        <v>0</v>
      </c>
      <c r="R1335" s="9" t="e">
        <f t="shared" si="166"/>
        <v>#DIV/0!</v>
      </c>
      <c r="S1335" s="6" t="s">
        <v>8319</v>
      </c>
      <c r="T1335" s="6" t="s">
        <v>8321</v>
      </c>
      <c r="U1335" s="6" t="str">
        <f t="shared" si="160"/>
        <v>technology</v>
      </c>
      <c r="V1335" s="6" t="str">
        <f t="shared" si="167"/>
        <v>wearables</v>
      </c>
      <c r="W1335" s="6" t="str">
        <f t="shared" si="161"/>
        <v>technology</v>
      </c>
      <c r="X1335" s="6" t="str">
        <f t="shared" si="162"/>
        <v>wearables</v>
      </c>
    </row>
    <row r="1336" spans="1:24" ht="104.7" customHeight="1" x14ac:dyDescent="0.55000000000000004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20">
        <f t="shared" si="163"/>
        <v>42410.774155092593</v>
      </c>
      <c r="L1336" s="20">
        <f t="shared" si="164"/>
        <v>42440.774155092593</v>
      </c>
      <c r="M1336" s="6" t="b">
        <v>0</v>
      </c>
      <c r="N1336" s="6">
        <v>276</v>
      </c>
      <c r="O1336" s="6" t="b">
        <v>0</v>
      </c>
      <c r="P1336" s="6" t="s">
        <v>8273</v>
      </c>
      <c r="Q1336" s="8">
        <f t="shared" si="165"/>
        <v>10.754135338345865</v>
      </c>
      <c r="R1336" s="9">
        <f t="shared" si="166"/>
        <v>51.822463768115945</v>
      </c>
      <c r="S1336" s="6" t="s">
        <v>8319</v>
      </c>
      <c r="T1336" s="6" t="s">
        <v>8321</v>
      </c>
      <c r="U1336" s="6" t="str">
        <f t="shared" si="160"/>
        <v>technology</v>
      </c>
      <c r="V1336" s="6" t="str">
        <f t="shared" si="167"/>
        <v>wearables</v>
      </c>
      <c r="W1336" s="6" t="str">
        <f t="shared" si="161"/>
        <v>technology</v>
      </c>
      <c r="X1336" s="6" t="str">
        <f t="shared" si="162"/>
        <v>wearables</v>
      </c>
    </row>
    <row r="1337" spans="1:24" ht="104.7" customHeight="1" x14ac:dyDescent="0.55000000000000004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20">
        <f t="shared" si="163"/>
        <v>42313.936365740738</v>
      </c>
      <c r="L1337" s="20">
        <f t="shared" si="164"/>
        <v>42343.936365740738</v>
      </c>
      <c r="M1337" s="6" t="b">
        <v>0</v>
      </c>
      <c r="N1337" s="6">
        <v>16</v>
      </c>
      <c r="O1337" s="6" t="b">
        <v>0</v>
      </c>
      <c r="P1337" s="6" t="s">
        <v>8273</v>
      </c>
      <c r="Q1337" s="8">
        <f t="shared" si="165"/>
        <v>19.759999999999998</v>
      </c>
      <c r="R1337" s="9">
        <f t="shared" si="166"/>
        <v>308.75</v>
      </c>
      <c r="S1337" s="6" t="s">
        <v>8319</v>
      </c>
      <c r="T1337" s="6" t="s">
        <v>8321</v>
      </c>
      <c r="U1337" s="6" t="str">
        <f t="shared" si="160"/>
        <v>technology</v>
      </c>
      <c r="V1337" s="6" t="str">
        <f t="shared" si="167"/>
        <v>wearables</v>
      </c>
      <c r="W1337" s="6" t="str">
        <f t="shared" si="161"/>
        <v>technology</v>
      </c>
      <c r="X1337" s="6" t="str">
        <f t="shared" si="162"/>
        <v>wearables</v>
      </c>
    </row>
    <row r="1338" spans="1:24" ht="104.7" customHeight="1" x14ac:dyDescent="0.55000000000000004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20">
        <f t="shared" si="163"/>
        <v>41955.863750000004</v>
      </c>
      <c r="L1338" s="20">
        <f t="shared" si="164"/>
        <v>41990.863750000004</v>
      </c>
      <c r="M1338" s="6" t="b">
        <v>0</v>
      </c>
      <c r="N1338" s="6">
        <v>224</v>
      </c>
      <c r="O1338" s="6" t="b">
        <v>0</v>
      </c>
      <c r="P1338" s="6" t="s">
        <v>8273</v>
      </c>
      <c r="Q1338" s="8">
        <f t="shared" si="165"/>
        <v>84.946999999999989</v>
      </c>
      <c r="R1338" s="9">
        <f t="shared" si="166"/>
        <v>379.22767857142856</v>
      </c>
      <c r="S1338" s="6" t="s">
        <v>8319</v>
      </c>
      <c r="T1338" s="6" t="s">
        <v>8321</v>
      </c>
      <c r="U1338" s="6" t="str">
        <f t="shared" si="160"/>
        <v>technology</v>
      </c>
      <c r="V1338" s="6" t="str">
        <f t="shared" si="167"/>
        <v>wearables</v>
      </c>
      <c r="W1338" s="6" t="str">
        <f t="shared" si="161"/>
        <v>technology</v>
      </c>
      <c r="X1338" s="6" t="str">
        <f t="shared" si="162"/>
        <v>wearables</v>
      </c>
    </row>
    <row r="1339" spans="1:24" ht="104.7" customHeight="1" x14ac:dyDescent="0.55000000000000004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20">
        <f t="shared" si="163"/>
        <v>42767.577303240745</v>
      </c>
      <c r="L1339" s="20">
        <f t="shared" si="164"/>
        <v>42797.577303240745</v>
      </c>
      <c r="M1339" s="6" t="b">
        <v>0</v>
      </c>
      <c r="N1339" s="6">
        <v>140</v>
      </c>
      <c r="O1339" s="6" t="b">
        <v>0</v>
      </c>
      <c r="P1339" s="6" t="s">
        <v>8273</v>
      </c>
      <c r="Q1339" s="8">
        <f t="shared" si="165"/>
        <v>49.381999999999998</v>
      </c>
      <c r="R1339" s="9">
        <f t="shared" si="166"/>
        <v>176.36428571428573</v>
      </c>
      <c r="S1339" s="6" t="s">
        <v>8319</v>
      </c>
      <c r="T1339" s="6" t="s">
        <v>8321</v>
      </c>
      <c r="U1339" s="6" t="str">
        <f t="shared" si="160"/>
        <v>technology</v>
      </c>
      <c r="V1339" s="6" t="str">
        <f t="shared" si="167"/>
        <v>wearables</v>
      </c>
      <c r="W1339" s="6" t="str">
        <f t="shared" si="161"/>
        <v>technology</v>
      </c>
      <c r="X1339" s="6" t="str">
        <f t="shared" si="162"/>
        <v>wearables</v>
      </c>
    </row>
    <row r="1340" spans="1:24" ht="104.7" customHeight="1" x14ac:dyDescent="0.55000000000000004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20">
        <f t="shared" si="163"/>
        <v>42188.803622685184</v>
      </c>
      <c r="L1340" s="20">
        <f t="shared" si="164"/>
        <v>42218.803622685184</v>
      </c>
      <c r="M1340" s="6" t="b">
        <v>0</v>
      </c>
      <c r="N1340" s="6">
        <v>15</v>
      </c>
      <c r="O1340" s="6" t="b">
        <v>0</v>
      </c>
      <c r="P1340" s="6" t="s">
        <v>8273</v>
      </c>
      <c r="Q1340" s="8">
        <f t="shared" si="165"/>
        <v>3.3033333333333332</v>
      </c>
      <c r="R1340" s="9">
        <f t="shared" si="166"/>
        <v>66.066666666666663</v>
      </c>
      <c r="S1340" s="6" t="s">
        <v>8319</v>
      </c>
      <c r="T1340" s="6" t="s">
        <v>8321</v>
      </c>
      <c r="U1340" s="6" t="str">
        <f t="shared" si="160"/>
        <v>technology</v>
      </c>
      <c r="V1340" s="6" t="str">
        <f t="shared" si="167"/>
        <v>wearables</v>
      </c>
      <c r="W1340" s="6" t="str">
        <f t="shared" si="161"/>
        <v>technology</v>
      </c>
      <c r="X1340" s="6" t="str">
        <f t="shared" si="162"/>
        <v>wearables</v>
      </c>
    </row>
    <row r="1341" spans="1:24" ht="104.7" customHeight="1" x14ac:dyDescent="0.55000000000000004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20">
        <f t="shared" si="163"/>
        <v>41936.647164351853</v>
      </c>
      <c r="L1341" s="20">
        <f t="shared" si="164"/>
        <v>41981.688831018517</v>
      </c>
      <c r="M1341" s="6" t="b">
        <v>0</v>
      </c>
      <c r="N1341" s="6">
        <v>37</v>
      </c>
      <c r="O1341" s="6" t="b">
        <v>0</v>
      </c>
      <c r="P1341" s="6" t="s">
        <v>8273</v>
      </c>
      <c r="Q1341" s="8">
        <f t="shared" si="165"/>
        <v>6.6339999999999995</v>
      </c>
      <c r="R1341" s="9">
        <f t="shared" si="166"/>
        <v>89.648648648648646</v>
      </c>
      <c r="S1341" s="6" t="s">
        <v>8319</v>
      </c>
      <c r="T1341" s="6" t="s">
        <v>8321</v>
      </c>
      <c r="U1341" s="6" t="str">
        <f t="shared" si="160"/>
        <v>technology</v>
      </c>
      <c r="V1341" s="6" t="str">
        <f t="shared" si="167"/>
        <v>wearables</v>
      </c>
      <c r="W1341" s="6" t="str">
        <f t="shared" si="161"/>
        <v>technology</v>
      </c>
      <c r="X1341" s="6" t="str">
        <f t="shared" si="162"/>
        <v>wearables</v>
      </c>
    </row>
    <row r="1342" spans="1:24" ht="104.7" customHeight="1" x14ac:dyDescent="0.55000000000000004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20">
        <f t="shared" si="163"/>
        <v>41836.595520833333</v>
      </c>
      <c r="L1342" s="20">
        <f t="shared" si="164"/>
        <v>41866.595520833333</v>
      </c>
      <c r="M1342" s="6" t="b">
        <v>0</v>
      </c>
      <c r="N1342" s="6">
        <v>0</v>
      </c>
      <c r="O1342" s="6" t="b">
        <v>0</v>
      </c>
      <c r="P1342" s="6" t="s">
        <v>8273</v>
      </c>
      <c r="Q1342" s="8">
        <f t="shared" si="165"/>
        <v>0</v>
      </c>
      <c r="R1342" s="9" t="e">
        <f t="shared" si="166"/>
        <v>#DIV/0!</v>
      </c>
      <c r="S1342" s="6" t="s">
        <v>8319</v>
      </c>
      <c r="T1342" s="6" t="s">
        <v>8321</v>
      </c>
      <c r="U1342" s="6" t="str">
        <f t="shared" si="160"/>
        <v>technology</v>
      </c>
      <c r="V1342" s="6" t="str">
        <f t="shared" si="167"/>
        <v>wearables</v>
      </c>
      <c r="W1342" s="6" t="str">
        <f t="shared" si="161"/>
        <v>technology</v>
      </c>
      <c r="X1342" s="6" t="str">
        <f t="shared" si="162"/>
        <v>wearables</v>
      </c>
    </row>
    <row r="1343" spans="1:24" ht="104.7" customHeight="1" x14ac:dyDescent="0.55000000000000004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20">
        <f t="shared" si="163"/>
        <v>42612.624039351853</v>
      </c>
      <c r="L1343" s="20">
        <f t="shared" si="164"/>
        <v>42644.624039351853</v>
      </c>
      <c r="M1343" s="6" t="b">
        <v>0</v>
      </c>
      <c r="N1343" s="6">
        <v>46</v>
      </c>
      <c r="O1343" s="6" t="b">
        <v>0</v>
      </c>
      <c r="P1343" s="6" t="s">
        <v>8273</v>
      </c>
      <c r="Q1343" s="8">
        <f t="shared" si="165"/>
        <v>70.36</v>
      </c>
      <c r="R1343" s="9">
        <f t="shared" si="166"/>
        <v>382.39130434782606</v>
      </c>
      <c r="S1343" s="6" t="s">
        <v>8319</v>
      </c>
      <c r="T1343" s="6" t="s">
        <v>8321</v>
      </c>
      <c r="U1343" s="6" t="str">
        <f t="shared" si="160"/>
        <v>technology</v>
      </c>
      <c r="V1343" s="6" t="str">
        <f t="shared" si="167"/>
        <v>wearables</v>
      </c>
      <c r="W1343" s="6" t="str">
        <f t="shared" si="161"/>
        <v>technology</v>
      </c>
      <c r="X1343" s="6" t="str">
        <f t="shared" si="162"/>
        <v>wearables</v>
      </c>
    </row>
    <row r="1344" spans="1:24" ht="104.7" customHeight="1" x14ac:dyDescent="0.55000000000000004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20">
        <f t="shared" si="163"/>
        <v>42172.816423611104</v>
      </c>
      <c r="L1344" s="20">
        <f t="shared" si="164"/>
        <v>42202.816423611104</v>
      </c>
      <c r="M1344" s="6" t="b">
        <v>0</v>
      </c>
      <c r="N1344" s="6">
        <v>1</v>
      </c>
      <c r="O1344" s="6" t="b">
        <v>0</v>
      </c>
      <c r="P1344" s="6" t="s">
        <v>8273</v>
      </c>
      <c r="Q1344" s="8">
        <f t="shared" si="165"/>
        <v>0.2</v>
      </c>
      <c r="R1344" s="9">
        <f t="shared" si="166"/>
        <v>100</v>
      </c>
      <c r="S1344" s="6" t="s">
        <v>8319</v>
      </c>
      <c r="T1344" s="6" t="s">
        <v>8321</v>
      </c>
      <c r="U1344" s="6" t="str">
        <f t="shared" si="160"/>
        <v>technology</v>
      </c>
      <c r="V1344" s="6" t="str">
        <f t="shared" si="167"/>
        <v>wearables</v>
      </c>
      <c r="W1344" s="6" t="str">
        <f t="shared" si="161"/>
        <v>technology</v>
      </c>
      <c r="X1344" s="6" t="str">
        <f t="shared" si="162"/>
        <v>wearables</v>
      </c>
    </row>
    <row r="1345" spans="1:24" ht="104.7" customHeight="1" x14ac:dyDescent="0.55000000000000004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20">
        <f t="shared" si="163"/>
        <v>42542.526423611111</v>
      </c>
      <c r="L1345" s="20">
        <f t="shared" si="164"/>
        <v>42601.165972222225</v>
      </c>
      <c r="M1345" s="6" t="b">
        <v>0</v>
      </c>
      <c r="N1345" s="6">
        <v>323</v>
      </c>
      <c r="O1345" s="6" t="b">
        <v>0</v>
      </c>
      <c r="P1345" s="6" t="s">
        <v>8273</v>
      </c>
      <c r="Q1345" s="8">
        <f t="shared" si="165"/>
        <v>102.298</v>
      </c>
      <c r="R1345" s="9">
        <f t="shared" si="166"/>
        <v>158.35603715170279</v>
      </c>
      <c r="S1345" s="6" t="s">
        <v>8319</v>
      </c>
      <c r="T1345" s="6" t="s">
        <v>8321</v>
      </c>
      <c r="U1345" s="6" t="str">
        <f t="shared" si="160"/>
        <v>technology</v>
      </c>
      <c r="V1345" s="6" t="str">
        <f t="shared" si="167"/>
        <v>wearables</v>
      </c>
      <c r="W1345" s="6" t="str">
        <f t="shared" si="161"/>
        <v>technology</v>
      </c>
      <c r="X1345" s="6" t="str">
        <f t="shared" si="162"/>
        <v>wearables</v>
      </c>
    </row>
    <row r="1346" spans="1:24" ht="104.7" customHeight="1" x14ac:dyDescent="0.55000000000000004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20">
        <f t="shared" si="163"/>
        <v>42522.789803240739</v>
      </c>
      <c r="L1346" s="20">
        <f t="shared" si="164"/>
        <v>42551.789803240739</v>
      </c>
      <c r="M1346" s="6" t="b">
        <v>0</v>
      </c>
      <c r="N1346" s="6">
        <v>139</v>
      </c>
      <c r="O1346" s="6" t="b">
        <v>1</v>
      </c>
      <c r="P1346" s="6" t="s">
        <v>8274</v>
      </c>
      <c r="Q1346" s="8">
        <f t="shared" si="165"/>
        <v>377.73333333333335</v>
      </c>
      <c r="R1346" s="9">
        <f t="shared" si="166"/>
        <v>40.762589928057551</v>
      </c>
      <c r="S1346" s="6" t="s">
        <v>8322</v>
      </c>
      <c r="T1346" s="6" t="s">
        <v>8323</v>
      </c>
      <c r="U1346" s="6" t="str">
        <f t="shared" ref="U1346:U1409" si="168">LEFT(P1346,FIND("/",P1346)-1)</f>
        <v>publishing</v>
      </c>
      <c r="V1346" s="6" t="str">
        <f t="shared" si="167"/>
        <v>nonfiction</v>
      </c>
      <c r="W1346" s="6" t="str">
        <f t="shared" ref="W1346:W1409" si="169">TRIM(MID(SUBSTITUTE(P1346,"/",REPT(" ",LEN(P1346))),(1-1)*LEN(P1346)+1,LEN(P1346)))</f>
        <v>publishing</v>
      </c>
      <c r="X1346" s="6" t="str">
        <f t="shared" ref="X1346:X1409" si="170">TRIM(MID(SUBSTITUTE(P1346,"/",REPT(" ",LEN(P1346))),(2-1)*LEN(P1346)+1,LEN(P1346)))</f>
        <v>nonfiction</v>
      </c>
    </row>
    <row r="1347" spans="1:24" ht="104.7" customHeight="1" x14ac:dyDescent="0.55000000000000004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20">
        <f t="shared" ref="K1347:K1410" si="171">(((J1347/60)/60)/24)+DATE(1970,1,1)</f>
        <v>41799.814340277779</v>
      </c>
      <c r="L1347" s="20">
        <f t="shared" ref="L1347:L1410" si="172">(((I1347/60)/60)/24)+DATE(1970,1,1)</f>
        <v>41834.814340277779</v>
      </c>
      <c r="M1347" s="6" t="b">
        <v>0</v>
      </c>
      <c r="N1347" s="6">
        <v>7</v>
      </c>
      <c r="O1347" s="6" t="b">
        <v>1</v>
      </c>
      <c r="P1347" s="6" t="s">
        <v>8274</v>
      </c>
      <c r="Q1347" s="8">
        <f t="shared" ref="Q1347:Q1410" si="173">E1347/D1347*100</f>
        <v>125</v>
      </c>
      <c r="R1347" s="9">
        <f t="shared" ref="R1347:R1410" si="174">E1347/N1347</f>
        <v>53.571428571428569</v>
      </c>
      <c r="S1347" s="6" t="s">
        <v>8322</v>
      </c>
      <c r="T1347" s="6" t="s">
        <v>8323</v>
      </c>
      <c r="U1347" s="6" t="str">
        <f t="shared" si="168"/>
        <v>publishing</v>
      </c>
      <c r="V1347" s="6" t="str">
        <f t="shared" ref="V1347:V1410" si="175">RIGHT(P1347,LEN(P1347)-LEN(U1347)-1)</f>
        <v>nonfiction</v>
      </c>
      <c r="W1347" s="6" t="str">
        <f t="shared" si="169"/>
        <v>publishing</v>
      </c>
      <c r="X1347" s="6" t="str">
        <f t="shared" si="170"/>
        <v>nonfiction</v>
      </c>
    </row>
    <row r="1348" spans="1:24" ht="104.7" customHeight="1" x14ac:dyDescent="0.55000000000000004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20">
        <f t="shared" si="171"/>
        <v>41422.075821759259</v>
      </c>
      <c r="L1348" s="20">
        <f t="shared" si="172"/>
        <v>41452.075821759259</v>
      </c>
      <c r="M1348" s="6" t="b">
        <v>0</v>
      </c>
      <c r="N1348" s="6">
        <v>149</v>
      </c>
      <c r="O1348" s="6" t="b">
        <v>1</v>
      </c>
      <c r="P1348" s="6" t="s">
        <v>8274</v>
      </c>
      <c r="Q1348" s="8">
        <f t="shared" si="173"/>
        <v>147.32653061224491</v>
      </c>
      <c r="R1348" s="9">
        <f t="shared" si="174"/>
        <v>48.449664429530202</v>
      </c>
      <c r="S1348" s="6" t="s">
        <v>8322</v>
      </c>
      <c r="T1348" s="6" t="s">
        <v>8323</v>
      </c>
      <c r="U1348" s="6" t="str">
        <f t="shared" si="168"/>
        <v>publishing</v>
      </c>
      <c r="V1348" s="6" t="str">
        <f t="shared" si="175"/>
        <v>nonfiction</v>
      </c>
      <c r="W1348" s="6" t="str">
        <f t="shared" si="169"/>
        <v>publishing</v>
      </c>
      <c r="X1348" s="6" t="str">
        <f t="shared" si="170"/>
        <v>nonfiction</v>
      </c>
    </row>
    <row r="1349" spans="1:24" ht="104.7" customHeight="1" x14ac:dyDescent="0.55000000000000004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20">
        <f t="shared" si="171"/>
        <v>42040.638020833328</v>
      </c>
      <c r="L1349" s="20">
        <f t="shared" si="172"/>
        <v>42070.638020833328</v>
      </c>
      <c r="M1349" s="6" t="b">
        <v>0</v>
      </c>
      <c r="N1349" s="6">
        <v>31</v>
      </c>
      <c r="O1349" s="6" t="b">
        <v>1</v>
      </c>
      <c r="P1349" s="6" t="s">
        <v>8274</v>
      </c>
      <c r="Q1349" s="8">
        <f t="shared" si="173"/>
        <v>102.2</v>
      </c>
      <c r="R1349" s="9">
        <f t="shared" si="174"/>
        <v>82.41935483870968</v>
      </c>
      <c r="S1349" s="6" t="s">
        <v>8322</v>
      </c>
      <c r="T1349" s="6" t="s">
        <v>8323</v>
      </c>
      <c r="U1349" s="6" t="str">
        <f t="shared" si="168"/>
        <v>publishing</v>
      </c>
      <c r="V1349" s="6" t="str">
        <f t="shared" si="175"/>
        <v>nonfiction</v>
      </c>
      <c r="W1349" s="6" t="str">
        <f t="shared" si="169"/>
        <v>publishing</v>
      </c>
      <c r="X1349" s="6" t="str">
        <f t="shared" si="170"/>
        <v>nonfiction</v>
      </c>
    </row>
    <row r="1350" spans="1:24" ht="104.7" customHeight="1" x14ac:dyDescent="0.55000000000000004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20">
        <f t="shared" si="171"/>
        <v>41963.506168981476</v>
      </c>
      <c r="L1350" s="20">
        <f t="shared" si="172"/>
        <v>41991.506168981476</v>
      </c>
      <c r="M1350" s="6" t="b">
        <v>0</v>
      </c>
      <c r="N1350" s="6">
        <v>26</v>
      </c>
      <c r="O1350" s="6" t="b">
        <v>1</v>
      </c>
      <c r="P1350" s="6" t="s">
        <v>8274</v>
      </c>
      <c r="Q1350" s="8">
        <f t="shared" si="173"/>
        <v>101.8723404255319</v>
      </c>
      <c r="R1350" s="9">
        <f t="shared" si="174"/>
        <v>230.19230769230768</v>
      </c>
      <c r="S1350" s="6" t="s">
        <v>8322</v>
      </c>
      <c r="T1350" s="6" t="s">
        <v>8323</v>
      </c>
      <c r="U1350" s="6" t="str">
        <f t="shared" si="168"/>
        <v>publishing</v>
      </c>
      <c r="V1350" s="6" t="str">
        <f t="shared" si="175"/>
        <v>nonfiction</v>
      </c>
      <c r="W1350" s="6" t="str">
        <f t="shared" si="169"/>
        <v>publishing</v>
      </c>
      <c r="X1350" s="6" t="str">
        <f t="shared" si="170"/>
        <v>nonfiction</v>
      </c>
    </row>
    <row r="1351" spans="1:24" ht="104.7" customHeight="1" x14ac:dyDescent="0.55000000000000004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20">
        <f t="shared" si="171"/>
        <v>42317.33258101852</v>
      </c>
      <c r="L1351" s="20">
        <f t="shared" si="172"/>
        <v>42354.290972222225</v>
      </c>
      <c r="M1351" s="6" t="b">
        <v>0</v>
      </c>
      <c r="N1351" s="6">
        <v>172</v>
      </c>
      <c r="O1351" s="6" t="b">
        <v>1</v>
      </c>
      <c r="P1351" s="6" t="s">
        <v>8274</v>
      </c>
      <c r="Q1351" s="8">
        <f t="shared" si="173"/>
        <v>204.2</v>
      </c>
      <c r="R1351" s="9">
        <f t="shared" si="174"/>
        <v>59.360465116279073</v>
      </c>
      <c r="S1351" s="6" t="s">
        <v>8322</v>
      </c>
      <c r="T1351" s="6" t="s">
        <v>8323</v>
      </c>
      <c r="U1351" s="6" t="str">
        <f t="shared" si="168"/>
        <v>publishing</v>
      </c>
      <c r="V1351" s="6" t="str">
        <f t="shared" si="175"/>
        <v>nonfiction</v>
      </c>
      <c r="W1351" s="6" t="str">
        <f t="shared" si="169"/>
        <v>publishing</v>
      </c>
      <c r="X1351" s="6" t="str">
        <f t="shared" si="170"/>
        <v>nonfiction</v>
      </c>
    </row>
    <row r="1352" spans="1:24" ht="104.7" customHeight="1" x14ac:dyDescent="0.55000000000000004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20">
        <f t="shared" si="171"/>
        <v>42334.013124999998</v>
      </c>
      <c r="L1352" s="20">
        <f t="shared" si="172"/>
        <v>42364.013124999998</v>
      </c>
      <c r="M1352" s="6" t="b">
        <v>0</v>
      </c>
      <c r="N1352" s="6">
        <v>78</v>
      </c>
      <c r="O1352" s="6" t="b">
        <v>1</v>
      </c>
      <c r="P1352" s="6" t="s">
        <v>8274</v>
      </c>
      <c r="Q1352" s="8">
        <f t="shared" si="173"/>
        <v>104.05</v>
      </c>
      <c r="R1352" s="9">
        <f t="shared" si="174"/>
        <v>66.698717948717942</v>
      </c>
      <c r="S1352" s="6" t="s">
        <v>8322</v>
      </c>
      <c r="T1352" s="6" t="s">
        <v>8323</v>
      </c>
      <c r="U1352" s="6" t="str">
        <f t="shared" si="168"/>
        <v>publishing</v>
      </c>
      <c r="V1352" s="6" t="str">
        <f t="shared" si="175"/>
        <v>nonfiction</v>
      </c>
      <c r="W1352" s="6" t="str">
        <f t="shared" si="169"/>
        <v>publishing</v>
      </c>
      <c r="X1352" s="6" t="str">
        <f t="shared" si="170"/>
        <v>nonfiction</v>
      </c>
    </row>
    <row r="1353" spans="1:24" ht="104.7" customHeight="1" x14ac:dyDescent="0.55000000000000004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20">
        <f t="shared" si="171"/>
        <v>42382.74009259259</v>
      </c>
      <c r="L1353" s="20">
        <f t="shared" si="172"/>
        <v>42412.74009259259</v>
      </c>
      <c r="M1353" s="6" t="b">
        <v>0</v>
      </c>
      <c r="N1353" s="6">
        <v>120</v>
      </c>
      <c r="O1353" s="6" t="b">
        <v>1</v>
      </c>
      <c r="P1353" s="6" t="s">
        <v>8274</v>
      </c>
      <c r="Q1353" s="8">
        <f t="shared" si="173"/>
        <v>101.265</v>
      </c>
      <c r="R1353" s="9">
        <f t="shared" si="174"/>
        <v>168.77500000000001</v>
      </c>
      <c r="S1353" s="6" t="s">
        <v>8322</v>
      </c>
      <c r="T1353" s="6" t="s">
        <v>8323</v>
      </c>
      <c r="U1353" s="6" t="str">
        <f t="shared" si="168"/>
        <v>publishing</v>
      </c>
      <c r="V1353" s="6" t="str">
        <f t="shared" si="175"/>
        <v>nonfiction</v>
      </c>
      <c r="W1353" s="6" t="str">
        <f t="shared" si="169"/>
        <v>publishing</v>
      </c>
      <c r="X1353" s="6" t="str">
        <f t="shared" si="170"/>
        <v>nonfiction</v>
      </c>
    </row>
    <row r="1354" spans="1:24" ht="104.7" customHeight="1" x14ac:dyDescent="0.55000000000000004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20">
        <f t="shared" si="171"/>
        <v>42200.578310185185</v>
      </c>
      <c r="L1354" s="20">
        <f t="shared" si="172"/>
        <v>42252.165972222225</v>
      </c>
      <c r="M1354" s="6" t="b">
        <v>0</v>
      </c>
      <c r="N1354" s="6">
        <v>227</v>
      </c>
      <c r="O1354" s="6" t="b">
        <v>1</v>
      </c>
      <c r="P1354" s="6" t="s">
        <v>8274</v>
      </c>
      <c r="Q1354" s="8">
        <f t="shared" si="173"/>
        <v>136.13999999999999</v>
      </c>
      <c r="R1354" s="9">
        <f t="shared" si="174"/>
        <v>59.973568281938327</v>
      </c>
      <c r="S1354" s="6" t="s">
        <v>8322</v>
      </c>
      <c r="T1354" s="6" t="s">
        <v>8323</v>
      </c>
      <c r="U1354" s="6" t="str">
        <f t="shared" si="168"/>
        <v>publishing</v>
      </c>
      <c r="V1354" s="6" t="str">
        <f t="shared" si="175"/>
        <v>nonfiction</v>
      </c>
      <c r="W1354" s="6" t="str">
        <f t="shared" si="169"/>
        <v>publishing</v>
      </c>
      <c r="X1354" s="6" t="str">
        <f t="shared" si="170"/>
        <v>nonfiction</v>
      </c>
    </row>
    <row r="1355" spans="1:24" ht="104.7" customHeight="1" x14ac:dyDescent="0.55000000000000004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20">
        <f t="shared" si="171"/>
        <v>41309.11791666667</v>
      </c>
      <c r="L1355" s="20">
        <f t="shared" si="172"/>
        <v>41344</v>
      </c>
      <c r="M1355" s="6" t="b">
        <v>0</v>
      </c>
      <c r="N1355" s="6">
        <v>42</v>
      </c>
      <c r="O1355" s="6" t="b">
        <v>1</v>
      </c>
      <c r="P1355" s="6" t="s">
        <v>8274</v>
      </c>
      <c r="Q1355" s="8">
        <f t="shared" si="173"/>
        <v>133.6</v>
      </c>
      <c r="R1355" s="9">
        <f t="shared" si="174"/>
        <v>31.80952380952381</v>
      </c>
      <c r="S1355" s="6" t="s">
        <v>8322</v>
      </c>
      <c r="T1355" s="6" t="s">
        <v>8323</v>
      </c>
      <c r="U1355" s="6" t="str">
        <f t="shared" si="168"/>
        <v>publishing</v>
      </c>
      <c r="V1355" s="6" t="str">
        <f t="shared" si="175"/>
        <v>nonfiction</v>
      </c>
      <c r="W1355" s="6" t="str">
        <f t="shared" si="169"/>
        <v>publishing</v>
      </c>
      <c r="X1355" s="6" t="str">
        <f t="shared" si="170"/>
        <v>nonfiction</v>
      </c>
    </row>
    <row r="1356" spans="1:24" ht="104.7" customHeight="1" x14ac:dyDescent="0.55000000000000004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20">
        <f t="shared" si="171"/>
        <v>42502.807627314818</v>
      </c>
      <c r="L1356" s="20">
        <f t="shared" si="172"/>
        <v>42532.807627314818</v>
      </c>
      <c r="M1356" s="6" t="b">
        <v>0</v>
      </c>
      <c r="N1356" s="6">
        <v>64</v>
      </c>
      <c r="O1356" s="6" t="b">
        <v>1</v>
      </c>
      <c r="P1356" s="6" t="s">
        <v>8274</v>
      </c>
      <c r="Q1356" s="8">
        <f t="shared" si="173"/>
        <v>130.25</v>
      </c>
      <c r="R1356" s="9">
        <f t="shared" si="174"/>
        <v>24.421875</v>
      </c>
      <c r="S1356" s="6" t="s">
        <v>8322</v>
      </c>
      <c r="T1356" s="6" t="s">
        <v>8323</v>
      </c>
      <c r="U1356" s="6" t="str">
        <f t="shared" si="168"/>
        <v>publishing</v>
      </c>
      <c r="V1356" s="6" t="str">
        <f t="shared" si="175"/>
        <v>nonfiction</v>
      </c>
      <c r="W1356" s="6" t="str">
        <f t="shared" si="169"/>
        <v>publishing</v>
      </c>
      <c r="X1356" s="6" t="str">
        <f t="shared" si="170"/>
        <v>nonfiction</v>
      </c>
    </row>
    <row r="1357" spans="1:24" ht="104.7" customHeight="1" x14ac:dyDescent="0.55000000000000004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20">
        <f t="shared" si="171"/>
        <v>41213.254687499997</v>
      </c>
      <c r="L1357" s="20">
        <f t="shared" si="172"/>
        <v>41243.416666666664</v>
      </c>
      <c r="M1357" s="6" t="b">
        <v>0</v>
      </c>
      <c r="N1357" s="6">
        <v>121</v>
      </c>
      <c r="O1357" s="6" t="b">
        <v>1</v>
      </c>
      <c r="P1357" s="6" t="s">
        <v>8274</v>
      </c>
      <c r="Q1357" s="8">
        <f t="shared" si="173"/>
        <v>122.67999999999999</v>
      </c>
      <c r="R1357" s="9">
        <f t="shared" si="174"/>
        <v>25.347107438016529</v>
      </c>
      <c r="S1357" s="6" t="s">
        <v>8322</v>
      </c>
      <c r="T1357" s="6" t="s">
        <v>8323</v>
      </c>
      <c r="U1357" s="6" t="str">
        <f t="shared" si="168"/>
        <v>publishing</v>
      </c>
      <c r="V1357" s="6" t="str">
        <f t="shared" si="175"/>
        <v>nonfiction</v>
      </c>
      <c r="W1357" s="6" t="str">
        <f t="shared" si="169"/>
        <v>publishing</v>
      </c>
      <c r="X1357" s="6" t="str">
        <f t="shared" si="170"/>
        <v>nonfiction</v>
      </c>
    </row>
    <row r="1358" spans="1:24" ht="104.7" customHeight="1" x14ac:dyDescent="0.55000000000000004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20">
        <f t="shared" si="171"/>
        <v>41430.038888888892</v>
      </c>
      <c r="L1358" s="20">
        <f t="shared" si="172"/>
        <v>41460.038888888892</v>
      </c>
      <c r="M1358" s="6" t="b">
        <v>0</v>
      </c>
      <c r="N1358" s="6">
        <v>87</v>
      </c>
      <c r="O1358" s="6" t="b">
        <v>1</v>
      </c>
      <c r="P1358" s="6" t="s">
        <v>8274</v>
      </c>
      <c r="Q1358" s="8">
        <f t="shared" si="173"/>
        <v>182.81058823529412</v>
      </c>
      <c r="R1358" s="9">
        <f t="shared" si="174"/>
        <v>71.443218390804603</v>
      </c>
      <c r="S1358" s="6" t="s">
        <v>8322</v>
      </c>
      <c r="T1358" s="6" t="s">
        <v>8323</v>
      </c>
      <c r="U1358" s="6" t="str">
        <f t="shared" si="168"/>
        <v>publishing</v>
      </c>
      <c r="V1358" s="6" t="str">
        <f t="shared" si="175"/>
        <v>nonfiction</v>
      </c>
      <c r="W1358" s="6" t="str">
        <f t="shared" si="169"/>
        <v>publishing</v>
      </c>
      <c r="X1358" s="6" t="str">
        <f t="shared" si="170"/>
        <v>nonfiction</v>
      </c>
    </row>
    <row r="1359" spans="1:24" ht="104.7" customHeight="1" x14ac:dyDescent="0.55000000000000004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20">
        <f t="shared" si="171"/>
        <v>41304.962233796294</v>
      </c>
      <c r="L1359" s="20">
        <f t="shared" si="172"/>
        <v>41334.249305555553</v>
      </c>
      <c r="M1359" s="6" t="b">
        <v>0</v>
      </c>
      <c r="N1359" s="6">
        <v>65</v>
      </c>
      <c r="O1359" s="6" t="b">
        <v>1</v>
      </c>
      <c r="P1359" s="6" t="s">
        <v>8274</v>
      </c>
      <c r="Q1359" s="8">
        <f t="shared" si="173"/>
        <v>125.29999999999998</v>
      </c>
      <c r="R1359" s="9">
        <f t="shared" si="174"/>
        <v>38.553846153846152</v>
      </c>
      <c r="S1359" s="6" t="s">
        <v>8322</v>
      </c>
      <c r="T1359" s="6" t="s">
        <v>8323</v>
      </c>
      <c r="U1359" s="6" t="str">
        <f t="shared" si="168"/>
        <v>publishing</v>
      </c>
      <c r="V1359" s="6" t="str">
        <f t="shared" si="175"/>
        <v>nonfiction</v>
      </c>
      <c r="W1359" s="6" t="str">
        <f t="shared" si="169"/>
        <v>publishing</v>
      </c>
      <c r="X1359" s="6" t="str">
        <f t="shared" si="170"/>
        <v>nonfiction</v>
      </c>
    </row>
    <row r="1360" spans="1:24" ht="104.7" customHeight="1" x14ac:dyDescent="0.55000000000000004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20">
        <f t="shared" si="171"/>
        <v>40689.570868055554</v>
      </c>
      <c r="L1360" s="20">
        <f t="shared" si="172"/>
        <v>40719.570868055554</v>
      </c>
      <c r="M1360" s="6" t="b">
        <v>0</v>
      </c>
      <c r="N1360" s="6">
        <v>49</v>
      </c>
      <c r="O1360" s="6" t="b">
        <v>1</v>
      </c>
      <c r="P1360" s="6" t="s">
        <v>8274</v>
      </c>
      <c r="Q1360" s="8">
        <f t="shared" si="173"/>
        <v>111.66666666666667</v>
      </c>
      <c r="R1360" s="9">
        <f t="shared" si="174"/>
        <v>68.367346938775512</v>
      </c>
      <c r="S1360" s="6" t="s">
        <v>8322</v>
      </c>
      <c r="T1360" s="6" t="s">
        <v>8323</v>
      </c>
      <c r="U1360" s="6" t="str">
        <f t="shared" si="168"/>
        <v>publishing</v>
      </c>
      <c r="V1360" s="6" t="str">
        <f t="shared" si="175"/>
        <v>nonfiction</v>
      </c>
      <c r="W1360" s="6" t="str">
        <f t="shared" si="169"/>
        <v>publishing</v>
      </c>
      <c r="X1360" s="6" t="str">
        <f t="shared" si="170"/>
        <v>nonfiction</v>
      </c>
    </row>
    <row r="1361" spans="1:24" ht="104.7" customHeight="1" x14ac:dyDescent="0.55000000000000004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20">
        <f t="shared" si="171"/>
        <v>40668.814699074072</v>
      </c>
      <c r="L1361" s="20">
        <f t="shared" si="172"/>
        <v>40730.814699074072</v>
      </c>
      <c r="M1361" s="6" t="b">
        <v>0</v>
      </c>
      <c r="N1361" s="6">
        <v>19</v>
      </c>
      <c r="O1361" s="6" t="b">
        <v>1</v>
      </c>
      <c r="P1361" s="6" t="s">
        <v>8274</v>
      </c>
      <c r="Q1361" s="8">
        <f t="shared" si="173"/>
        <v>115.75757575757575</v>
      </c>
      <c r="R1361" s="9">
        <f t="shared" si="174"/>
        <v>40.210526315789473</v>
      </c>
      <c r="S1361" s="6" t="s">
        <v>8322</v>
      </c>
      <c r="T1361" s="6" t="s">
        <v>8323</v>
      </c>
      <c r="U1361" s="6" t="str">
        <f t="shared" si="168"/>
        <v>publishing</v>
      </c>
      <c r="V1361" s="6" t="str">
        <f t="shared" si="175"/>
        <v>nonfiction</v>
      </c>
      <c r="W1361" s="6" t="str">
        <f t="shared" si="169"/>
        <v>publishing</v>
      </c>
      <c r="X1361" s="6" t="str">
        <f t="shared" si="170"/>
        <v>nonfiction</v>
      </c>
    </row>
    <row r="1362" spans="1:24" ht="104.7" customHeight="1" x14ac:dyDescent="0.55000000000000004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20">
        <f t="shared" si="171"/>
        <v>41095.900694444441</v>
      </c>
      <c r="L1362" s="20">
        <f t="shared" si="172"/>
        <v>41123.900694444441</v>
      </c>
      <c r="M1362" s="6" t="b">
        <v>0</v>
      </c>
      <c r="N1362" s="6">
        <v>81</v>
      </c>
      <c r="O1362" s="6" t="b">
        <v>1</v>
      </c>
      <c r="P1362" s="6" t="s">
        <v>8274</v>
      </c>
      <c r="Q1362" s="8">
        <f t="shared" si="173"/>
        <v>173.2</v>
      </c>
      <c r="R1362" s="9">
        <f t="shared" si="174"/>
        <v>32.074074074074076</v>
      </c>
      <c r="S1362" s="6" t="s">
        <v>8322</v>
      </c>
      <c r="T1362" s="6" t="s">
        <v>8323</v>
      </c>
      <c r="U1362" s="6" t="str">
        <f t="shared" si="168"/>
        <v>publishing</v>
      </c>
      <c r="V1362" s="6" t="str">
        <f t="shared" si="175"/>
        <v>nonfiction</v>
      </c>
      <c r="W1362" s="6" t="str">
        <f t="shared" si="169"/>
        <v>publishing</v>
      </c>
      <c r="X1362" s="6" t="str">
        <f t="shared" si="170"/>
        <v>nonfiction</v>
      </c>
    </row>
    <row r="1363" spans="1:24" ht="104.7" customHeight="1" x14ac:dyDescent="0.55000000000000004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20">
        <f t="shared" si="171"/>
        <v>41781.717268518521</v>
      </c>
      <c r="L1363" s="20">
        <f t="shared" si="172"/>
        <v>41811.717268518521</v>
      </c>
      <c r="M1363" s="6" t="b">
        <v>0</v>
      </c>
      <c r="N1363" s="6">
        <v>264</v>
      </c>
      <c r="O1363" s="6" t="b">
        <v>1</v>
      </c>
      <c r="P1363" s="6" t="s">
        <v>8274</v>
      </c>
      <c r="Q1363" s="8">
        <f t="shared" si="173"/>
        <v>125.98333333333333</v>
      </c>
      <c r="R1363" s="9">
        <f t="shared" si="174"/>
        <v>28.632575757575758</v>
      </c>
      <c r="S1363" s="6" t="s">
        <v>8322</v>
      </c>
      <c r="T1363" s="6" t="s">
        <v>8323</v>
      </c>
      <c r="U1363" s="6" t="str">
        <f t="shared" si="168"/>
        <v>publishing</v>
      </c>
      <c r="V1363" s="6" t="str">
        <f t="shared" si="175"/>
        <v>nonfiction</v>
      </c>
      <c r="W1363" s="6" t="str">
        <f t="shared" si="169"/>
        <v>publishing</v>
      </c>
      <c r="X1363" s="6" t="str">
        <f t="shared" si="170"/>
        <v>nonfiction</v>
      </c>
    </row>
    <row r="1364" spans="1:24" ht="104.7" customHeight="1" x14ac:dyDescent="0.55000000000000004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20">
        <f t="shared" si="171"/>
        <v>41464.934386574074</v>
      </c>
      <c r="L1364" s="20">
        <f t="shared" si="172"/>
        <v>41524.934386574074</v>
      </c>
      <c r="M1364" s="6" t="b">
        <v>0</v>
      </c>
      <c r="N1364" s="6">
        <v>25</v>
      </c>
      <c r="O1364" s="6" t="b">
        <v>1</v>
      </c>
      <c r="P1364" s="6" t="s">
        <v>8274</v>
      </c>
      <c r="Q1364" s="8">
        <f t="shared" si="173"/>
        <v>109.1</v>
      </c>
      <c r="R1364" s="9">
        <f t="shared" si="174"/>
        <v>43.64</v>
      </c>
      <c r="S1364" s="6" t="s">
        <v>8322</v>
      </c>
      <c r="T1364" s="6" t="s">
        <v>8323</v>
      </c>
      <c r="U1364" s="6" t="str">
        <f t="shared" si="168"/>
        <v>publishing</v>
      </c>
      <c r="V1364" s="6" t="str">
        <f t="shared" si="175"/>
        <v>nonfiction</v>
      </c>
      <c r="W1364" s="6" t="str">
        <f t="shared" si="169"/>
        <v>publishing</v>
      </c>
      <c r="X1364" s="6" t="str">
        <f t="shared" si="170"/>
        <v>nonfiction</v>
      </c>
    </row>
    <row r="1365" spans="1:24" ht="104.7" customHeight="1" x14ac:dyDescent="0.55000000000000004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20">
        <f t="shared" si="171"/>
        <v>42396.8440625</v>
      </c>
      <c r="L1365" s="20">
        <f t="shared" si="172"/>
        <v>42415.332638888889</v>
      </c>
      <c r="M1365" s="6" t="b">
        <v>0</v>
      </c>
      <c r="N1365" s="6">
        <v>5</v>
      </c>
      <c r="O1365" s="6" t="b">
        <v>1</v>
      </c>
      <c r="P1365" s="6" t="s">
        <v>8274</v>
      </c>
      <c r="Q1365" s="8">
        <f t="shared" si="173"/>
        <v>100</v>
      </c>
      <c r="R1365" s="9">
        <f t="shared" si="174"/>
        <v>40</v>
      </c>
      <c r="S1365" s="6" t="s">
        <v>8322</v>
      </c>
      <c r="T1365" s="6" t="s">
        <v>8323</v>
      </c>
      <c r="U1365" s="6" t="str">
        <f t="shared" si="168"/>
        <v>publishing</v>
      </c>
      <c r="V1365" s="6" t="str">
        <f t="shared" si="175"/>
        <v>nonfiction</v>
      </c>
      <c r="W1365" s="6" t="str">
        <f t="shared" si="169"/>
        <v>publishing</v>
      </c>
      <c r="X1365" s="6" t="str">
        <f t="shared" si="170"/>
        <v>nonfiction</v>
      </c>
    </row>
    <row r="1366" spans="1:24" ht="104.7" customHeight="1" x14ac:dyDescent="0.55000000000000004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20">
        <f t="shared" si="171"/>
        <v>41951.695671296293</v>
      </c>
      <c r="L1366" s="20">
        <f t="shared" si="172"/>
        <v>42011.6956712963</v>
      </c>
      <c r="M1366" s="6" t="b">
        <v>0</v>
      </c>
      <c r="N1366" s="6">
        <v>144</v>
      </c>
      <c r="O1366" s="6" t="b">
        <v>1</v>
      </c>
      <c r="P1366" s="6" t="s">
        <v>8276</v>
      </c>
      <c r="Q1366" s="8">
        <f t="shared" si="173"/>
        <v>118.64285714285714</v>
      </c>
      <c r="R1366" s="9">
        <f t="shared" si="174"/>
        <v>346.04166666666669</v>
      </c>
      <c r="S1366" s="6" t="s">
        <v>8325</v>
      </c>
      <c r="T1366" s="6" t="s">
        <v>8326</v>
      </c>
      <c r="U1366" s="6" t="str">
        <f t="shared" si="168"/>
        <v>music</v>
      </c>
      <c r="V1366" s="6" t="str">
        <f t="shared" si="175"/>
        <v>rock</v>
      </c>
      <c r="W1366" s="6" t="str">
        <f t="shared" si="169"/>
        <v>music</v>
      </c>
      <c r="X1366" s="6" t="str">
        <f t="shared" si="170"/>
        <v>rock</v>
      </c>
    </row>
    <row r="1367" spans="1:24" ht="104.7" customHeight="1" x14ac:dyDescent="0.55000000000000004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20">
        <f t="shared" si="171"/>
        <v>42049.733240740738</v>
      </c>
      <c r="L1367" s="20">
        <f t="shared" si="172"/>
        <v>42079.691574074073</v>
      </c>
      <c r="M1367" s="6" t="b">
        <v>0</v>
      </c>
      <c r="N1367" s="6">
        <v>92</v>
      </c>
      <c r="O1367" s="6" t="b">
        <v>1</v>
      </c>
      <c r="P1367" s="6" t="s">
        <v>8276</v>
      </c>
      <c r="Q1367" s="8">
        <f t="shared" si="173"/>
        <v>100.26666666666667</v>
      </c>
      <c r="R1367" s="9">
        <f t="shared" si="174"/>
        <v>81.739130434782609</v>
      </c>
      <c r="S1367" s="6" t="s">
        <v>8325</v>
      </c>
      <c r="T1367" s="6" t="s">
        <v>8326</v>
      </c>
      <c r="U1367" s="6" t="str">
        <f t="shared" si="168"/>
        <v>music</v>
      </c>
      <c r="V1367" s="6" t="str">
        <f t="shared" si="175"/>
        <v>rock</v>
      </c>
      <c r="W1367" s="6" t="str">
        <f t="shared" si="169"/>
        <v>music</v>
      </c>
      <c r="X1367" s="6" t="str">
        <f t="shared" si="170"/>
        <v>rock</v>
      </c>
    </row>
    <row r="1368" spans="1:24" ht="104.7" customHeight="1" x14ac:dyDescent="0.55000000000000004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20">
        <f t="shared" si="171"/>
        <v>41924.996099537035</v>
      </c>
      <c r="L1368" s="20">
        <f t="shared" si="172"/>
        <v>41970.037766203706</v>
      </c>
      <c r="M1368" s="6" t="b">
        <v>0</v>
      </c>
      <c r="N1368" s="6">
        <v>147</v>
      </c>
      <c r="O1368" s="6" t="b">
        <v>1</v>
      </c>
      <c r="P1368" s="6" t="s">
        <v>8276</v>
      </c>
      <c r="Q1368" s="8">
        <f t="shared" si="173"/>
        <v>126.48920000000001</v>
      </c>
      <c r="R1368" s="9">
        <f t="shared" si="174"/>
        <v>64.535306122448986</v>
      </c>
      <c r="S1368" s="6" t="s">
        <v>8325</v>
      </c>
      <c r="T1368" s="6" t="s">
        <v>8326</v>
      </c>
      <c r="U1368" s="6" t="str">
        <f t="shared" si="168"/>
        <v>music</v>
      </c>
      <c r="V1368" s="6" t="str">
        <f t="shared" si="175"/>
        <v>rock</v>
      </c>
      <c r="W1368" s="6" t="str">
        <f t="shared" si="169"/>
        <v>music</v>
      </c>
      <c r="X1368" s="6" t="str">
        <f t="shared" si="170"/>
        <v>rock</v>
      </c>
    </row>
    <row r="1369" spans="1:24" ht="104.7" customHeight="1" x14ac:dyDescent="0.55000000000000004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20">
        <f t="shared" si="171"/>
        <v>42292.002893518518</v>
      </c>
      <c r="L1369" s="20">
        <f t="shared" si="172"/>
        <v>42322.044560185182</v>
      </c>
      <c r="M1369" s="6" t="b">
        <v>0</v>
      </c>
      <c r="N1369" s="6">
        <v>90</v>
      </c>
      <c r="O1369" s="6" t="b">
        <v>1</v>
      </c>
      <c r="P1369" s="6" t="s">
        <v>8276</v>
      </c>
      <c r="Q1369" s="8">
        <f t="shared" si="173"/>
        <v>114.26</v>
      </c>
      <c r="R1369" s="9">
        <f t="shared" si="174"/>
        <v>63.477777777777774</v>
      </c>
      <c r="S1369" s="6" t="s">
        <v>8325</v>
      </c>
      <c r="T1369" s="6" t="s">
        <v>8326</v>
      </c>
      <c r="U1369" s="6" t="str">
        <f t="shared" si="168"/>
        <v>music</v>
      </c>
      <c r="V1369" s="6" t="str">
        <f t="shared" si="175"/>
        <v>rock</v>
      </c>
      <c r="W1369" s="6" t="str">
        <f t="shared" si="169"/>
        <v>music</v>
      </c>
      <c r="X1369" s="6" t="str">
        <f t="shared" si="170"/>
        <v>rock</v>
      </c>
    </row>
    <row r="1370" spans="1:24" ht="104.7" customHeight="1" x14ac:dyDescent="0.55000000000000004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20">
        <f t="shared" si="171"/>
        <v>42146.190902777773</v>
      </c>
      <c r="L1370" s="20">
        <f t="shared" si="172"/>
        <v>42170.190902777773</v>
      </c>
      <c r="M1370" s="6" t="b">
        <v>0</v>
      </c>
      <c r="N1370" s="6">
        <v>87</v>
      </c>
      <c r="O1370" s="6" t="b">
        <v>1</v>
      </c>
      <c r="P1370" s="6" t="s">
        <v>8276</v>
      </c>
      <c r="Q1370" s="8">
        <f t="shared" si="173"/>
        <v>110.7</v>
      </c>
      <c r="R1370" s="9">
        <f t="shared" si="174"/>
        <v>63.620689655172413</v>
      </c>
      <c r="S1370" s="6" t="s">
        <v>8325</v>
      </c>
      <c r="T1370" s="6" t="s">
        <v>8326</v>
      </c>
      <c r="U1370" s="6" t="str">
        <f t="shared" si="168"/>
        <v>music</v>
      </c>
      <c r="V1370" s="6" t="str">
        <f t="shared" si="175"/>
        <v>rock</v>
      </c>
      <c r="W1370" s="6" t="str">
        <f t="shared" si="169"/>
        <v>music</v>
      </c>
      <c r="X1370" s="6" t="str">
        <f t="shared" si="170"/>
        <v>rock</v>
      </c>
    </row>
    <row r="1371" spans="1:24" ht="104.7" customHeight="1" x14ac:dyDescent="0.55000000000000004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20">
        <f t="shared" si="171"/>
        <v>41710.594282407408</v>
      </c>
      <c r="L1371" s="20">
        <f t="shared" si="172"/>
        <v>41740.594282407408</v>
      </c>
      <c r="M1371" s="6" t="b">
        <v>0</v>
      </c>
      <c r="N1371" s="6">
        <v>406</v>
      </c>
      <c r="O1371" s="6" t="b">
        <v>1</v>
      </c>
      <c r="P1371" s="6" t="s">
        <v>8276</v>
      </c>
      <c r="Q1371" s="8">
        <f t="shared" si="173"/>
        <v>105.34805315203954</v>
      </c>
      <c r="R1371" s="9">
        <f t="shared" si="174"/>
        <v>83.967068965517228</v>
      </c>
      <c r="S1371" s="6" t="s">
        <v>8325</v>
      </c>
      <c r="T1371" s="6" t="s">
        <v>8326</v>
      </c>
      <c r="U1371" s="6" t="str">
        <f t="shared" si="168"/>
        <v>music</v>
      </c>
      <c r="V1371" s="6" t="str">
        <f t="shared" si="175"/>
        <v>rock</v>
      </c>
      <c r="W1371" s="6" t="str">
        <f t="shared" si="169"/>
        <v>music</v>
      </c>
      <c r="X1371" s="6" t="str">
        <f t="shared" si="170"/>
        <v>rock</v>
      </c>
    </row>
    <row r="1372" spans="1:24" ht="104.7" customHeight="1" x14ac:dyDescent="0.55000000000000004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20">
        <f t="shared" si="171"/>
        <v>41548.00335648148</v>
      </c>
      <c r="L1372" s="20">
        <f t="shared" si="172"/>
        <v>41563.00335648148</v>
      </c>
      <c r="M1372" s="6" t="b">
        <v>0</v>
      </c>
      <c r="N1372" s="6">
        <v>20</v>
      </c>
      <c r="O1372" s="6" t="b">
        <v>1</v>
      </c>
      <c r="P1372" s="6" t="s">
        <v>8276</v>
      </c>
      <c r="Q1372" s="8">
        <f t="shared" si="173"/>
        <v>103.66666666666666</v>
      </c>
      <c r="R1372" s="9">
        <f t="shared" si="174"/>
        <v>77.75</v>
      </c>
      <c r="S1372" s="6" t="s">
        <v>8325</v>
      </c>
      <c r="T1372" s="6" t="s">
        <v>8326</v>
      </c>
      <c r="U1372" s="6" t="str">
        <f t="shared" si="168"/>
        <v>music</v>
      </c>
      <c r="V1372" s="6" t="str">
        <f t="shared" si="175"/>
        <v>rock</v>
      </c>
      <c r="W1372" s="6" t="str">
        <f t="shared" si="169"/>
        <v>music</v>
      </c>
      <c r="X1372" s="6" t="str">
        <f t="shared" si="170"/>
        <v>rock</v>
      </c>
    </row>
    <row r="1373" spans="1:24" ht="104.7" customHeight="1" x14ac:dyDescent="0.55000000000000004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20">
        <f t="shared" si="171"/>
        <v>42101.758587962962</v>
      </c>
      <c r="L1373" s="20">
        <f t="shared" si="172"/>
        <v>42131.758587962962</v>
      </c>
      <c r="M1373" s="6" t="b">
        <v>0</v>
      </c>
      <c r="N1373" s="6">
        <v>70</v>
      </c>
      <c r="O1373" s="6" t="b">
        <v>1</v>
      </c>
      <c r="P1373" s="6" t="s">
        <v>8276</v>
      </c>
      <c r="Q1373" s="8">
        <f t="shared" si="173"/>
        <v>107.08672667523933</v>
      </c>
      <c r="R1373" s="9">
        <f t="shared" si="174"/>
        <v>107.07142857142857</v>
      </c>
      <c r="S1373" s="6" t="s">
        <v>8325</v>
      </c>
      <c r="T1373" s="6" t="s">
        <v>8326</v>
      </c>
      <c r="U1373" s="6" t="str">
        <f t="shared" si="168"/>
        <v>music</v>
      </c>
      <c r="V1373" s="6" t="str">
        <f t="shared" si="175"/>
        <v>rock</v>
      </c>
      <c r="W1373" s="6" t="str">
        <f t="shared" si="169"/>
        <v>music</v>
      </c>
      <c r="X1373" s="6" t="str">
        <f t="shared" si="170"/>
        <v>rock</v>
      </c>
    </row>
    <row r="1374" spans="1:24" ht="104.7" customHeight="1" x14ac:dyDescent="0.55000000000000004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20">
        <f t="shared" si="171"/>
        <v>41072.739953703705</v>
      </c>
      <c r="L1374" s="20">
        <f t="shared" si="172"/>
        <v>41102.739953703705</v>
      </c>
      <c r="M1374" s="6" t="b">
        <v>0</v>
      </c>
      <c r="N1374" s="6">
        <v>16</v>
      </c>
      <c r="O1374" s="6" t="b">
        <v>1</v>
      </c>
      <c r="P1374" s="6" t="s">
        <v>8276</v>
      </c>
      <c r="Q1374" s="8">
        <f t="shared" si="173"/>
        <v>124</v>
      </c>
      <c r="R1374" s="9">
        <f t="shared" si="174"/>
        <v>38.75</v>
      </c>
      <c r="S1374" s="6" t="s">
        <v>8325</v>
      </c>
      <c r="T1374" s="6" t="s">
        <v>8326</v>
      </c>
      <c r="U1374" s="6" t="str">
        <f t="shared" si="168"/>
        <v>music</v>
      </c>
      <c r="V1374" s="6" t="str">
        <f t="shared" si="175"/>
        <v>rock</v>
      </c>
      <c r="W1374" s="6" t="str">
        <f t="shared" si="169"/>
        <v>music</v>
      </c>
      <c r="X1374" s="6" t="str">
        <f t="shared" si="170"/>
        <v>rock</v>
      </c>
    </row>
    <row r="1375" spans="1:24" ht="104.7" customHeight="1" x14ac:dyDescent="0.55000000000000004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20">
        <f t="shared" si="171"/>
        <v>42704.95177083333</v>
      </c>
      <c r="L1375" s="20">
        <f t="shared" si="172"/>
        <v>42734.95177083333</v>
      </c>
      <c r="M1375" s="6" t="b">
        <v>0</v>
      </c>
      <c r="N1375" s="6">
        <v>52</v>
      </c>
      <c r="O1375" s="6" t="b">
        <v>1</v>
      </c>
      <c r="P1375" s="6" t="s">
        <v>8276</v>
      </c>
      <c r="Q1375" s="8">
        <f t="shared" si="173"/>
        <v>105.01</v>
      </c>
      <c r="R1375" s="9">
        <f t="shared" si="174"/>
        <v>201.94230769230768</v>
      </c>
      <c r="S1375" s="6" t="s">
        <v>8325</v>
      </c>
      <c r="T1375" s="6" t="s">
        <v>8326</v>
      </c>
      <c r="U1375" s="6" t="str">
        <f t="shared" si="168"/>
        <v>music</v>
      </c>
      <c r="V1375" s="6" t="str">
        <f t="shared" si="175"/>
        <v>rock</v>
      </c>
      <c r="W1375" s="6" t="str">
        <f t="shared" si="169"/>
        <v>music</v>
      </c>
      <c r="X1375" s="6" t="str">
        <f t="shared" si="170"/>
        <v>rock</v>
      </c>
    </row>
    <row r="1376" spans="1:24" ht="104.7" customHeight="1" x14ac:dyDescent="0.55000000000000004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20">
        <f t="shared" si="171"/>
        <v>42424.161898148144</v>
      </c>
      <c r="L1376" s="20">
        <f t="shared" si="172"/>
        <v>42454.12023148148</v>
      </c>
      <c r="M1376" s="6" t="b">
        <v>0</v>
      </c>
      <c r="N1376" s="6">
        <v>66</v>
      </c>
      <c r="O1376" s="6" t="b">
        <v>1</v>
      </c>
      <c r="P1376" s="6" t="s">
        <v>8276</v>
      </c>
      <c r="Q1376" s="8">
        <f t="shared" si="173"/>
        <v>189.46666666666667</v>
      </c>
      <c r="R1376" s="9">
        <f t="shared" si="174"/>
        <v>43.060606060606062</v>
      </c>
      <c r="S1376" s="6" t="s">
        <v>8325</v>
      </c>
      <c r="T1376" s="6" t="s">
        <v>8326</v>
      </c>
      <c r="U1376" s="6" t="str">
        <f t="shared" si="168"/>
        <v>music</v>
      </c>
      <c r="V1376" s="6" t="str">
        <f t="shared" si="175"/>
        <v>rock</v>
      </c>
      <c r="W1376" s="6" t="str">
        <f t="shared" si="169"/>
        <v>music</v>
      </c>
      <c r="X1376" s="6" t="str">
        <f t="shared" si="170"/>
        <v>rock</v>
      </c>
    </row>
    <row r="1377" spans="1:24" ht="104.7" customHeight="1" x14ac:dyDescent="0.55000000000000004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20">
        <f t="shared" si="171"/>
        <v>42720.066192129627</v>
      </c>
      <c r="L1377" s="20">
        <f t="shared" si="172"/>
        <v>42750.066192129627</v>
      </c>
      <c r="M1377" s="6" t="b">
        <v>0</v>
      </c>
      <c r="N1377" s="6">
        <v>109</v>
      </c>
      <c r="O1377" s="6" t="b">
        <v>1</v>
      </c>
      <c r="P1377" s="6" t="s">
        <v>8276</v>
      </c>
      <c r="Q1377" s="8">
        <f t="shared" si="173"/>
        <v>171.32499999999999</v>
      </c>
      <c r="R1377" s="9">
        <f t="shared" si="174"/>
        <v>62.871559633027523</v>
      </c>
      <c r="S1377" s="6" t="s">
        <v>8325</v>
      </c>
      <c r="T1377" s="6" t="s">
        <v>8326</v>
      </c>
      <c r="U1377" s="6" t="str">
        <f t="shared" si="168"/>
        <v>music</v>
      </c>
      <c r="V1377" s="6" t="str">
        <f t="shared" si="175"/>
        <v>rock</v>
      </c>
      <c r="W1377" s="6" t="str">
        <f t="shared" si="169"/>
        <v>music</v>
      </c>
      <c r="X1377" s="6" t="str">
        <f t="shared" si="170"/>
        <v>rock</v>
      </c>
    </row>
    <row r="1378" spans="1:24" ht="104.7" customHeight="1" x14ac:dyDescent="0.55000000000000004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20">
        <f t="shared" si="171"/>
        <v>42677.669050925921</v>
      </c>
      <c r="L1378" s="20">
        <f t="shared" si="172"/>
        <v>42707.710717592592</v>
      </c>
      <c r="M1378" s="6" t="b">
        <v>0</v>
      </c>
      <c r="N1378" s="6">
        <v>168</v>
      </c>
      <c r="O1378" s="6" t="b">
        <v>1</v>
      </c>
      <c r="P1378" s="6" t="s">
        <v>8276</v>
      </c>
      <c r="Q1378" s="8">
        <f t="shared" si="173"/>
        <v>252.48648648648651</v>
      </c>
      <c r="R1378" s="9">
        <f t="shared" si="174"/>
        <v>55.607142857142854</v>
      </c>
      <c r="S1378" s="6" t="s">
        <v>8325</v>
      </c>
      <c r="T1378" s="6" t="s">
        <v>8326</v>
      </c>
      <c r="U1378" s="6" t="str">
        <f t="shared" si="168"/>
        <v>music</v>
      </c>
      <c r="V1378" s="6" t="str">
        <f t="shared" si="175"/>
        <v>rock</v>
      </c>
      <c r="W1378" s="6" t="str">
        <f t="shared" si="169"/>
        <v>music</v>
      </c>
      <c r="X1378" s="6" t="str">
        <f t="shared" si="170"/>
        <v>rock</v>
      </c>
    </row>
    <row r="1379" spans="1:24" ht="104.7" customHeight="1" x14ac:dyDescent="0.55000000000000004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20">
        <f t="shared" si="171"/>
        <v>42747.219560185185</v>
      </c>
      <c r="L1379" s="20">
        <f t="shared" si="172"/>
        <v>42769.174305555556</v>
      </c>
      <c r="M1379" s="6" t="b">
        <v>0</v>
      </c>
      <c r="N1379" s="6">
        <v>31</v>
      </c>
      <c r="O1379" s="6" t="b">
        <v>1</v>
      </c>
      <c r="P1379" s="6" t="s">
        <v>8276</v>
      </c>
      <c r="Q1379" s="8">
        <f t="shared" si="173"/>
        <v>116.15384615384616</v>
      </c>
      <c r="R1379" s="9">
        <f t="shared" si="174"/>
        <v>48.70967741935484</v>
      </c>
      <c r="S1379" s="6" t="s">
        <v>8325</v>
      </c>
      <c r="T1379" s="6" t="s">
        <v>8326</v>
      </c>
      <c r="U1379" s="6" t="str">
        <f t="shared" si="168"/>
        <v>music</v>
      </c>
      <c r="V1379" s="6" t="str">
        <f t="shared" si="175"/>
        <v>rock</v>
      </c>
      <c r="W1379" s="6" t="str">
        <f t="shared" si="169"/>
        <v>music</v>
      </c>
      <c r="X1379" s="6" t="str">
        <f t="shared" si="170"/>
        <v>rock</v>
      </c>
    </row>
    <row r="1380" spans="1:24" ht="104.7" customHeight="1" x14ac:dyDescent="0.55000000000000004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20">
        <f t="shared" si="171"/>
        <v>42568.759374999994</v>
      </c>
      <c r="L1380" s="20">
        <f t="shared" si="172"/>
        <v>42583.759374999994</v>
      </c>
      <c r="M1380" s="6" t="b">
        <v>0</v>
      </c>
      <c r="N1380" s="6">
        <v>133</v>
      </c>
      <c r="O1380" s="6" t="b">
        <v>1</v>
      </c>
      <c r="P1380" s="6" t="s">
        <v>8276</v>
      </c>
      <c r="Q1380" s="8">
        <f t="shared" si="173"/>
        <v>203.35000000000002</v>
      </c>
      <c r="R1380" s="9">
        <f t="shared" si="174"/>
        <v>30.578947368421051</v>
      </c>
      <c r="S1380" s="6" t="s">
        <v>8325</v>
      </c>
      <c r="T1380" s="6" t="s">
        <v>8326</v>
      </c>
      <c r="U1380" s="6" t="str">
        <f t="shared" si="168"/>
        <v>music</v>
      </c>
      <c r="V1380" s="6" t="str">
        <f t="shared" si="175"/>
        <v>rock</v>
      </c>
      <c r="W1380" s="6" t="str">
        <f t="shared" si="169"/>
        <v>music</v>
      </c>
      <c r="X1380" s="6" t="str">
        <f t="shared" si="170"/>
        <v>rock</v>
      </c>
    </row>
    <row r="1381" spans="1:24" ht="104.7" customHeight="1" x14ac:dyDescent="0.55000000000000004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20">
        <f t="shared" si="171"/>
        <v>42130.491620370376</v>
      </c>
      <c r="L1381" s="20">
        <f t="shared" si="172"/>
        <v>42160.491620370376</v>
      </c>
      <c r="M1381" s="6" t="b">
        <v>0</v>
      </c>
      <c r="N1381" s="6">
        <v>151</v>
      </c>
      <c r="O1381" s="6" t="b">
        <v>1</v>
      </c>
      <c r="P1381" s="6" t="s">
        <v>8276</v>
      </c>
      <c r="Q1381" s="8">
        <f t="shared" si="173"/>
        <v>111.60000000000001</v>
      </c>
      <c r="R1381" s="9">
        <f t="shared" si="174"/>
        <v>73.907284768211923</v>
      </c>
      <c r="S1381" s="6" t="s">
        <v>8325</v>
      </c>
      <c r="T1381" s="6" t="s">
        <v>8326</v>
      </c>
      <c r="U1381" s="6" t="str">
        <f t="shared" si="168"/>
        <v>music</v>
      </c>
      <c r="V1381" s="6" t="str">
        <f t="shared" si="175"/>
        <v>rock</v>
      </c>
      <c r="W1381" s="6" t="str">
        <f t="shared" si="169"/>
        <v>music</v>
      </c>
      <c r="X1381" s="6" t="str">
        <f t="shared" si="170"/>
        <v>rock</v>
      </c>
    </row>
    <row r="1382" spans="1:24" ht="104.7" customHeight="1" x14ac:dyDescent="0.55000000000000004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20">
        <f t="shared" si="171"/>
        <v>42141.762800925921</v>
      </c>
      <c r="L1382" s="20">
        <f t="shared" si="172"/>
        <v>42164.083333333328</v>
      </c>
      <c r="M1382" s="6" t="b">
        <v>0</v>
      </c>
      <c r="N1382" s="6">
        <v>5</v>
      </c>
      <c r="O1382" s="6" t="b">
        <v>1</v>
      </c>
      <c r="P1382" s="6" t="s">
        <v>8276</v>
      </c>
      <c r="Q1382" s="8">
        <f t="shared" si="173"/>
        <v>424</v>
      </c>
      <c r="R1382" s="9">
        <f t="shared" si="174"/>
        <v>21.2</v>
      </c>
      <c r="S1382" s="6" t="s">
        <v>8325</v>
      </c>
      <c r="T1382" s="6" t="s">
        <v>8326</v>
      </c>
      <c r="U1382" s="6" t="str">
        <f t="shared" si="168"/>
        <v>music</v>
      </c>
      <c r="V1382" s="6" t="str">
        <f t="shared" si="175"/>
        <v>rock</v>
      </c>
      <c r="W1382" s="6" t="str">
        <f t="shared" si="169"/>
        <v>music</v>
      </c>
      <c r="X1382" s="6" t="str">
        <f t="shared" si="170"/>
        <v>rock</v>
      </c>
    </row>
    <row r="1383" spans="1:24" ht="104.7" customHeight="1" x14ac:dyDescent="0.55000000000000004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20">
        <f t="shared" si="171"/>
        <v>42703.214409722219</v>
      </c>
      <c r="L1383" s="20">
        <f t="shared" si="172"/>
        <v>42733.214409722219</v>
      </c>
      <c r="M1383" s="6" t="b">
        <v>0</v>
      </c>
      <c r="N1383" s="6">
        <v>73</v>
      </c>
      <c r="O1383" s="6" t="b">
        <v>1</v>
      </c>
      <c r="P1383" s="6" t="s">
        <v>8276</v>
      </c>
      <c r="Q1383" s="8">
        <f t="shared" si="173"/>
        <v>107.1</v>
      </c>
      <c r="R1383" s="9">
        <f t="shared" si="174"/>
        <v>73.356164383561648</v>
      </c>
      <c r="S1383" s="6" t="s">
        <v>8325</v>
      </c>
      <c r="T1383" s="6" t="s">
        <v>8326</v>
      </c>
      <c r="U1383" s="6" t="str">
        <f t="shared" si="168"/>
        <v>music</v>
      </c>
      <c r="V1383" s="6" t="str">
        <f t="shared" si="175"/>
        <v>rock</v>
      </c>
      <c r="W1383" s="6" t="str">
        <f t="shared" si="169"/>
        <v>music</v>
      </c>
      <c r="X1383" s="6" t="str">
        <f t="shared" si="170"/>
        <v>rock</v>
      </c>
    </row>
    <row r="1384" spans="1:24" ht="104.7" customHeight="1" x14ac:dyDescent="0.55000000000000004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20">
        <f t="shared" si="171"/>
        <v>41370.800185185188</v>
      </c>
      <c r="L1384" s="20">
        <f t="shared" si="172"/>
        <v>41400.800185185188</v>
      </c>
      <c r="M1384" s="6" t="b">
        <v>0</v>
      </c>
      <c r="N1384" s="6">
        <v>148</v>
      </c>
      <c r="O1384" s="6" t="b">
        <v>1</v>
      </c>
      <c r="P1384" s="6" t="s">
        <v>8276</v>
      </c>
      <c r="Q1384" s="8">
        <f t="shared" si="173"/>
        <v>104.3625</v>
      </c>
      <c r="R1384" s="9">
        <f t="shared" si="174"/>
        <v>56.412162162162161</v>
      </c>
      <c r="S1384" s="6" t="s">
        <v>8325</v>
      </c>
      <c r="T1384" s="6" t="s">
        <v>8326</v>
      </c>
      <c r="U1384" s="6" t="str">
        <f t="shared" si="168"/>
        <v>music</v>
      </c>
      <c r="V1384" s="6" t="str">
        <f t="shared" si="175"/>
        <v>rock</v>
      </c>
      <c r="W1384" s="6" t="str">
        <f t="shared" si="169"/>
        <v>music</v>
      </c>
      <c r="X1384" s="6" t="str">
        <f t="shared" si="170"/>
        <v>rock</v>
      </c>
    </row>
    <row r="1385" spans="1:24" ht="104.7" customHeight="1" x14ac:dyDescent="0.55000000000000004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20">
        <f t="shared" si="171"/>
        <v>42707.074976851851</v>
      </c>
      <c r="L1385" s="20">
        <f t="shared" si="172"/>
        <v>42727.074976851851</v>
      </c>
      <c r="M1385" s="6" t="b">
        <v>0</v>
      </c>
      <c r="N1385" s="6">
        <v>93</v>
      </c>
      <c r="O1385" s="6" t="b">
        <v>1</v>
      </c>
      <c r="P1385" s="6" t="s">
        <v>8276</v>
      </c>
      <c r="Q1385" s="8">
        <f t="shared" si="173"/>
        <v>212.40909090909091</v>
      </c>
      <c r="R1385" s="9">
        <f t="shared" si="174"/>
        <v>50.247311827956992</v>
      </c>
      <c r="S1385" s="6" t="s">
        <v>8325</v>
      </c>
      <c r="T1385" s="6" t="s">
        <v>8326</v>
      </c>
      <c r="U1385" s="6" t="str">
        <f t="shared" si="168"/>
        <v>music</v>
      </c>
      <c r="V1385" s="6" t="str">
        <f t="shared" si="175"/>
        <v>rock</v>
      </c>
      <c r="W1385" s="6" t="str">
        <f t="shared" si="169"/>
        <v>music</v>
      </c>
      <c r="X1385" s="6" t="str">
        <f t="shared" si="170"/>
        <v>rock</v>
      </c>
    </row>
    <row r="1386" spans="1:24" ht="104.7" customHeight="1" x14ac:dyDescent="0.55000000000000004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20">
        <f t="shared" si="171"/>
        <v>42160.735208333332</v>
      </c>
      <c r="L1386" s="20">
        <f t="shared" si="172"/>
        <v>42190.735208333332</v>
      </c>
      <c r="M1386" s="6" t="b">
        <v>0</v>
      </c>
      <c r="N1386" s="6">
        <v>63</v>
      </c>
      <c r="O1386" s="6" t="b">
        <v>1</v>
      </c>
      <c r="P1386" s="6" t="s">
        <v>8276</v>
      </c>
      <c r="Q1386" s="8">
        <f t="shared" si="173"/>
        <v>124.08571428571429</v>
      </c>
      <c r="R1386" s="9">
        <f t="shared" si="174"/>
        <v>68.936507936507937</v>
      </c>
      <c r="S1386" s="6" t="s">
        <v>8325</v>
      </c>
      <c r="T1386" s="6" t="s">
        <v>8326</v>
      </c>
      <c r="U1386" s="6" t="str">
        <f t="shared" si="168"/>
        <v>music</v>
      </c>
      <c r="V1386" s="6" t="str">
        <f t="shared" si="175"/>
        <v>rock</v>
      </c>
      <c r="W1386" s="6" t="str">
        <f t="shared" si="169"/>
        <v>music</v>
      </c>
      <c r="X1386" s="6" t="str">
        <f t="shared" si="170"/>
        <v>rock</v>
      </c>
    </row>
    <row r="1387" spans="1:24" ht="104.7" customHeight="1" x14ac:dyDescent="0.55000000000000004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20">
        <f t="shared" si="171"/>
        <v>42433.688900462963</v>
      </c>
      <c r="L1387" s="20">
        <f t="shared" si="172"/>
        <v>42489.507638888885</v>
      </c>
      <c r="M1387" s="6" t="b">
        <v>0</v>
      </c>
      <c r="N1387" s="6">
        <v>134</v>
      </c>
      <c r="O1387" s="6" t="b">
        <v>1</v>
      </c>
      <c r="P1387" s="6" t="s">
        <v>8276</v>
      </c>
      <c r="Q1387" s="8">
        <f t="shared" si="173"/>
        <v>110.406125</v>
      </c>
      <c r="R1387" s="9">
        <f t="shared" si="174"/>
        <v>65.914104477611943</v>
      </c>
      <c r="S1387" s="6" t="s">
        <v>8325</v>
      </c>
      <c r="T1387" s="6" t="s">
        <v>8326</v>
      </c>
      <c r="U1387" s="6" t="str">
        <f t="shared" si="168"/>
        <v>music</v>
      </c>
      <c r="V1387" s="6" t="str">
        <f t="shared" si="175"/>
        <v>rock</v>
      </c>
      <c r="W1387" s="6" t="str">
        <f t="shared" si="169"/>
        <v>music</v>
      </c>
      <c r="X1387" s="6" t="str">
        <f t="shared" si="170"/>
        <v>rock</v>
      </c>
    </row>
    <row r="1388" spans="1:24" ht="104.7" customHeight="1" x14ac:dyDescent="0.55000000000000004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20">
        <f t="shared" si="171"/>
        <v>42184.646863425922</v>
      </c>
      <c r="L1388" s="20">
        <f t="shared" si="172"/>
        <v>42214.646863425922</v>
      </c>
      <c r="M1388" s="6" t="b">
        <v>0</v>
      </c>
      <c r="N1388" s="6">
        <v>14</v>
      </c>
      <c r="O1388" s="6" t="b">
        <v>1</v>
      </c>
      <c r="P1388" s="6" t="s">
        <v>8276</v>
      </c>
      <c r="Q1388" s="8">
        <f t="shared" si="173"/>
        <v>218.75</v>
      </c>
      <c r="R1388" s="9">
        <f t="shared" si="174"/>
        <v>62.5</v>
      </c>
      <c r="S1388" s="6" t="s">
        <v>8325</v>
      </c>
      <c r="T1388" s="6" t="s">
        <v>8326</v>
      </c>
      <c r="U1388" s="6" t="str">
        <f t="shared" si="168"/>
        <v>music</v>
      </c>
      <c r="V1388" s="6" t="str">
        <f t="shared" si="175"/>
        <v>rock</v>
      </c>
      <c r="W1388" s="6" t="str">
        <f t="shared" si="169"/>
        <v>music</v>
      </c>
      <c r="X1388" s="6" t="str">
        <f t="shared" si="170"/>
        <v>rock</v>
      </c>
    </row>
    <row r="1389" spans="1:24" ht="104.7" customHeight="1" x14ac:dyDescent="0.55000000000000004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20">
        <f t="shared" si="171"/>
        <v>42126.92123842593</v>
      </c>
      <c r="L1389" s="20">
        <f t="shared" si="172"/>
        <v>42158.1875</v>
      </c>
      <c r="M1389" s="6" t="b">
        <v>0</v>
      </c>
      <c r="N1389" s="6">
        <v>78</v>
      </c>
      <c r="O1389" s="6" t="b">
        <v>1</v>
      </c>
      <c r="P1389" s="6" t="s">
        <v>8276</v>
      </c>
      <c r="Q1389" s="8">
        <f t="shared" si="173"/>
        <v>136.625</v>
      </c>
      <c r="R1389" s="9">
        <f t="shared" si="174"/>
        <v>70.064102564102569</v>
      </c>
      <c r="S1389" s="6" t="s">
        <v>8325</v>
      </c>
      <c r="T1389" s="6" t="s">
        <v>8326</v>
      </c>
      <c r="U1389" s="6" t="str">
        <f t="shared" si="168"/>
        <v>music</v>
      </c>
      <c r="V1389" s="6" t="str">
        <f t="shared" si="175"/>
        <v>rock</v>
      </c>
      <c r="W1389" s="6" t="str">
        <f t="shared" si="169"/>
        <v>music</v>
      </c>
      <c r="X1389" s="6" t="str">
        <f t="shared" si="170"/>
        <v>rock</v>
      </c>
    </row>
    <row r="1390" spans="1:24" ht="104.7" customHeight="1" x14ac:dyDescent="0.55000000000000004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20">
        <f t="shared" si="171"/>
        <v>42634.614780092597</v>
      </c>
      <c r="L1390" s="20">
        <f t="shared" si="172"/>
        <v>42660.676388888889</v>
      </c>
      <c r="M1390" s="6" t="b">
        <v>0</v>
      </c>
      <c r="N1390" s="6">
        <v>112</v>
      </c>
      <c r="O1390" s="6" t="b">
        <v>1</v>
      </c>
      <c r="P1390" s="6" t="s">
        <v>8276</v>
      </c>
      <c r="Q1390" s="8">
        <f t="shared" si="173"/>
        <v>134.8074</v>
      </c>
      <c r="R1390" s="9">
        <f t="shared" si="174"/>
        <v>60.181874999999998</v>
      </c>
      <c r="S1390" s="6" t="s">
        <v>8325</v>
      </c>
      <c r="T1390" s="6" t="s">
        <v>8326</v>
      </c>
      <c r="U1390" s="6" t="str">
        <f t="shared" si="168"/>
        <v>music</v>
      </c>
      <c r="V1390" s="6" t="str">
        <f t="shared" si="175"/>
        <v>rock</v>
      </c>
      <c r="W1390" s="6" t="str">
        <f t="shared" si="169"/>
        <v>music</v>
      </c>
      <c r="X1390" s="6" t="str">
        <f t="shared" si="170"/>
        <v>rock</v>
      </c>
    </row>
    <row r="1391" spans="1:24" ht="104.7" customHeight="1" x14ac:dyDescent="0.55000000000000004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20">
        <f t="shared" si="171"/>
        <v>42565.480983796297</v>
      </c>
      <c r="L1391" s="20">
        <f t="shared" si="172"/>
        <v>42595.480983796297</v>
      </c>
      <c r="M1391" s="6" t="b">
        <v>0</v>
      </c>
      <c r="N1391" s="6">
        <v>34</v>
      </c>
      <c r="O1391" s="6" t="b">
        <v>1</v>
      </c>
      <c r="P1391" s="6" t="s">
        <v>8276</v>
      </c>
      <c r="Q1391" s="8">
        <f t="shared" si="173"/>
        <v>145.4</v>
      </c>
      <c r="R1391" s="9">
        <f t="shared" si="174"/>
        <v>21.382352941176471</v>
      </c>
      <c r="S1391" s="6" t="s">
        <v>8325</v>
      </c>
      <c r="T1391" s="6" t="s">
        <v>8326</v>
      </c>
      <c r="U1391" s="6" t="str">
        <f t="shared" si="168"/>
        <v>music</v>
      </c>
      <c r="V1391" s="6" t="str">
        <f t="shared" si="175"/>
        <v>rock</v>
      </c>
      <c r="W1391" s="6" t="str">
        <f t="shared" si="169"/>
        <v>music</v>
      </c>
      <c r="X1391" s="6" t="str">
        <f t="shared" si="170"/>
        <v>rock</v>
      </c>
    </row>
    <row r="1392" spans="1:24" ht="104.7" customHeight="1" x14ac:dyDescent="0.55000000000000004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20">
        <f t="shared" si="171"/>
        <v>42087.803310185183</v>
      </c>
      <c r="L1392" s="20">
        <f t="shared" si="172"/>
        <v>42121.716666666667</v>
      </c>
      <c r="M1392" s="6" t="b">
        <v>0</v>
      </c>
      <c r="N1392" s="6">
        <v>19</v>
      </c>
      <c r="O1392" s="6" t="b">
        <v>1</v>
      </c>
      <c r="P1392" s="6" t="s">
        <v>8276</v>
      </c>
      <c r="Q1392" s="8">
        <f t="shared" si="173"/>
        <v>109.10714285714285</v>
      </c>
      <c r="R1392" s="9">
        <f t="shared" si="174"/>
        <v>160.78947368421052</v>
      </c>
      <c r="S1392" s="6" t="s">
        <v>8325</v>
      </c>
      <c r="T1392" s="6" t="s">
        <v>8326</v>
      </c>
      <c r="U1392" s="6" t="str">
        <f t="shared" si="168"/>
        <v>music</v>
      </c>
      <c r="V1392" s="6" t="str">
        <f t="shared" si="175"/>
        <v>rock</v>
      </c>
      <c r="W1392" s="6" t="str">
        <f t="shared" si="169"/>
        <v>music</v>
      </c>
      <c r="X1392" s="6" t="str">
        <f t="shared" si="170"/>
        <v>rock</v>
      </c>
    </row>
    <row r="1393" spans="1:24" ht="104.7" customHeight="1" x14ac:dyDescent="0.55000000000000004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20">
        <f t="shared" si="171"/>
        <v>42193.650671296295</v>
      </c>
      <c r="L1393" s="20">
        <f t="shared" si="172"/>
        <v>42238.207638888889</v>
      </c>
      <c r="M1393" s="6" t="b">
        <v>0</v>
      </c>
      <c r="N1393" s="6">
        <v>13</v>
      </c>
      <c r="O1393" s="6" t="b">
        <v>1</v>
      </c>
      <c r="P1393" s="6" t="s">
        <v>8276</v>
      </c>
      <c r="Q1393" s="8">
        <f t="shared" si="173"/>
        <v>110.2</v>
      </c>
      <c r="R1393" s="9">
        <f t="shared" si="174"/>
        <v>42.384615384615387</v>
      </c>
      <c r="S1393" s="6" t="s">
        <v>8325</v>
      </c>
      <c r="T1393" s="6" t="s">
        <v>8326</v>
      </c>
      <c r="U1393" s="6" t="str">
        <f t="shared" si="168"/>
        <v>music</v>
      </c>
      <c r="V1393" s="6" t="str">
        <f t="shared" si="175"/>
        <v>rock</v>
      </c>
      <c r="W1393" s="6" t="str">
        <f t="shared" si="169"/>
        <v>music</v>
      </c>
      <c r="X1393" s="6" t="str">
        <f t="shared" si="170"/>
        <v>rock</v>
      </c>
    </row>
    <row r="1394" spans="1:24" ht="104.7" customHeight="1" x14ac:dyDescent="0.55000000000000004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20">
        <f t="shared" si="171"/>
        <v>42401.154930555553</v>
      </c>
      <c r="L1394" s="20">
        <f t="shared" si="172"/>
        <v>42432.154930555553</v>
      </c>
      <c r="M1394" s="6" t="b">
        <v>0</v>
      </c>
      <c r="N1394" s="6">
        <v>104</v>
      </c>
      <c r="O1394" s="6" t="b">
        <v>1</v>
      </c>
      <c r="P1394" s="6" t="s">
        <v>8276</v>
      </c>
      <c r="Q1394" s="8">
        <f t="shared" si="173"/>
        <v>113.64000000000001</v>
      </c>
      <c r="R1394" s="9">
        <f t="shared" si="174"/>
        <v>27.317307692307693</v>
      </c>
      <c r="S1394" s="6" t="s">
        <v>8325</v>
      </c>
      <c r="T1394" s="6" t="s">
        <v>8326</v>
      </c>
      <c r="U1394" s="6" t="str">
        <f t="shared" si="168"/>
        <v>music</v>
      </c>
      <c r="V1394" s="6" t="str">
        <f t="shared" si="175"/>
        <v>rock</v>
      </c>
      <c r="W1394" s="6" t="str">
        <f t="shared" si="169"/>
        <v>music</v>
      </c>
      <c r="X1394" s="6" t="str">
        <f t="shared" si="170"/>
        <v>rock</v>
      </c>
    </row>
    <row r="1395" spans="1:24" ht="104.7" customHeight="1" x14ac:dyDescent="0.55000000000000004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20">
        <f t="shared" si="171"/>
        <v>42553.681979166664</v>
      </c>
      <c r="L1395" s="20">
        <f t="shared" si="172"/>
        <v>42583.681979166664</v>
      </c>
      <c r="M1395" s="6" t="b">
        <v>0</v>
      </c>
      <c r="N1395" s="6">
        <v>52</v>
      </c>
      <c r="O1395" s="6" t="b">
        <v>1</v>
      </c>
      <c r="P1395" s="6" t="s">
        <v>8276</v>
      </c>
      <c r="Q1395" s="8">
        <f t="shared" si="173"/>
        <v>102.35000000000001</v>
      </c>
      <c r="R1395" s="9">
        <f t="shared" si="174"/>
        <v>196.82692307692307</v>
      </c>
      <c r="S1395" s="6" t="s">
        <v>8325</v>
      </c>
      <c r="T1395" s="6" t="s">
        <v>8326</v>
      </c>
      <c r="U1395" s="6" t="str">
        <f t="shared" si="168"/>
        <v>music</v>
      </c>
      <c r="V1395" s="6" t="str">
        <f t="shared" si="175"/>
        <v>rock</v>
      </c>
      <c r="W1395" s="6" t="str">
        <f t="shared" si="169"/>
        <v>music</v>
      </c>
      <c r="X1395" s="6" t="str">
        <f t="shared" si="170"/>
        <v>rock</v>
      </c>
    </row>
    <row r="1396" spans="1:24" ht="104.7" customHeight="1" x14ac:dyDescent="0.55000000000000004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20">
        <f t="shared" si="171"/>
        <v>42752.144976851851</v>
      </c>
      <c r="L1396" s="20">
        <f t="shared" si="172"/>
        <v>42795.125</v>
      </c>
      <c r="M1396" s="6" t="b">
        <v>0</v>
      </c>
      <c r="N1396" s="6">
        <v>17</v>
      </c>
      <c r="O1396" s="6" t="b">
        <v>1</v>
      </c>
      <c r="P1396" s="6" t="s">
        <v>8276</v>
      </c>
      <c r="Q1396" s="8">
        <f t="shared" si="173"/>
        <v>122.13333333333334</v>
      </c>
      <c r="R1396" s="9">
        <f t="shared" si="174"/>
        <v>53.882352941176471</v>
      </c>
      <c r="S1396" s="6" t="s">
        <v>8325</v>
      </c>
      <c r="T1396" s="6" t="s">
        <v>8326</v>
      </c>
      <c r="U1396" s="6" t="str">
        <f t="shared" si="168"/>
        <v>music</v>
      </c>
      <c r="V1396" s="6" t="str">
        <f t="shared" si="175"/>
        <v>rock</v>
      </c>
      <c r="W1396" s="6" t="str">
        <f t="shared" si="169"/>
        <v>music</v>
      </c>
      <c r="X1396" s="6" t="str">
        <f t="shared" si="170"/>
        <v>rock</v>
      </c>
    </row>
    <row r="1397" spans="1:24" ht="104.7" customHeight="1" x14ac:dyDescent="0.55000000000000004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20">
        <f t="shared" si="171"/>
        <v>42719.90834490741</v>
      </c>
      <c r="L1397" s="20">
        <f t="shared" si="172"/>
        <v>42749.90834490741</v>
      </c>
      <c r="M1397" s="6" t="b">
        <v>0</v>
      </c>
      <c r="N1397" s="6">
        <v>82</v>
      </c>
      <c r="O1397" s="6" t="b">
        <v>1</v>
      </c>
      <c r="P1397" s="6" t="s">
        <v>8276</v>
      </c>
      <c r="Q1397" s="8">
        <f t="shared" si="173"/>
        <v>111.88571428571427</v>
      </c>
      <c r="R1397" s="9">
        <f t="shared" si="174"/>
        <v>47.756097560975611</v>
      </c>
      <c r="S1397" s="6" t="s">
        <v>8325</v>
      </c>
      <c r="T1397" s="6" t="s">
        <v>8326</v>
      </c>
      <c r="U1397" s="6" t="str">
        <f t="shared" si="168"/>
        <v>music</v>
      </c>
      <c r="V1397" s="6" t="str">
        <f t="shared" si="175"/>
        <v>rock</v>
      </c>
      <c r="W1397" s="6" t="str">
        <f t="shared" si="169"/>
        <v>music</v>
      </c>
      <c r="X1397" s="6" t="str">
        <f t="shared" si="170"/>
        <v>rock</v>
      </c>
    </row>
    <row r="1398" spans="1:24" ht="104.7" customHeight="1" x14ac:dyDescent="0.55000000000000004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20">
        <f t="shared" si="171"/>
        <v>42018.99863425926</v>
      </c>
      <c r="L1398" s="20">
        <f t="shared" si="172"/>
        <v>42048.99863425926</v>
      </c>
      <c r="M1398" s="6" t="b">
        <v>0</v>
      </c>
      <c r="N1398" s="6">
        <v>73</v>
      </c>
      <c r="O1398" s="6" t="b">
        <v>1</v>
      </c>
      <c r="P1398" s="6" t="s">
        <v>8276</v>
      </c>
      <c r="Q1398" s="8">
        <f t="shared" si="173"/>
        <v>107.3</v>
      </c>
      <c r="R1398" s="9">
        <f t="shared" si="174"/>
        <v>88.191780821917803</v>
      </c>
      <c r="S1398" s="6" t="s">
        <v>8325</v>
      </c>
      <c r="T1398" s="6" t="s">
        <v>8326</v>
      </c>
      <c r="U1398" s="6" t="str">
        <f t="shared" si="168"/>
        <v>music</v>
      </c>
      <c r="V1398" s="6" t="str">
        <f t="shared" si="175"/>
        <v>rock</v>
      </c>
      <c r="W1398" s="6" t="str">
        <f t="shared" si="169"/>
        <v>music</v>
      </c>
      <c r="X1398" s="6" t="str">
        <f t="shared" si="170"/>
        <v>rock</v>
      </c>
    </row>
    <row r="1399" spans="1:24" ht="104.7" customHeight="1" x14ac:dyDescent="0.55000000000000004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20">
        <f t="shared" si="171"/>
        <v>42640.917939814812</v>
      </c>
      <c r="L1399" s="20">
        <f t="shared" si="172"/>
        <v>42670.888194444444</v>
      </c>
      <c r="M1399" s="6" t="b">
        <v>0</v>
      </c>
      <c r="N1399" s="6">
        <v>158</v>
      </c>
      <c r="O1399" s="6" t="b">
        <v>1</v>
      </c>
      <c r="P1399" s="6" t="s">
        <v>8276</v>
      </c>
      <c r="Q1399" s="8">
        <f t="shared" si="173"/>
        <v>113.85000000000001</v>
      </c>
      <c r="R1399" s="9">
        <f t="shared" si="174"/>
        <v>72.056962025316452</v>
      </c>
      <c r="S1399" s="6" t="s">
        <v>8325</v>
      </c>
      <c r="T1399" s="6" t="s">
        <v>8326</v>
      </c>
      <c r="U1399" s="6" t="str">
        <f t="shared" si="168"/>
        <v>music</v>
      </c>
      <c r="V1399" s="6" t="str">
        <f t="shared" si="175"/>
        <v>rock</v>
      </c>
      <c r="W1399" s="6" t="str">
        <f t="shared" si="169"/>
        <v>music</v>
      </c>
      <c r="X1399" s="6" t="str">
        <f t="shared" si="170"/>
        <v>rock</v>
      </c>
    </row>
    <row r="1400" spans="1:24" ht="104.7" customHeight="1" x14ac:dyDescent="0.55000000000000004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20">
        <f t="shared" si="171"/>
        <v>42526.874236111107</v>
      </c>
      <c r="L1400" s="20">
        <f t="shared" si="172"/>
        <v>42556.874236111107</v>
      </c>
      <c r="M1400" s="6" t="b">
        <v>0</v>
      </c>
      <c r="N1400" s="6">
        <v>65</v>
      </c>
      <c r="O1400" s="6" t="b">
        <v>1</v>
      </c>
      <c r="P1400" s="6" t="s">
        <v>8276</v>
      </c>
      <c r="Q1400" s="8">
        <f t="shared" si="173"/>
        <v>109.68181818181819</v>
      </c>
      <c r="R1400" s="9">
        <f t="shared" si="174"/>
        <v>74.246153846153845</v>
      </c>
      <c r="S1400" s="6" t="s">
        <v>8325</v>
      </c>
      <c r="T1400" s="6" t="s">
        <v>8326</v>
      </c>
      <c r="U1400" s="6" t="str">
        <f t="shared" si="168"/>
        <v>music</v>
      </c>
      <c r="V1400" s="6" t="str">
        <f t="shared" si="175"/>
        <v>rock</v>
      </c>
      <c r="W1400" s="6" t="str">
        <f t="shared" si="169"/>
        <v>music</v>
      </c>
      <c r="X1400" s="6" t="str">
        <f t="shared" si="170"/>
        <v>rock</v>
      </c>
    </row>
    <row r="1401" spans="1:24" ht="104.7" customHeight="1" x14ac:dyDescent="0.55000000000000004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20">
        <f t="shared" si="171"/>
        <v>41889.004317129627</v>
      </c>
      <c r="L1401" s="20">
        <f t="shared" si="172"/>
        <v>41919.004317129627</v>
      </c>
      <c r="M1401" s="6" t="b">
        <v>0</v>
      </c>
      <c r="N1401" s="6">
        <v>184</v>
      </c>
      <c r="O1401" s="6" t="b">
        <v>1</v>
      </c>
      <c r="P1401" s="6" t="s">
        <v>8276</v>
      </c>
      <c r="Q1401" s="8">
        <f t="shared" si="173"/>
        <v>126.14444444444443</v>
      </c>
      <c r="R1401" s="9">
        <f t="shared" si="174"/>
        <v>61.701086956521742</v>
      </c>
      <c r="S1401" s="6" t="s">
        <v>8325</v>
      </c>
      <c r="T1401" s="6" t="s">
        <v>8326</v>
      </c>
      <c r="U1401" s="6" t="str">
        <f t="shared" si="168"/>
        <v>music</v>
      </c>
      <c r="V1401" s="6" t="str">
        <f t="shared" si="175"/>
        <v>rock</v>
      </c>
      <c r="W1401" s="6" t="str">
        <f t="shared" si="169"/>
        <v>music</v>
      </c>
      <c r="X1401" s="6" t="str">
        <f t="shared" si="170"/>
        <v>rock</v>
      </c>
    </row>
    <row r="1402" spans="1:24" ht="104.7" customHeight="1" x14ac:dyDescent="0.55000000000000004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20">
        <f t="shared" si="171"/>
        <v>42498.341122685189</v>
      </c>
      <c r="L1402" s="20">
        <f t="shared" si="172"/>
        <v>42533.229166666672</v>
      </c>
      <c r="M1402" s="6" t="b">
        <v>0</v>
      </c>
      <c r="N1402" s="6">
        <v>34</v>
      </c>
      <c r="O1402" s="6" t="b">
        <v>1</v>
      </c>
      <c r="P1402" s="6" t="s">
        <v>8276</v>
      </c>
      <c r="Q1402" s="8">
        <f t="shared" si="173"/>
        <v>167.42857142857144</v>
      </c>
      <c r="R1402" s="9">
        <f t="shared" si="174"/>
        <v>17.235294117647058</v>
      </c>
      <c r="S1402" s="6" t="s">
        <v>8325</v>
      </c>
      <c r="T1402" s="6" t="s">
        <v>8326</v>
      </c>
      <c r="U1402" s="6" t="str">
        <f t="shared" si="168"/>
        <v>music</v>
      </c>
      <c r="V1402" s="6" t="str">
        <f t="shared" si="175"/>
        <v>rock</v>
      </c>
      <c r="W1402" s="6" t="str">
        <f t="shared" si="169"/>
        <v>music</v>
      </c>
      <c r="X1402" s="6" t="str">
        <f t="shared" si="170"/>
        <v>rock</v>
      </c>
    </row>
    <row r="1403" spans="1:24" ht="104.7" customHeight="1" x14ac:dyDescent="0.55000000000000004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20">
        <f t="shared" si="171"/>
        <v>41399.99622685185</v>
      </c>
      <c r="L1403" s="20">
        <f t="shared" si="172"/>
        <v>41420.99622685185</v>
      </c>
      <c r="M1403" s="6" t="b">
        <v>0</v>
      </c>
      <c r="N1403" s="6">
        <v>240</v>
      </c>
      <c r="O1403" s="6" t="b">
        <v>1</v>
      </c>
      <c r="P1403" s="6" t="s">
        <v>8276</v>
      </c>
      <c r="Q1403" s="8">
        <f t="shared" si="173"/>
        <v>496.52000000000004</v>
      </c>
      <c r="R1403" s="9">
        <f t="shared" si="174"/>
        <v>51.720833333333331</v>
      </c>
      <c r="S1403" s="6" t="s">
        <v>8325</v>
      </c>
      <c r="T1403" s="6" t="s">
        <v>8326</v>
      </c>
      <c r="U1403" s="6" t="str">
        <f t="shared" si="168"/>
        <v>music</v>
      </c>
      <c r="V1403" s="6" t="str">
        <f t="shared" si="175"/>
        <v>rock</v>
      </c>
      <c r="W1403" s="6" t="str">
        <f t="shared" si="169"/>
        <v>music</v>
      </c>
      <c r="X1403" s="6" t="str">
        <f t="shared" si="170"/>
        <v>rock</v>
      </c>
    </row>
    <row r="1404" spans="1:24" ht="104.7" customHeight="1" x14ac:dyDescent="0.55000000000000004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20">
        <f t="shared" si="171"/>
        <v>42065.053368055553</v>
      </c>
      <c r="L1404" s="20">
        <f t="shared" si="172"/>
        <v>42125.011701388896</v>
      </c>
      <c r="M1404" s="6" t="b">
        <v>0</v>
      </c>
      <c r="N1404" s="6">
        <v>113</v>
      </c>
      <c r="O1404" s="6" t="b">
        <v>1</v>
      </c>
      <c r="P1404" s="6" t="s">
        <v>8276</v>
      </c>
      <c r="Q1404" s="8">
        <f t="shared" si="173"/>
        <v>109.16</v>
      </c>
      <c r="R1404" s="9">
        <f t="shared" si="174"/>
        <v>24.150442477876105</v>
      </c>
      <c r="S1404" s="6" t="s">
        <v>8325</v>
      </c>
      <c r="T1404" s="6" t="s">
        <v>8326</v>
      </c>
      <c r="U1404" s="6" t="str">
        <f t="shared" si="168"/>
        <v>music</v>
      </c>
      <c r="V1404" s="6" t="str">
        <f t="shared" si="175"/>
        <v>rock</v>
      </c>
      <c r="W1404" s="6" t="str">
        <f t="shared" si="169"/>
        <v>music</v>
      </c>
      <c r="X1404" s="6" t="str">
        <f t="shared" si="170"/>
        <v>rock</v>
      </c>
    </row>
    <row r="1405" spans="1:24" ht="104.7" customHeight="1" x14ac:dyDescent="0.55000000000000004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20">
        <f t="shared" si="171"/>
        <v>41451.062905092593</v>
      </c>
      <c r="L1405" s="20">
        <f t="shared" si="172"/>
        <v>41481.062905092593</v>
      </c>
      <c r="M1405" s="6" t="b">
        <v>0</v>
      </c>
      <c r="N1405" s="6">
        <v>66</v>
      </c>
      <c r="O1405" s="6" t="b">
        <v>1</v>
      </c>
      <c r="P1405" s="6" t="s">
        <v>8276</v>
      </c>
      <c r="Q1405" s="8">
        <f t="shared" si="173"/>
        <v>102.57499999999999</v>
      </c>
      <c r="R1405" s="9">
        <f t="shared" si="174"/>
        <v>62.166666666666664</v>
      </c>
      <c r="S1405" s="6" t="s">
        <v>8325</v>
      </c>
      <c r="T1405" s="6" t="s">
        <v>8326</v>
      </c>
      <c r="U1405" s="6" t="str">
        <f t="shared" si="168"/>
        <v>music</v>
      </c>
      <c r="V1405" s="6" t="str">
        <f t="shared" si="175"/>
        <v>rock</v>
      </c>
      <c r="W1405" s="6" t="str">
        <f t="shared" si="169"/>
        <v>music</v>
      </c>
      <c r="X1405" s="6" t="str">
        <f t="shared" si="170"/>
        <v>rock</v>
      </c>
    </row>
    <row r="1406" spans="1:24" ht="104.7" customHeight="1" x14ac:dyDescent="0.55000000000000004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20">
        <f t="shared" si="171"/>
        <v>42032.510243055556</v>
      </c>
      <c r="L1406" s="20">
        <f t="shared" si="172"/>
        <v>42057.510243055556</v>
      </c>
      <c r="M1406" s="6" t="b">
        <v>1</v>
      </c>
      <c r="N1406" s="6">
        <v>5</v>
      </c>
      <c r="O1406" s="6" t="b">
        <v>0</v>
      </c>
      <c r="P1406" s="6" t="s">
        <v>8287</v>
      </c>
      <c r="Q1406" s="8">
        <f t="shared" si="173"/>
        <v>1.6620689655172414</v>
      </c>
      <c r="R1406" s="9">
        <f t="shared" si="174"/>
        <v>48.2</v>
      </c>
      <c r="S1406" s="6" t="s">
        <v>8322</v>
      </c>
      <c r="T1406" s="6" t="s">
        <v>8341</v>
      </c>
      <c r="U1406" s="6" t="str">
        <f t="shared" si="168"/>
        <v>publishing</v>
      </c>
      <c r="V1406" s="6" t="str">
        <f t="shared" si="175"/>
        <v>translations</v>
      </c>
      <c r="W1406" s="6" t="str">
        <f t="shared" si="169"/>
        <v>publishing</v>
      </c>
      <c r="X1406" s="6" t="str">
        <f t="shared" si="170"/>
        <v>translations</v>
      </c>
    </row>
    <row r="1407" spans="1:24" ht="104.7" customHeight="1" x14ac:dyDescent="0.55000000000000004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20">
        <f t="shared" si="171"/>
        <v>41941.680567129632</v>
      </c>
      <c r="L1407" s="20">
        <f t="shared" si="172"/>
        <v>41971.722233796296</v>
      </c>
      <c r="M1407" s="6" t="b">
        <v>1</v>
      </c>
      <c r="N1407" s="6">
        <v>17</v>
      </c>
      <c r="O1407" s="6" t="b">
        <v>0</v>
      </c>
      <c r="P1407" s="6" t="s">
        <v>8287</v>
      </c>
      <c r="Q1407" s="8">
        <f t="shared" si="173"/>
        <v>0.42</v>
      </c>
      <c r="R1407" s="9">
        <f t="shared" si="174"/>
        <v>6.1764705882352944</v>
      </c>
      <c r="S1407" s="6" t="s">
        <v>8322</v>
      </c>
      <c r="T1407" s="6" t="s">
        <v>8341</v>
      </c>
      <c r="U1407" s="6" t="str">
        <f t="shared" si="168"/>
        <v>publishing</v>
      </c>
      <c r="V1407" s="6" t="str">
        <f t="shared" si="175"/>
        <v>translations</v>
      </c>
      <c r="W1407" s="6" t="str">
        <f t="shared" si="169"/>
        <v>publishing</v>
      </c>
      <c r="X1407" s="6" t="str">
        <f t="shared" si="170"/>
        <v>translations</v>
      </c>
    </row>
    <row r="1408" spans="1:24" ht="104.7" customHeight="1" x14ac:dyDescent="0.55000000000000004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20">
        <f t="shared" si="171"/>
        <v>42297.432951388888</v>
      </c>
      <c r="L1408" s="20">
        <f t="shared" si="172"/>
        <v>42350.416666666672</v>
      </c>
      <c r="M1408" s="6" t="b">
        <v>0</v>
      </c>
      <c r="N1408" s="6">
        <v>3</v>
      </c>
      <c r="O1408" s="6" t="b">
        <v>0</v>
      </c>
      <c r="P1408" s="6" t="s">
        <v>8287</v>
      </c>
      <c r="Q1408" s="8">
        <f t="shared" si="173"/>
        <v>0.125</v>
      </c>
      <c r="R1408" s="9">
        <f t="shared" si="174"/>
        <v>5</v>
      </c>
      <c r="S1408" s="6" t="s">
        <v>8322</v>
      </c>
      <c r="T1408" s="6" t="s">
        <v>8341</v>
      </c>
      <c r="U1408" s="6" t="str">
        <f t="shared" si="168"/>
        <v>publishing</v>
      </c>
      <c r="V1408" s="6" t="str">
        <f t="shared" si="175"/>
        <v>translations</v>
      </c>
      <c r="W1408" s="6" t="str">
        <f t="shared" si="169"/>
        <v>publishing</v>
      </c>
      <c r="X1408" s="6" t="str">
        <f t="shared" si="170"/>
        <v>translations</v>
      </c>
    </row>
    <row r="1409" spans="1:24" ht="104.7" customHeight="1" x14ac:dyDescent="0.55000000000000004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20">
        <f t="shared" si="171"/>
        <v>41838.536782407406</v>
      </c>
      <c r="L1409" s="20">
        <f t="shared" si="172"/>
        <v>41863.536782407406</v>
      </c>
      <c r="M1409" s="6" t="b">
        <v>0</v>
      </c>
      <c r="N1409" s="6">
        <v>2</v>
      </c>
      <c r="O1409" s="6" t="b">
        <v>0</v>
      </c>
      <c r="P1409" s="6" t="s">
        <v>8287</v>
      </c>
      <c r="Q1409" s="8">
        <f t="shared" si="173"/>
        <v>0.5</v>
      </c>
      <c r="R1409" s="9">
        <f t="shared" si="174"/>
        <v>7.5</v>
      </c>
      <c r="S1409" s="6" t="s">
        <v>8322</v>
      </c>
      <c r="T1409" s="6" t="s">
        <v>8341</v>
      </c>
      <c r="U1409" s="6" t="str">
        <f t="shared" si="168"/>
        <v>publishing</v>
      </c>
      <c r="V1409" s="6" t="str">
        <f t="shared" si="175"/>
        <v>translations</v>
      </c>
      <c r="W1409" s="6" t="str">
        <f t="shared" si="169"/>
        <v>publishing</v>
      </c>
      <c r="X1409" s="6" t="str">
        <f t="shared" si="170"/>
        <v>translations</v>
      </c>
    </row>
    <row r="1410" spans="1:24" ht="104.7" customHeight="1" x14ac:dyDescent="0.55000000000000004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20">
        <f t="shared" si="171"/>
        <v>42291.872175925921</v>
      </c>
      <c r="L1410" s="20">
        <f t="shared" si="172"/>
        <v>42321.913842592592</v>
      </c>
      <c r="M1410" s="6" t="b">
        <v>0</v>
      </c>
      <c r="N1410" s="6">
        <v>6</v>
      </c>
      <c r="O1410" s="6" t="b">
        <v>0</v>
      </c>
      <c r="P1410" s="6" t="s">
        <v>8287</v>
      </c>
      <c r="Q1410" s="8">
        <f t="shared" si="173"/>
        <v>7.1999999999999993</v>
      </c>
      <c r="R1410" s="9">
        <f t="shared" si="174"/>
        <v>12</v>
      </c>
      <c r="S1410" s="6" t="s">
        <v>8322</v>
      </c>
      <c r="T1410" s="6" t="s">
        <v>8341</v>
      </c>
      <c r="U1410" s="6" t="str">
        <f t="shared" ref="U1410:U1473" si="176">LEFT(P1410,FIND("/",P1410)-1)</f>
        <v>publishing</v>
      </c>
      <c r="V1410" s="6" t="str">
        <f t="shared" si="175"/>
        <v>translations</v>
      </c>
      <c r="W1410" s="6" t="str">
        <f t="shared" ref="W1410:W1473" si="177">TRIM(MID(SUBSTITUTE(P1410,"/",REPT(" ",LEN(P1410))),(1-1)*LEN(P1410)+1,LEN(P1410)))</f>
        <v>publishing</v>
      </c>
      <c r="X1410" s="6" t="str">
        <f t="shared" ref="X1410:X1473" si="178">TRIM(MID(SUBSTITUTE(P1410,"/",REPT(" ",LEN(P1410))),(2-1)*LEN(P1410)+1,LEN(P1410)))</f>
        <v>translations</v>
      </c>
    </row>
    <row r="1411" spans="1:24" ht="104.7" customHeight="1" x14ac:dyDescent="0.55000000000000004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20">
        <f t="shared" ref="K1411:K1474" si="179">(((J1411/60)/60)/24)+DATE(1970,1,1)</f>
        <v>41945.133506944447</v>
      </c>
      <c r="L1411" s="20">
        <f t="shared" ref="L1411:L1474" si="180">(((I1411/60)/60)/24)+DATE(1970,1,1)</f>
        <v>42005.175173611111</v>
      </c>
      <c r="M1411" s="6" t="b">
        <v>0</v>
      </c>
      <c r="N1411" s="6">
        <v>0</v>
      </c>
      <c r="O1411" s="6" t="b">
        <v>0</v>
      </c>
      <c r="P1411" s="6" t="s">
        <v>8287</v>
      </c>
      <c r="Q1411" s="8">
        <f t="shared" ref="Q1411:Q1474" si="181">E1411/D1411*100</f>
        <v>0</v>
      </c>
      <c r="R1411" s="9" t="e">
        <f t="shared" ref="R1411:R1474" si="182">E1411/N1411</f>
        <v>#DIV/0!</v>
      </c>
      <c r="S1411" s="6" t="s">
        <v>8322</v>
      </c>
      <c r="T1411" s="6" t="s">
        <v>8341</v>
      </c>
      <c r="U1411" s="6" t="str">
        <f t="shared" si="176"/>
        <v>publishing</v>
      </c>
      <c r="V1411" s="6" t="str">
        <f t="shared" ref="V1411:V1474" si="183">RIGHT(P1411,LEN(P1411)-LEN(U1411)-1)</f>
        <v>translations</v>
      </c>
      <c r="W1411" s="6" t="str">
        <f t="shared" si="177"/>
        <v>publishing</v>
      </c>
      <c r="X1411" s="6" t="str">
        <f t="shared" si="178"/>
        <v>translations</v>
      </c>
    </row>
    <row r="1412" spans="1:24" ht="104.7" customHeight="1" x14ac:dyDescent="0.55000000000000004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20">
        <f t="shared" si="179"/>
        <v>42479.318518518514</v>
      </c>
      <c r="L1412" s="20">
        <f t="shared" si="180"/>
        <v>42524.318518518514</v>
      </c>
      <c r="M1412" s="6" t="b">
        <v>0</v>
      </c>
      <c r="N1412" s="6">
        <v>1</v>
      </c>
      <c r="O1412" s="6" t="b">
        <v>0</v>
      </c>
      <c r="P1412" s="6" t="s">
        <v>8287</v>
      </c>
      <c r="Q1412" s="8">
        <f t="shared" si="181"/>
        <v>1.6666666666666666E-2</v>
      </c>
      <c r="R1412" s="9">
        <f t="shared" si="182"/>
        <v>1</v>
      </c>
      <c r="S1412" s="6" t="s">
        <v>8322</v>
      </c>
      <c r="T1412" s="6" t="s">
        <v>8341</v>
      </c>
      <c r="U1412" s="6" t="str">
        <f t="shared" si="176"/>
        <v>publishing</v>
      </c>
      <c r="V1412" s="6" t="str">
        <f t="shared" si="183"/>
        <v>translations</v>
      </c>
      <c r="W1412" s="6" t="str">
        <f t="shared" si="177"/>
        <v>publishing</v>
      </c>
      <c r="X1412" s="6" t="str">
        <f t="shared" si="178"/>
        <v>translations</v>
      </c>
    </row>
    <row r="1413" spans="1:24" ht="104.7" customHeight="1" x14ac:dyDescent="0.55000000000000004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20">
        <f t="shared" si="179"/>
        <v>42013.059027777781</v>
      </c>
      <c r="L1413" s="20">
        <f t="shared" si="180"/>
        <v>42041.059027777781</v>
      </c>
      <c r="M1413" s="6" t="b">
        <v>0</v>
      </c>
      <c r="N1413" s="6">
        <v>3</v>
      </c>
      <c r="O1413" s="6" t="b">
        <v>0</v>
      </c>
      <c r="P1413" s="6" t="s">
        <v>8287</v>
      </c>
      <c r="Q1413" s="8">
        <f t="shared" si="181"/>
        <v>0.23333333333333336</v>
      </c>
      <c r="R1413" s="9">
        <f t="shared" si="182"/>
        <v>2.3333333333333335</v>
      </c>
      <c r="S1413" s="6" t="s">
        <v>8322</v>
      </c>
      <c r="T1413" s="6" t="s">
        <v>8341</v>
      </c>
      <c r="U1413" s="6" t="str">
        <f t="shared" si="176"/>
        <v>publishing</v>
      </c>
      <c r="V1413" s="6" t="str">
        <f t="shared" si="183"/>
        <v>translations</v>
      </c>
      <c r="W1413" s="6" t="str">
        <f t="shared" si="177"/>
        <v>publishing</v>
      </c>
      <c r="X1413" s="6" t="str">
        <f t="shared" si="178"/>
        <v>translations</v>
      </c>
    </row>
    <row r="1414" spans="1:24" ht="104.7" customHeight="1" x14ac:dyDescent="0.55000000000000004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20">
        <f t="shared" si="179"/>
        <v>41947.063645833332</v>
      </c>
      <c r="L1414" s="20">
        <f t="shared" si="180"/>
        <v>41977.063645833332</v>
      </c>
      <c r="M1414" s="6" t="b">
        <v>0</v>
      </c>
      <c r="N1414" s="6">
        <v>13</v>
      </c>
      <c r="O1414" s="6" t="b">
        <v>0</v>
      </c>
      <c r="P1414" s="6" t="s">
        <v>8287</v>
      </c>
      <c r="Q1414" s="8">
        <f t="shared" si="181"/>
        <v>4.5714285714285712</v>
      </c>
      <c r="R1414" s="9">
        <f t="shared" si="182"/>
        <v>24.615384615384617</v>
      </c>
      <c r="S1414" s="6" t="s">
        <v>8322</v>
      </c>
      <c r="T1414" s="6" t="s">
        <v>8341</v>
      </c>
      <c r="U1414" s="6" t="str">
        <f t="shared" si="176"/>
        <v>publishing</v>
      </c>
      <c r="V1414" s="6" t="str">
        <f t="shared" si="183"/>
        <v>translations</v>
      </c>
      <c r="W1414" s="6" t="str">
        <f t="shared" si="177"/>
        <v>publishing</v>
      </c>
      <c r="X1414" s="6" t="str">
        <f t="shared" si="178"/>
        <v>translations</v>
      </c>
    </row>
    <row r="1415" spans="1:24" ht="104.7" customHeight="1" x14ac:dyDescent="0.55000000000000004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20">
        <f t="shared" si="179"/>
        <v>42360.437152777777</v>
      </c>
      <c r="L1415" s="20">
        <f t="shared" si="180"/>
        <v>42420.437152777777</v>
      </c>
      <c r="M1415" s="6" t="b">
        <v>0</v>
      </c>
      <c r="N1415" s="6">
        <v>1</v>
      </c>
      <c r="O1415" s="6" t="b">
        <v>0</v>
      </c>
      <c r="P1415" s="6" t="s">
        <v>8287</v>
      </c>
      <c r="Q1415" s="8">
        <f t="shared" si="181"/>
        <v>5</v>
      </c>
      <c r="R1415" s="9">
        <f t="shared" si="182"/>
        <v>100</v>
      </c>
      <c r="S1415" s="6" t="s">
        <v>8322</v>
      </c>
      <c r="T1415" s="6" t="s">
        <v>8341</v>
      </c>
      <c r="U1415" s="6" t="str">
        <f t="shared" si="176"/>
        <v>publishing</v>
      </c>
      <c r="V1415" s="6" t="str">
        <f t="shared" si="183"/>
        <v>translations</v>
      </c>
      <c r="W1415" s="6" t="str">
        <f t="shared" si="177"/>
        <v>publishing</v>
      </c>
      <c r="X1415" s="6" t="str">
        <f t="shared" si="178"/>
        <v>translations</v>
      </c>
    </row>
    <row r="1416" spans="1:24" ht="104.7" customHeight="1" x14ac:dyDescent="0.55000000000000004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20">
        <f t="shared" si="179"/>
        <v>42708.25309027778</v>
      </c>
      <c r="L1416" s="20">
        <f t="shared" si="180"/>
        <v>42738.25309027778</v>
      </c>
      <c r="M1416" s="6" t="b">
        <v>0</v>
      </c>
      <c r="N1416" s="6">
        <v>1</v>
      </c>
      <c r="O1416" s="6" t="b">
        <v>0</v>
      </c>
      <c r="P1416" s="6" t="s">
        <v>8287</v>
      </c>
      <c r="Q1416" s="8">
        <f t="shared" si="181"/>
        <v>0.2</v>
      </c>
      <c r="R1416" s="9">
        <f t="shared" si="182"/>
        <v>1</v>
      </c>
      <c r="S1416" s="6" t="s">
        <v>8322</v>
      </c>
      <c r="T1416" s="6" t="s">
        <v>8341</v>
      </c>
      <c r="U1416" s="6" t="str">
        <f t="shared" si="176"/>
        <v>publishing</v>
      </c>
      <c r="V1416" s="6" t="str">
        <f t="shared" si="183"/>
        <v>translations</v>
      </c>
      <c r="W1416" s="6" t="str">
        <f t="shared" si="177"/>
        <v>publishing</v>
      </c>
      <c r="X1416" s="6" t="str">
        <f t="shared" si="178"/>
        <v>translations</v>
      </c>
    </row>
    <row r="1417" spans="1:24" ht="104.7" customHeight="1" x14ac:dyDescent="0.55000000000000004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20">
        <f t="shared" si="179"/>
        <v>42192.675821759258</v>
      </c>
      <c r="L1417" s="20">
        <f t="shared" si="180"/>
        <v>42232.675821759258</v>
      </c>
      <c r="M1417" s="6" t="b">
        <v>0</v>
      </c>
      <c r="N1417" s="6">
        <v>9</v>
      </c>
      <c r="O1417" s="6" t="b">
        <v>0</v>
      </c>
      <c r="P1417" s="6" t="s">
        <v>8287</v>
      </c>
      <c r="Q1417" s="8">
        <f t="shared" si="181"/>
        <v>18.181818181818183</v>
      </c>
      <c r="R1417" s="9">
        <f t="shared" si="182"/>
        <v>88.888888888888886</v>
      </c>
      <c r="S1417" s="6" t="s">
        <v>8322</v>
      </c>
      <c r="T1417" s="6" t="s">
        <v>8341</v>
      </c>
      <c r="U1417" s="6" t="str">
        <f t="shared" si="176"/>
        <v>publishing</v>
      </c>
      <c r="V1417" s="6" t="str">
        <f t="shared" si="183"/>
        <v>translations</v>
      </c>
      <c r="W1417" s="6" t="str">
        <f t="shared" si="177"/>
        <v>publishing</v>
      </c>
      <c r="X1417" s="6" t="str">
        <f t="shared" si="178"/>
        <v>translations</v>
      </c>
    </row>
    <row r="1418" spans="1:24" ht="104.7" customHeight="1" x14ac:dyDescent="0.55000000000000004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20">
        <f t="shared" si="179"/>
        <v>42299.926145833335</v>
      </c>
      <c r="L1418" s="20">
        <f t="shared" si="180"/>
        <v>42329.967812499999</v>
      </c>
      <c r="M1418" s="6" t="b">
        <v>0</v>
      </c>
      <c r="N1418" s="6">
        <v>0</v>
      </c>
      <c r="O1418" s="6" t="b">
        <v>0</v>
      </c>
      <c r="P1418" s="6" t="s">
        <v>8287</v>
      </c>
      <c r="Q1418" s="8">
        <f t="shared" si="181"/>
        <v>0</v>
      </c>
      <c r="R1418" s="9" t="e">
        <f t="shared" si="182"/>
        <v>#DIV/0!</v>
      </c>
      <c r="S1418" s="6" t="s">
        <v>8322</v>
      </c>
      <c r="T1418" s="6" t="s">
        <v>8341</v>
      </c>
      <c r="U1418" s="6" t="str">
        <f t="shared" si="176"/>
        <v>publishing</v>
      </c>
      <c r="V1418" s="6" t="str">
        <f t="shared" si="183"/>
        <v>translations</v>
      </c>
      <c r="W1418" s="6" t="str">
        <f t="shared" si="177"/>
        <v>publishing</v>
      </c>
      <c r="X1418" s="6" t="str">
        <f t="shared" si="178"/>
        <v>translations</v>
      </c>
    </row>
    <row r="1419" spans="1:24" ht="104.7" customHeight="1" x14ac:dyDescent="0.55000000000000004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20">
        <f t="shared" si="179"/>
        <v>42232.15016203704</v>
      </c>
      <c r="L1419" s="20">
        <f t="shared" si="180"/>
        <v>42262.465972222228</v>
      </c>
      <c r="M1419" s="6" t="b">
        <v>0</v>
      </c>
      <c r="N1419" s="6">
        <v>2</v>
      </c>
      <c r="O1419" s="6" t="b">
        <v>0</v>
      </c>
      <c r="P1419" s="6" t="s">
        <v>8287</v>
      </c>
      <c r="Q1419" s="8">
        <f t="shared" si="181"/>
        <v>1.2222222222222223</v>
      </c>
      <c r="R1419" s="9">
        <f t="shared" si="182"/>
        <v>27.5</v>
      </c>
      <c r="S1419" s="6" t="s">
        <v>8322</v>
      </c>
      <c r="T1419" s="6" t="s">
        <v>8341</v>
      </c>
      <c r="U1419" s="6" t="str">
        <f t="shared" si="176"/>
        <v>publishing</v>
      </c>
      <c r="V1419" s="6" t="str">
        <f t="shared" si="183"/>
        <v>translations</v>
      </c>
      <c r="W1419" s="6" t="str">
        <f t="shared" si="177"/>
        <v>publishing</v>
      </c>
      <c r="X1419" s="6" t="str">
        <f t="shared" si="178"/>
        <v>translations</v>
      </c>
    </row>
    <row r="1420" spans="1:24" ht="104.7" customHeight="1" x14ac:dyDescent="0.55000000000000004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20">
        <f t="shared" si="179"/>
        <v>42395.456412037034</v>
      </c>
      <c r="L1420" s="20">
        <f t="shared" si="180"/>
        <v>42425.456412037034</v>
      </c>
      <c r="M1420" s="6" t="b">
        <v>0</v>
      </c>
      <c r="N1420" s="6">
        <v>1</v>
      </c>
      <c r="O1420" s="6" t="b">
        <v>0</v>
      </c>
      <c r="P1420" s="6" t="s">
        <v>8287</v>
      </c>
      <c r="Q1420" s="8">
        <f t="shared" si="181"/>
        <v>0.2</v>
      </c>
      <c r="R1420" s="9">
        <f t="shared" si="182"/>
        <v>6</v>
      </c>
      <c r="S1420" s="6" t="s">
        <v>8322</v>
      </c>
      <c r="T1420" s="6" t="s">
        <v>8341</v>
      </c>
      <c r="U1420" s="6" t="str">
        <f t="shared" si="176"/>
        <v>publishing</v>
      </c>
      <c r="V1420" s="6" t="str">
        <f t="shared" si="183"/>
        <v>translations</v>
      </c>
      <c r="W1420" s="6" t="str">
        <f t="shared" si="177"/>
        <v>publishing</v>
      </c>
      <c r="X1420" s="6" t="str">
        <f t="shared" si="178"/>
        <v>translations</v>
      </c>
    </row>
    <row r="1421" spans="1:24" ht="104.7" customHeight="1" x14ac:dyDescent="0.55000000000000004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20">
        <f t="shared" si="179"/>
        <v>42622.456238425926</v>
      </c>
      <c r="L1421" s="20">
        <f t="shared" si="180"/>
        <v>42652.456238425926</v>
      </c>
      <c r="M1421" s="6" t="b">
        <v>0</v>
      </c>
      <c r="N1421" s="6">
        <v>10</v>
      </c>
      <c r="O1421" s="6" t="b">
        <v>0</v>
      </c>
      <c r="P1421" s="6" t="s">
        <v>8287</v>
      </c>
      <c r="Q1421" s="8">
        <f t="shared" si="181"/>
        <v>7.0634920634920633</v>
      </c>
      <c r="R1421" s="9">
        <f t="shared" si="182"/>
        <v>44.5</v>
      </c>
      <c r="S1421" s="6" t="s">
        <v>8322</v>
      </c>
      <c r="T1421" s="6" t="s">
        <v>8341</v>
      </c>
      <c r="U1421" s="6" t="str">
        <f t="shared" si="176"/>
        <v>publishing</v>
      </c>
      <c r="V1421" s="6" t="str">
        <f t="shared" si="183"/>
        <v>translations</v>
      </c>
      <c r="W1421" s="6" t="str">
        <f t="shared" si="177"/>
        <v>publishing</v>
      </c>
      <c r="X1421" s="6" t="str">
        <f t="shared" si="178"/>
        <v>translations</v>
      </c>
    </row>
    <row r="1422" spans="1:24" ht="104.7" customHeight="1" x14ac:dyDescent="0.55000000000000004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20">
        <f t="shared" si="179"/>
        <v>42524.667662037042</v>
      </c>
      <c r="L1422" s="20">
        <f t="shared" si="180"/>
        <v>42549.667662037042</v>
      </c>
      <c r="M1422" s="6" t="b">
        <v>0</v>
      </c>
      <c r="N1422" s="6">
        <v>3</v>
      </c>
      <c r="O1422" s="6" t="b">
        <v>0</v>
      </c>
      <c r="P1422" s="6" t="s">
        <v>8287</v>
      </c>
      <c r="Q1422" s="8">
        <f t="shared" si="181"/>
        <v>2.7272727272727271</v>
      </c>
      <c r="R1422" s="9">
        <f t="shared" si="182"/>
        <v>1</v>
      </c>
      <c r="S1422" s="6" t="s">
        <v>8322</v>
      </c>
      <c r="T1422" s="6" t="s">
        <v>8341</v>
      </c>
      <c r="U1422" s="6" t="str">
        <f t="shared" si="176"/>
        <v>publishing</v>
      </c>
      <c r="V1422" s="6" t="str">
        <f t="shared" si="183"/>
        <v>translations</v>
      </c>
      <c r="W1422" s="6" t="str">
        <f t="shared" si="177"/>
        <v>publishing</v>
      </c>
      <c r="X1422" s="6" t="str">
        <f t="shared" si="178"/>
        <v>translations</v>
      </c>
    </row>
    <row r="1423" spans="1:24" ht="104.7" customHeight="1" x14ac:dyDescent="0.55000000000000004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20">
        <f t="shared" si="179"/>
        <v>42013.915613425925</v>
      </c>
      <c r="L1423" s="20">
        <f t="shared" si="180"/>
        <v>42043.915613425925</v>
      </c>
      <c r="M1423" s="6" t="b">
        <v>0</v>
      </c>
      <c r="N1423" s="6">
        <v>2</v>
      </c>
      <c r="O1423" s="6" t="b">
        <v>0</v>
      </c>
      <c r="P1423" s="6" t="s">
        <v>8287</v>
      </c>
      <c r="Q1423" s="8">
        <f t="shared" si="181"/>
        <v>0.1</v>
      </c>
      <c r="R1423" s="9">
        <f t="shared" si="182"/>
        <v>100</v>
      </c>
      <c r="S1423" s="6" t="s">
        <v>8322</v>
      </c>
      <c r="T1423" s="6" t="s">
        <v>8341</v>
      </c>
      <c r="U1423" s="6" t="str">
        <f t="shared" si="176"/>
        <v>publishing</v>
      </c>
      <c r="V1423" s="6" t="str">
        <f t="shared" si="183"/>
        <v>translations</v>
      </c>
      <c r="W1423" s="6" t="str">
        <f t="shared" si="177"/>
        <v>publishing</v>
      </c>
      <c r="X1423" s="6" t="str">
        <f t="shared" si="178"/>
        <v>translations</v>
      </c>
    </row>
    <row r="1424" spans="1:24" ht="104.7" customHeight="1" x14ac:dyDescent="0.55000000000000004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20">
        <f t="shared" si="179"/>
        <v>42604.239629629628</v>
      </c>
      <c r="L1424" s="20">
        <f t="shared" si="180"/>
        <v>42634.239629629628</v>
      </c>
      <c r="M1424" s="6" t="b">
        <v>0</v>
      </c>
      <c r="N1424" s="6">
        <v>2</v>
      </c>
      <c r="O1424" s="6" t="b">
        <v>0</v>
      </c>
      <c r="P1424" s="6" t="s">
        <v>8287</v>
      </c>
      <c r="Q1424" s="8">
        <f t="shared" si="181"/>
        <v>0.104</v>
      </c>
      <c r="R1424" s="9">
        <f t="shared" si="182"/>
        <v>13</v>
      </c>
      <c r="S1424" s="6" t="s">
        <v>8322</v>
      </c>
      <c r="T1424" s="6" t="s">
        <v>8341</v>
      </c>
      <c r="U1424" s="6" t="str">
        <f t="shared" si="176"/>
        <v>publishing</v>
      </c>
      <c r="V1424" s="6" t="str">
        <f t="shared" si="183"/>
        <v>translations</v>
      </c>
      <c r="W1424" s="6" t="str">
        <f t="shared" si="177"/>
        <v>publishing</v>
      </c>
      <c r="X1424" s="6" t="str">
        <f t="shared" si="178"/>
        <v>translations</v>
      </c>
    </row>
    <row r="1425" spans="1:24" ht="104.7" customHeight="1" x14ac:dyDescent="0.55000000000000004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20">
        <f t="shared" si="179"/>
        <v>42340.360312500001</v>
      </c>
      <c r="L1425" s="20">
        <f t="shared" si="180"/>
        <v>42370.360312500001</v>
      </c>
      <c r="M1425" s="6" t="b">
        <v>0</v>
      </c>
      <c r="N1425" s="6">
        <v>1</v>
      </c>
      <c r="O1425" s="6" t="b">
        <v>0</v>
      </c>
      <c r="P1425" s="6" t="s">
        <v>8287</v>
      </c>
      <c r="Q1425" s="8">
        <f t="shared" si="181"/>
        <v>0.33333333333333337</v>
      </c>
      <c r="R1425" s="9">
        <f t="shared" si="182"/>
        <v>100</v>
      </c>
      <c r="S1425" s="6" t="s">
        <v>8322</v>
      </c>
      <c r="T1425" s="6" t="s">
        <v>8341</v>
      </c>
      <c r="U1425" s="6" t="str">
        <f t="shared" si="176"/>
        <v>publishing</v>
      </c>
      <c r="V1425" s="6" t="str">
        <f t="shared" si="183"/>
        <v>translations</v>
      </c>
      <c r="W1425" s="6" t="str">
        <f t="shared" si="177"/>
        <v>publishing</v>
      </c>
      <c r="X1425" s="6" t="str">
        <f t="shared" si="178"/>
        <v>translations</v>
      </c>
    </row>
    <row r="1426" spans="1:24" ht="104.7" customHeight="1" x14ac:dyDescent="0.55000000000000004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20">
        <f t="shared" si="179"/>
        <v>42676.717615740738</v>
      </c>
      <c r="L1426" s="20">
        <f t="shared" si="180"/>
        <v>42689.759282407409</v>
      </c>
      <c r="M1426" s="6" t="b">
        <v>0</v>
      </c>
      <c r="N1426" s="6">
        <v>14</v>
      </c>
      <c r="O1426" s="6" t="b">
        <v>0</v>
      </c>
      <c r="P1426" s="6" t="s">
        <v>8287</v>
      </c>
      <c r="Q1426" s="8">
        <f t="shared" si="181"/>
        <v>20.36</v>
      </c>
      <c r="R1426" s="9">
        <f t="shared" si="182"/>
        <v>109.07142857142857</v>
      </c>
      <c r="S1426" s="6" t="s">
        <v>8322</v>
      </c>
      <c r="T1426" s="6" t="s">
        <v>8341</v>
      </c>
      <c r="U1426" s="6" t="str">
        <f t="shared" si="176"/>
        <v>publishing</v>
      </c>
      <c r="V1426" s="6" t="str">
        <f t="shared" si="183"/>
        <v>translations</v>
      </c>
      <c r="W1426" s="6" t="str">
        <f t="shared" si="177"/>
        <v>publishing</v>
      </c>
      <c r="X1426" s="6" t="str">
        <f t="shared" si="178"/>
        <v>translations</v>
      </c>
    </row>
    <row r="1427" spans="1:24" ht="104.7" customHeight="1" x14ac:dyDescent="0.55000000000000004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20">
        <f t="shared" si="179"/>
        <v>42093.131469907406</v>
      </c>
      <c r="L1427" s="20">
        <f t="shared" si="180"/>
        <v>42123.131469907406</v>
      </c>
      <c r="M1427" s="6" t="b">
        <v>0</v>
      </c>
      <c r="N1427" s="6">
        <v>0</v>
      </c>
      <c r="O1427" s="6" t="b">
        <v>0</v>
      </c>
      <c r="P1427" s="6" t="s">
        <v>8287</v>
      </c>
      <c r="Q1427" s="8">
        <f t="shared" si="181"/>
        <v>0</v>
      </c>
      <c r="R1427" s="9" t="e">
        <f t="shared" si="182"/>
        <v>#DIV/0!</v>
      </c>
      <c r="S1427" s="6" t="s">
        <v>8322</v>
      </c>
      <c r="T1427" s="6" t="s">
        <v>8341</v>
      </c>
      <c r="U1427" s="6" t="str">
        <f t="shared" si="176"/>
        <v>publishing</v>
      </c>
      <c r="V1427" s="6" t="str">
        <f t="shared" si="183"/>
        <v>translations</v>
      </c>
      <c r="W1427" s="6" t="str">
        <f t="shared" si="177"/>
        <v>publishing</v>
      </c>
      <c r="X1427" s="6" t="str">
        <f t="shared" si="178"/>
        <v>translations</v>
      </c>
    </row>
    <row r="1428" spans="1:24" ht="104.7" customHeight="1" x14ac:dyDescent="0.55000000000000004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20">
        <f t="shared" si="179"/>
        <v>42180.390277777777</v>
      </c>
      <c r="L1428" s="20">
        <f t="shared" si="180"/>
        <v>42240.390277777777</v>
      </c>
      <c r="M1428" s="6" t="b">
        <v>0</v>
      </c>
      <c r="N1428" s="6">
        <v>0</v>
      </c>
      <c r="O1428" s="6" t="b">
        <v>0</v>
      </c>
      <c r="P1428" s="6" t="s">
        <v>8287</v>
      </c>
      <c r="Q1428" s="8">
        <f t="shared" si="181"/>
        <v>0</v>
      </c>
      <c r="R1428" s="9" t="e">
        <f t="shared" si="182"/>
        <v>#DIV/0!</v>
      </c>
      <c r="S1428" s="6" t="s">
        <v>8322</v>
      </c>
      <c r="T1428" s="6" t="s">
        <v>8341</v>
      </c>
      <c r="U1428" s="6" t="str">
        <f t="shared" si="176"/>
        <v>publishing</v>
      </c>
      <c r="V1428" s="6" t="str">
        <f t="shared" si="183"/>
        <v>translations</v>
      </c>
      <c r="W1428" s="6" t="str">
        <f t="shared" si="177"/>
        <v>publishing</v>
      </c>
      <c r="X1428" s="6" t="str">
        <f t="shared" si="178"/>
        <v>translations</v>
      </c>
    </row>
    <row r="1429" spans="1:24" ht="104.7" customHeight="1" x14ac:dyDescent="0.55000000000000004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20">
        <f t="shared" si="179"/>
        <v>42601.851678240739</v>
      </c>
      <c r="L1429" s="20">
        <f t="shared" si="180"/>
        <v>42631.851678240739</v>
      </c>
      <c r="M1429" s="6" t="b">
        <v>0</v>
      </c>
      <c r="N1429" s="6">
        <v>4</v>
      </c>
      <c r="O1429" s="6" t="b">
        <v>0</v>
      </c>
      <c r="P1429" s="6" t="s">
        <v>8287</v>
      </c>
      <c r="Q1429" s="8">
        <f t="shared" si="181"/>
        <v>8.3800000000000008</v>
      </c>
      <c r="R1429" s="9">
        <f t="shared" si="182"/>
        <v>104.75</v>
      </c>
      <c r="S1429" s="6" t="s">
        <v>8322</v>
      </c>
      <c r="T1429" s="6" t="s">
        <v>8341</v>
      </c>
      <c r="U1429" s="6" t="str">
        <f t="shared" si="176"/>
        <v>publishing</v>
      </c>
      <c r="V1429" s="6" t="str">
        <f t="shared" si="183"/>
        <v>translations</v>
      </c>
      <c r="W1429" s="6" t="str">
        <f t="shared" si="177"/>
        <v>publishing</v>
      </c>
      <c r="X1429" s="6" t="str">
        <f t="shared" si="178"/>
        <v>translations</v>
      </c>
    </row>
    <row r="1430" spans="1:24" ht="104.7" customHeight="1" x14ac:dyDescent="0.55000000000000004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20">
        <f t="shared" si="179"/>
        <v>42432.379826388889</v>
      </c>
      <c r="L1430" s="20">
        <f t="shared" si="180"/>
        <v>42462.338159722218</v>
      </c>
      <c r="M1430" s="6" t="b">
        <v>0</v>
      </c>
      <c r="N1430" s="6">
        <v>3</v>
      </c>
      <c r="O1430" s="6" t="b">
        <v>0</v>
      </c>
      <c r="P1430" s="6" t="s">
        <v>8287</v>
      </c>
      <c r="Q1430" s="8">
        <f t="shared" si="181"/>
        <v>4.5</v>
      </c>
      <c r="R1430" s="9">
        <f t="shared" si="182"/>
        <v>15</v>
      </c>
      <c r="S1430" s="6" t="s">
        <v>8322</v>
      </c>
      <c r="T1430" s="6" t="s">
        <v>8341</v>
      </c>
      <c r="U1430" s="6" t="str">
        <f t="shared" si="176"/>
        <v>publishing</v>
      </c>
      <c r="V1430" s="6" t="str">
        <f t="shared" si="183"/>
        <v>translations</v>
      </c>
      <c r="W1430" s="6" t="str">
        <f t="shared" si="177"/>
        <v>publishing</v>
      </c>
      <c r="X1430" s="6" t="str">
        <f t="shared" si="178"/>
        <v>translations</v>
      </c>
    </row>
    <row r="1431" spans="1:24" ht="104.7" customHeight="1" x14ac:dyDescent="0.55000000000000004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20">
        <f t="shared" si="179"/>
        <v>42074.060671296291</v>
      </c>
      <c r="L1431" s="20">
        <f t="shared" si="180"/>
        <v>42104.060671296291</v>
      </c>
      <c r="M1431" s="6" t="b">
        <v>0</v>
      </c>
      <c r="N1431" s="6">
        <v>0</v>
      </c>
      <c r="O1431" s="6" t="b">
        <v>0</v>
      </c>
      <c r="P1431" s="6" t="s">
        <v>8287</v>
      </c>
      <c r="Q1431" s="8">
        <f t="shared" si="181"/>
        <v>0</v>
      </c>
      <c r="R1431" s="9" t="e">
        <f t="shared" si="182"/>
        <v>#DIV/0!</v>
      </c>
      <c r="S1431" s="6" t="s">
        <v>8322</v>
      </c>
      <c r="T1431" s="6" t="s">
        <v>8341</v>
      </c>
      <c r="U1431" s="6" t="str">
        <f t="shared" si="176"/>
        <v>publishing</v>
      </c>
      <c r="V1431" s="6" t="str">
        <f t="shared" si="183"/>
        <v>translations</v>
      </c>
      <c r="W1431" s="6" t="str">
        <f t="shared" si="177"/>
        <v>publishing</v>
      </c>
      <c r="X1431" s="6" t="str">
        <f t="shared" si="178"/>
        <v>translations</v>
      </c>
    </row>
    <row r="1432" spans="1:24" ht="104.7" customHeight="1" x14ac:dyDescent="0.55000000000000004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20">
        <f t="shared" si="179"/>
        <v>41961.813518518517</v>
      </c>
      <c r="L1432" s="20">
        <f t="shared" si="180"/>
        <v>41992.813518518517</v>
      </c>
      <c r="M1432" s="6" t="b">
        <v>0</v>
      </c>
      <c r="N1432" s="6">
        <v>5</v>
      </c>
      <c r="O1432" s="6" t="b">
        <v>0</v>
      </c>
      <c r="P1432" s="6" t="s">
        <v>8287</v>
      </c>
      <c r="Q1432" s="8">
        <f t="shared" si="181"/>
        <v>8.06</v>
      </c>
      <c r="R1432" s="9">
        <f t="shared" si="182"/>
        <v>80.599999999999994</v>
      </c>
      <c r="S1432" s="6" t="s">
        <v>8322</v>
      </c>
      <c r="T1432" s="6" t="s">
        <v>8341</v>
      </c>
      <c r="U1432" s="6" t="str">
        <f t="shared" si="176"/>
        <v>publishing</v>
      </c>
      <c r="V1432" s="6" t="str">
        <f t="shared" si="183"/>
        <v>translations</v>
      </c>
      <c r="W1432" s="6" t="str">
        <f t="shared" si="177"/>
        <v>publishing</v>
      </c>
      <c r="X1432" s="6" t="str">
        <f t="shared" si="178"/>
        <v>translations</v>
      </c>
    </row>
    <row r="1433" spans="1:24" ht="104.7" customHeight="1" x14ac:dyDescent="0.55000000000000004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20">
        <f t="shared" si="179"/>
        <v>42304.210833333331</v>
      </c>
      <c r="L1433" s="20">
        <f t="shared" si="180"/>
        <v>42334.252500000002</v>
      </c>
      <c r="M1433" s="6" t="b">
        <v>0</v>
      </c>
      <c r="N1433" s="6">
        <v>47</v>
      </c>
      <c r="O1433" s="6" t="b">
        <v>0</v>
      </c>
      <c r="P1433" s="6" t="s">
        <v>8287</v>
      </c>
      <c r="Q1433" s="8">
        <f t="shared" si="181"/>
        <v>31.94705882352941</v>
      </c>
      <c r="R1433" s="9">
        <f t="shared" si="182"/>
        <v>115.55319148936171</v>
      </c>
      <c r="S1433" s="6" t="s">
        <v>8322</v>
      </c>
      <c r="T1433" s="6" t="s">
        <v>8341</v>
      </c>
      <c r="U1433" s="6" t="str">
        <f t="shared" si="176"/>
        <v>publishing</v>
      </c>
      <c r="V1433" s="6" t="str">
        <f t="shared" si="183"/>
        <v>translations</v>
      </c>
      <c r="W1433" s="6" t="str">
        <f t="shared" si="177"/>
        <v>publishing</v>
      </c>
      <c r="X1433" s="6" t="str">
        <f t="shared" si="178"/>
        <v>translations</v>
      </c>
    </row>
    <row r="1434" spans="1:24" ht="104.7" customHeight="1" x14ac:dyDescent="0.55000000000000004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20">
        <f t="shared" si="179"/>
        <v>42175.780416666668</v>
      </c>
      <c r="L1434" s="20">
        <f t="shared" si="180"/>
        <v>42205.780416666668</v>
      </c>
      <c r="M1434" s="6" t="b">
        <v>0</v>
      </c>
      <c r="N1434" s="6">
        <v>0</v>
      </c>
      <c r="O1434" s="6" t="b">
        <v>0</v>
      </c>
      <c r="P1434" s="6" t="s">
        <v>8287</v>
      </c>
      <c r="Q1434" s="8">
        <f t="shared" si="181"/>
        <v>0</v>
      </c>
      <c r="R1434" s="9" t="e">
        <f t="shared" si="182"/>
        <v>#DIV/0!</v>
      </c>
      <c r="S1434" s="6" t="s">
        <v>8322</v>
      </c>
      <c r="T1434" s="6" t="s">
        <v>8341</v>
      </c>
      <c r="U1434" s="6" t="str">
        <f t="shared" si="176"/>
        <v>publishing</v>
      </c>
      <c r="V1434" s="6" t="str">
        <f t="shared" si="183"/>
        <v>translations</v>
      </c>
      <c r="W1434" s="6" t="str">
        <f t="shared" si="177"/>
        <v>publishing</v>
      </c>
      <c r="X1434" s="6" t="str">
        <f t="shared" si="178"/>
        <v>translations</v>
      </c>
    </row>
    <row r="1435" spans="1:24" ht="104.7" customHeight="1" x14ac:dyDescent="0.55000000000000004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20">
        <f t="shared" si="179"/>
        <v>42673.625868055555</v>
      </c>
      <c r="L1435" s="20">
        <f t="shared" si="180"/>
        <v>42714.458333333328</v>
      </c>
      <c r="M1435" s="6" t="b">
        <v>0</v>
      </c>
      <c r="N1435" s="6">
        <v>10</v>
      </c>
      <c r="O1435" s="6" t="b">
        <v>0</v>
      </c>
      <c r="P1435" s="6" t="s">
        <v>8287</v>
      </c>
      <c r="Q1435" s="8">
        <f t="shared" si="181"/>
        <v>6.708333333333333</v>
      </c>
      <c r="R1435" s="9">
        <f t="shared" si="182"/>
        <v>80.5</v>
      </c>
      <c r="S1435" s="6" t="s">
        <v>8322</v>
      </c>
      <c r="T1435" s="6" t="s">
        <v>8341</v>
      </c>
      <c r="U1435" s="6" t="str">
        <f t="shared" si="176"/>
        <v>publishing</v>
      </c>
      <c r="V1435" s="6" t="str">
        <f t="shared" si="183"/>
        <v>translations</v>
      </c>
      <c r="W1435" s="6" t="str">
        <f t="shared" si="177"/>
        <v>publishing</v>
      </c>
      <c r="X1435" s="6" t="str">
        <f t="shared" si="178"/>
        <v>translations</v>
      </c>
    </row>
    <row r="1436" spans="1:24" ht="104.7" customHeight="1" x14ac:dyDescent="0.55000000000000004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20">
        <f t="shared" si="179"/>
        <v>42142.767106481479</v>
      </c>
      <c r="L1436" s="20">
        <f t="shared" si="180"/>
        <v>42163.625</v>
      </c>
      <c r="M1436" s="6" t="b">
        <v>0</v>
      </c>
      <c r="N1436" s="6">
        <v>11</v>
      </c>
      <c r="O1436" s="6" t="b">
        <v>0</v>
      </c>
      <c r="P1436" s="6" t="s">
        <v>8287</v>
      </c>
      <c r="Q1436" s="8">
        <f t="shared" si="181"/>
        <v>9.9878048780487809</v>
      </c>
      <c r="R1436" s="9">
        <f t="shared" si="182"/>
        <v>744.5454545454545</v>
      </c>
      <c r="S1436" s="6" t="s">
        <v>8322</v>
      </c>
      <c r="T1436" s="6" t="s">
        <v>8341</v>
      </c>
      <c r="U1436" s="6" t="str">
        <f t="shared" si="176"/>
        <v>publishing</v>
      </c>
      <c r="V1436" s="6" t="str">
        <f t="shared" si="183"/>
        <v>translations</v>
      </c>
      <c r="W1436" s="6" t="str">
        <f t="shared" si="177"/>
        <v>publishing</v>
      </c>
      <c r="X1436" s="6" t="str">
        <f t="shared" si="178"/>
        <v>translations</v>
      </c>
    </row>
    <row r="1437" spans="1:24" ht="104.7" customHeight="1" x14ac:dyDescent="0.55000000000000004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20">
        <f t="shared" si="179"/>
        <v>42258.780324074076</v>
      </c>
      <c r="L1437" s="20">
        <f t="shared" si="180"/>
        <v>42288.780324074076</v>
      </c>
      <c r="M1437" s="6" t="b">
        <v>0</v>
      </c>
      <c r="N1437" s="6">
        <v>2</v>
      </c>
      <c r="O1437" s="6" t="b">
        <v>0</v>
      </c>
      <c r="P1437" s="6" t="s">
        <v>8287</v>
      </c>
      <c r="Q1437" s="8">
        <f t="shared" si="181"/>
        <v>0.1</v>
      </c>
      <c r="R1437" s="9">
        <f t="shared" si="182"/>
        <v>7.5</v>
      </c>
      <c r="S1437" s="6" t="s">
        <v>8322</v>
      </c>
      <c r="T1437" s="6" t="s">
        <v>8341</v>
      </c>
      <c r="U1437" s="6" t="str">
        <f t="shared" si="176"/>
        <v>publishing</v>
      </c>
      <c r="V1437" s="6" t="str">
        <f t="shared" si="183"/>
        <v>translations</v>
      </c>
      <c r="W1437" s="6" t="str">
        <f t="shared" si="177"/>
        <v>publishing</v>
      </c>
      <c r="X1437" s="6" t="str">
        <f t="shared" si="178"/>
        <v>translations</v>
      </c>
    </row>
    <row r="1438" spans="1:24" ht="104.7" customHeight="1" x14ac:dyDescent="0.55000000000000004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20">
        <f t="shared" si="179"/>
        <v>42391.35019675926</v>
      </c>
      <c r="L1438" s="20">
        <f t="shared" si="180"/>
        <v>42421.35019675926</v>
      </c>
      <c r="M1438" s="6" t="b">
        <v>0</v>
      </c>
      <c r="N1438" s="6">
        <v>2</v>
      </c>
      <c r="O1438" s="6" t="b">
        <v>0</v>
      </c>
      <c r="P1438" s="6" t="s">
        <v>8287</v>
      </c>
      <c r="Q1438" s="8">
        <f t="shared" si="181"/>
        <v>0.77</v>
      </c>
      <c r="R1438" s="9">
        <f t="shared" si="182"/>
        <v>38.5</v>
      </c>
      <c r="S1438" s="6" t="s">
        <v>8322</v>
      </c>
      <c r="T1438" s="6" t="s">
        <v>8341</v>
      </c>
      <c r="U1438" s="6" t="str">
        <f t="shared" si="176"/>
        <v>publishing</v>
      </c>
      <c r="V1438" s="6" t="str">
        <f t="shared" si="183"/>
        <v>translations</v>
      </c>
      <c r="W1438" s="6" t="str">
        <f t="shared" si="177"/>
        <v>publishing</v>
      </c>
      <c r="X1438" s="6" t="str">
        <f t="shared" si="178"/>
        <v>translations</v>
      </c>
    </row>
    <row r="1439" spans="1:24" ht="104.7" customHeight="1" x14ac:dyDescent="0.55000000000000004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20">
        <f t="shared" si="179"/>
        <v>41796.531701388885</v>
      </c>
      <c r="L1439" s="20">
        <f t="shared" si="180"/>
        <v>41833.207638888889</v>
      </c>
      <c r="M1439" s="6" t="b">
        <v>0</v>
      </c>
      <c r="N1439" s="6">
        <v>22</v>
      </c>
      <c r="O1439" s="6" t="b">
        <v>0</v>
      </c>
      <c r="P1439" s="6" t="s">
        <v>8287</v>
      </c>
      <c r="Q1439" s="8">
        <f t="shared" si="181"/>
        <v>26.900000000000002</v>
      </c>
      <c r="R1439" s="9">
        <f t="shared" si="182"/>
        <v>36.68181818181818</v>
      </c>
      <c r="S1439" s="6" t="s">
        <v>8322</v>
      </c>
      <c r="T1439" s="6" t="s">
        <v>8341</v>
      </c>
      <c r="U1439" s="6" t="str">
        <f t="shared" si="176"/>
        <v>publishing</v>
      </c>
      <c r="V1439" s="6" t="str">
        <f t="shared" si="183"/>
        <v>translations</v>
      </c>
      <c r="W1439" s="6" t="str">
        <f t="shared" si="177"/>
        <v>publishing</v>
      </c>
      <c r="X1439" s="6" t="str">
        <f t="shared" si="178"/>
        <v>translations</v>
      </c>
    </row>
    <row r="1440" spans="1:24" ht="104.7" customHeight="1" x14ac:dyDescent="0.55000000000000004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20">
        <f t="shared" si="179"/>
        <v>42457.871516203704</v>
      </c>
      <c r="L1440" s="20">
        <f t="shared" si="180"/>
        <v>42487.579861111109</v>
      </c>
      <c r="M1440" s="6" t="b">
        <v>0</v>
      </c>
      <c r="N1440" s="6">
        <v>8</v>
      </c>
      <c r="O1440" s="6" t="b">
        <v>0</v>
      </c>
      <c r="P1440" s="6" t="s">
        <v>8287</v>
      </c>
      <c r="Q1440" s="8">
        <f t="shared" si="181"/>
        <v>3</v>
      </c>
      <c r="R1440" s="9">
        <f t="shared" si="182"/>
        <v>75</v>
      </c>
      <c r="S1440" s="6" t="s">
        <v>8322</v>
      </c>
      <c r="T1440" s="6" t="s">
        <v>8341</v>
      </c>
      <c r="U1440" s="6" t="str">
        <f t="shared" si="176"/>
        <v>publishing</v>
      </c>
      <c r="V1440" s="6" t="str">
        <f t="shared" si="183"/>
        <v>translations</v>
      </c>
      <c r="W1440" s="6" t="str">
        <f t="shared" si="177"/>
        <v>publishing</v>
      </c>
      <c r="X1440" s="6" t="str">
        <f t="shared" si="178"/>
        <v>translations</v>
      </c>
    </row>
    <row r="1441" spans="1:24" ht="104.7" customHeight="1" x14ac:dyDescent="0.55000000000000004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20">
        <f t="shared" si="179"/>
        <v>42040.829872685179</v>
      </c>
      <c r="L1441" s="20">
        <f t="shared" si="180"/>
        <v>42070.829872685179</v>
      </c>
      <c r="M1441" s="6" t="b">
        <v>0</v>
      </c>
      <c r="N1441" s="6">
        <v>6</v>
      </c>
      <c r="O1441" s="6" t="b">
        <v>0</v>
      </c>
      <c r="P1441" s="6" t="s">
        <v>8287</v>
      </c>
      <c r="Q1441" s="8">
        <f t="shared" si="181"/>
        <v>6.6055045871559637</v>
      </c>
      <c r="R1441" s="9">
        <f t="shared" si="182"/>
        <v>30</v>
      </c>
      <c r="S1441" s="6" t="s">
        <v>8322</v>
      </c>
      <c r="T1441" s="6" t="s">
        <v>8341</v>
      </c>
      <c r="U1441" s="6" t="str">
        <f t="shared" si="176"/>
        <v>publishing</v>
      </c>
      <c r="V1441" s="6" t="str">
        <f t="shared" si="183"/>
        <v>translations</v>
      </c>
      <c r="W1441" s="6" t="str">
        <f t="shared" si="177"/>
        <v>publishing</v>
      </c>
      <c r="X1441" s="6" t="str">
        <f t="shared" si="178"/>
        <v>translations</v>
      </c>
    </row>
    <row r="1442" spans="1:24" ht="104.7" customHeight="1" x14ac:dyDescent="0.55000000000000004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20">
        <f t="shared" si="179"/>
        <v>42486.748414351852</v>
      </c>
      <c r="L1442" s="20">
        <f t="shared" si="180"/>
        <v>42516.748414351852</v>
      </c>
      <c r="M1442" s="6" t="b">
        <v>0</v>
      </c>
      <c r="N1442" s="6">
        <v>1</v>
      </c>
      <c r="O1442" s="6" t="b">
        <v>0</v>
      </c>
      <c r="P1442" s="6" t="s">
        <v>8287</v>
      </c>
      <c r="Q1442" s="8">
        <f t="shared" si="181"/>
        <v>7.6923076923076927E-3</v>
      </c>
      <c r="R1442" s="9">
        <f t="shared" si="182"/>
        <v>1</v>
      </c>
      <c r="S1442" s="6" t="s">
        <v>8322</v>
      </c>
      <c r="T1442" s="6" t="s">
        <v>8341</v>
      </c>
      <c r="U1442" s="6" t="str">
        <f t="shared" si="176"/>
        <v>publishing</v>
      </c>
      <c r="V1442" s="6" t="str">
        <f t="shared" si="183"/>
        <v>translations</v>
      </c>
      <c r="W1442" s="6" t="str">
        <f t="shared" si="177"/>
        <v>publishing</v>
      </c>
      <c r="X1442" s="6" t="str">
        <f t="shared" si="178"/>
        <v>translations</v>
      </c>
    </row>
    <row r="1443" spans="1:24" ht="104.7" customHeight="1" x14ac:dyDescent="0.55000000000000004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20">
        <f t="shared" si="179"/>
        <v>42198.765844907408</v>
      </c>
      <c r="L1443" s="20">
        <f t="shared" si="180"/>
        <v>42258.765844907408</v>
      </c>
      <c r="M1443" s="6" t="b">
        <v>0</v>
      </c>
      <c r="N1443" s="6">
        <v>3</v>
      </c>
      <c r="O1443" s="6" t="b">
        <v>0</v>
      </c>
      <c r="P1443" s="6" t="s">
        <v>8287</v>
      </c>
      <c r="Q1443" s="8">
        <f t="shared" si="181"/>
        <v>1.1222222222222222</v>
      </c>
      <c r="R1443" s="9">
        <f t="shared" si="182"/>
        <v>673.33333333333337</v>
      </c>
      <c r="S1443" s="6" t="s">
        <v>8322</v>
      </c>
      <c r="T1443" s="6" t="s">
        <v>8341</v>
      </c>
      <c r="U1443" s="6" t="str">
        <f t="shared" si="176"/>
        <v>publishing</v>
      </c>
      <c r="V1443" s="6" t="str">
        <f t="shared" si="183"/>
        <v>translations</v>
      </c>
      <c r="W1443" s="6" t="str">
        <f t="shared" si="177"/>
        <v>publishing</v>
      </c>
      <c r="X1443" s="6" t="str">
        <f t="shared" si="178"/>
        <v>translations</v>
      </c>
    </row>
    <row r="1444" spans="1:24" ht="104.7" customHeight="1" x14ac:dyDescent="0.55000000000000004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20">
        <f t="shared" si="179"/>
        <v>42485.64534722222</v>
      </c>
      <c r="L1444" s="20">
        <f t="shared" si="180"/>
        <v>42515.64534722222</v>
      </c>
      <c r="M1444" s="6" t="b">
        <v>0</v>
      </c>
      <c r="N1444" s="6">
        <v>0</v>
      </c>
      <c r="O1444" s="6" t="b">
        <v>0</v>
      </c>
      <c r="P1444" s="6" t="s">
        <v>8287</v>
      </c>
      <c r="Q1444" s="8">
        <f t="shared" si="181"/>
        <v>0</v>
      </c>
      <c r="R1444" s="9" t="e">
        <f t="shared" si="182"/>
        <v>#DIV/0!</v>
      </c>
      <c r="S1444" s="6" t="s">
        <v>8322</v>
      </c>
      <c r="T1444" s="6" t="s">
        <v>8341</v>
      </c>
      <c r="U1444" s="6" t="str">
        <f t="shared" si="176"/>
        <v>publishing</v>
      </c>
      <c r="V1444" s="6" t="str">
        <f t="shared" si="183"/>
        <v>translations</v>
      </c>
      <c r="W1444" s="6" t="str">
        <f t="shared" si="177"/>
        <v>publishing</v>
      </c>
      <c r="X1444" s="6" t="str">
        <f t="shared" si="178"/>
        <v>translations</v>
      </c>
    </row>
    <row r="1445" spans="1:24" ht="104.7" customHeight="1" x14ac:dyDescent="0.55000000000000004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20">
        <f t="shared" si="179"/>
        <v>42707.926030092596</v>
      </c>
      <c r="L1445" s="20">
        <f t="shared" si="180"/>
        <v>42737.926030092596</v>
      </c>
      <c r="M1445" s="6" t="b">
        <v>0</v>
      </c>
      <c r="N1445" s="6">
        <v>0</v>
      </c>
      <c r="O1445" s="6" t="b">
        <v>0</v>
      </c>
      <c r="P1445" s="6" t="s">
        <v>8287</v>
      </c>
      <c r="Q1445" s="8">
        <f t="shared" si="181"/>
        <v>0</v>
      </c>
      <c r="R1445" s="9" t="e">
        <f t="shared" si="182"/>
        <v>#DIV/0!</v>
      </c>
      <c r="S1445" s="6" t="s">
        <v>8322</v>
      </c>
      <c r="T1445" s="6" t="s">
        <v>8341</v>
      </c>
      <c r="U1445" s="6" t="str">
        <f t="shared" si="176"/>
        <v>publishing</v>
      </c>
      <c r="V1445" s="6" t="str">
        <f t="shared" si="183"/>
        <v>translations</v>
      </c>
      <c r="W1445" s="6" t="str">
        <f t="shared" si="177"/>
        <v>publishing</v>
      </c>
      <c r="X1445" s="6" t="str">
        <f t="shared" si="178"/>
        <v>translations</v>
      </c>
    </row>
    <row r="1446" spans="1:24" ht="104.7" customHeight="1" x14ac:dyDescent="0.55000000000000004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20">
        <f t="shared" si="179"/>
        <v>42199.873402777783</v>
      </c>
      <c r="L1446" s="20">
        <f t="shared" si="180"/>
        <v>42259.873402777783</v>
      </c>
      <c r="M1446" s="6" t="b">
        <v>0</v>
      </c>
      <c r="N1446" s="6">
        <v>0</v>
      </c>
      <c r="O1446" s="6" t="b">
        <v>0</v>
      </c>
      <c r="P1446" s="6" t="s">
        <v>8287</v>
      </c>
      <c r="Q1446" s="8">
        <f t="shared" si="181"/>
        <v>0</v>
      </c>
      <c r="R1446" s="9" t="e">
        <f t="shared" si="182"/>
        <v>#DIV/0!</v>
      </c>
      <c r="S1446" s="6" t="s">
        <v>8322</v>
      </c>
      <c r="T1446" s="6" t="s">
        <v>8341</v>
      </c>
      <c r="U1446" s="6" t="str">
        <f t="shared" si="176"/>
        <v>publishing</v>
      </c>
      <c r="V1446" s="6" t="str">
        <f t="shared" si="183"/>
        <v>translations</v>
      </c>
      <c r="W1446" s="6" t="str">
        <f t="shared" si="177"/>
        <v>publishing</v>
      </c>
      <c r="X1446" s="6" t="str">
        <f t="shared" si="178"/>
        <v>translations</v>
      </c>
    </row>
    <row r="1447" spans="1:24" ht="104.7" customHeight="1" x14ac:dyDescent="0.55000000000000004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20">
        <f t="shared" si="179"/>
        <v>42139.542303240742</v>
      </c>
      <c r="L1447" s="20">
        <f t="shared" si="180"/>
        <v>42169.542303240742</v>
      </c>
      <c r="M1447" s="6" t="b">
        <v>0</v>
      </c>
      <c r="N1447" s="6">
        <v>0</v>
      </c>
      <c r="O1447" s="6" t="b">
        <v>0</v>
      </c>
      <c r="P1447" s="6" t="s">
        <v>8287</v>
      </c>
      <c r="Q1447" s="8">
        <f t="shared" si="181"/>
        <v>0</v>
      </c>
      <c r="R1447" s="9" t="e">
        <f t="shared" si="182"/>
        <v>#DIV/0!</v>
      </c>
      <c r="S1447" s="6" t="s">
        <v>8322</v>
      </c>
      <c r="T1447" s="6" t="s">
        <v>8341</v>
      </c>
      <c r="U1447" s="6" t="str">
        <f t="shared" si="176"/>
        <v>publishing</v>
      </c>
      <c r="V1447" s="6" t="str">
        <f t="shared" si="183"/>
        <v>translations</v>
      </c>
      <c r="W1447" s="6" t="str">
        <f t="shared" si="177"/>
        <v>publishing</v>
      </c>
      <c r="X1447" s="6" t="str">
        <f t="shared" si="178"/>
        <v>translations</v>
      </c>
    </row>
    <row r="1448" spans="1:24" ht="104.7" customHeight="1" x14ac:dyDescent="0.55000000000000004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20">
        <f t="shared" si="179"/>
        <v>42461.447662037041</v>
      </c>
      <c r="L1448" s="20">
        <f t="shared" si="180"/>
        <v>42481.447662037041</v>
      </c>
      <c r="M1448" s="6" t="b">
        <v>0</v>
      </c>
      <c r="N1448" s="6">
        <v>0</v>
      </c>
      <c r="O1448" s="6" t="b">
        <v>0</v>
      </c>
      <c r="P1448" s="6" t="s">
        <v>8287</v>
      </c>
      <c r="Q1448" s="8">
        <f t="shared" si="181"/>
        <v>0</v>
      </c>
      <c r="R1448" s="9" t="e">
        <f t="shared" si="182"/>
        <v>#DIV/0!</v>
      </c>
      <c r="S1448" s="6" t="s">
        <v>8322</v>
      </c>
      <c r="T1448" s="6" t="s">
        <v>8341</v>
      </c>
      <c r="U1448" s="6" t="str">
        <f t="shared" si="176"/>
        <v>publishing</v>
      </c>
      <c r="V1448" s="6" t="str">
        <f t="shared" si="183"/>
        <v>translations</v>
      </c>
      <c r="W1448" s="6" t="str">
        <f t="shared" si="177"/>
        <v>publishing</v>
      </c>
      <c r="X1448" s="6" t="str">
        <f t="shared" si="178"/>
        <v>translations</v>
      </c>
    </row>
    <row r="1449" spans="1:24" ht="104.7" customHeight="1" x14ac:dyDescent="0.55000000000000004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20">
        <f t="shared" si="179"/>
        <v>42529.730717592596</v>
      </c>
      <c r="L1449" s="20">
        <f t="shared" si="180"/>
        <v>42559.730717592596</v>
      </c>
      <c r="M1449" s="6" t="b">
        <v>0</v>
      </c>
      <c r="N1449" s="6">
        <v>3</v>
      </c>
      <c r="O1449" s="6" t="b">
        <v>0</v>
      </c>
      <c r="P1449" s="6" t="s">
        <v>8287</v>
      </c>
      <c r="Q1449" s="8">
        <f t="shared" si="181"/>
        <v>1.4999999999999999E-2</v>
      </c>
      <c r="R1449" s="9">
        <f t="shared" si="182"/>
        <v>25</v>
      </c>
      <c r="S1449" s="6" t="s">
        <v>8322</v>
      </c>
      <c r="T1449" s="6" t="s">
        <v>8341</v>
      </c>
      <c r="U1449" s="6" t="str">
        <f t="shared" si="176"/>
        <v>publishing</v>
      </c>
      <c r="V1449" s="6" t="str">
        <f t="shared" si="183"/>
        <v>translations</v>
      </c>
      <c r="W1449" s="6" t="str">
        <f t="shared" si="177"/>
        <v>publishing</v>
      </c>
      <c r="X1449" s="6" t="str">
        <f t="shared" si="178"/>
        <v>translations</v>
      </c>
    </row>
    <row r="1450" spans="1:24" ht="104.7" customHeight="1" x14ac:dyDescent="0.55000000000000004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20">
        <f t="shared" si="179"/>
        <v>42115.936550925922</v>
      </c>
      <c r="L1450" s="20">
        <f t="shared" si="180"/>
        <v>42146.225694444445</v>
      </c>
      <c r="M1450" s="6" t="b">
        <v>0</v>
      </c>
      <c r="N1450" s="6">
        <v>0</v>
      </c>
      <c r="O1450" s="6" t="b">
        <v>0</v>
      </c>
      <c r="P1450" s="6" t="s">
        <v>8287</v>
      </c>
      <c r="Q1450" s="8">
        <f t="shared" si="181"/>
        <v>0</v>
      </c>
      <c r="R1450" s="9" t="e">
        <f t="shared" si="182"/>
        <v>#DIV/0!</v>
      </c>
      <c r="S1450" s="6" t="s">
        <v>8322</v>
      </c>
      <c r="T1450" s="6" t="s">
        <v>8341</v>
      </c>
      <c r="U1450" s="6" t="str">
        <f t="shared" si="176"/>
        <v>publishing</v>
      </c>
      <c r="V1450" s="6" t="str">
        <f t="shared" si="183"/>
        <v>translations</v>
      </c>
      <c r="W1450" s="6" t="str">
        <f t="shared" si="177"/>
        <v>publishing</v>
      </c>
      <c r="X1450" s="6" t="str">
        <f t="shared" si="178"/>
        <v>translations</v>
      </c>
    </row>
    <row r="1451" spans="1:24" ht="104.7" customHeight="1" x14ac:dyDescent="0.55000000000000004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20">
        <f t="shared" si="179"/>
        <v>42086.811400462961</v>
      </c>
      <c r="L1451" s="20">
        <f t="shared" si="180"/>
        <v>42134.811400462961</v>
      </c>
      <c r="M1451" s="6" t="b">
        <v>0</v>
      </c>
      <c r="N1451" s="6">
        <v>0</v>
      </c>
      <c r="O1451" s="6" t="b">
        <v>0</v>
      </c>
      <c r="P1451" s="6" t="s">
        <v>8287</v>
      </c>
      <c r="Q1451" s="8">
        <f t="shared" si="181"/>
        <v>0</v>
      </c>
      <c r="R1451" s="9" t="e">
        <f t="shared" si="182"/>
        <v>#DIV/0!</v>
      </c>
      <c r="S1451" s="6" t="s">
        <v>8322</v>
      </c>
      <c r="T1451" s="6" t="s">
        <v>8341</v>
      </c>
      <c r="U1451" s="6" t="str">
        <f t="shared" si="176"/>
        <v>publishing</v>
      </c>
      <c r="V1451" s="6" t="str">
        <f t="shared" si="183"/>
        <v>translations</v>
      </c>
      <c r="W1451" s="6" t="str">
        <f t="shared" si="177"/>
        <v>publishing</v>
      </c>
      <c r="X1451" s="6" t="str">
        <f t="shared" si="178"/>
        <v>translations</v>
      </c>
    </row>
    <row r="1452" spans="1:24" ht="104.7" customHeight="1" x14ac:dyDescent="0.55000000000000004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20">
        <f t="shared" si="179"/>
        <v>42390.171261574069</v>
      </c>
      <c r="L1452" s="20">
        <f t="shared" si="180"/>
        <v>42420.171261574069</v>
      </c>
      <c r="M1452" s="6" t="b">
        <v>0</v>
      </c>
      <c r="N1452" s="6">
        <v>1</v>
      </c>
      <c r="O1452" s="6" t="b">
        <v>0</v>
      </c>
      <c r="P1452" s="6" t="s">
        <v>8287</v>
      </c>
      <c r="Q1452" s="8">
        <f t="shared" si="181"/>
        <v>1E-3</v>
      </c>
      <c r="R1452" s="9">
        <f t="shared" si="182"/>
        <v>1</v>
      </c>
      <c r="S1452" s="6" t="s">
        <v>8322</v>
      </c>
      <c r="T1452" s="6" t="s">
        <v>8341</v>
      </c>
      <c r="U1452" s="6" t="str">
        <f t="shared" si="176"/>
        <v>publishing</v>
      </c>
      <c r="V1452" s="6" t="str">
        <f t="shared" si="183"/>
        <v>translations</v>
      </c>
      <c r="W1452" s="6" t="str">
        <f t="shared" si="177"/>
        <v>publishing</v>
      </c>
      <c r="X1452" s="6" t="str">
        <f t="shared" si="178"/>
        <v>translations</v>
      </c>
    </row>
    <row r="1453" spans="1:24" ht="104.7" customHeight="1" x14ac:dyDescent="0.55000000000000004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20">
        <f t="shared" si="179"/>
        <v>41931.959016203706</v>
      </c>
      <c r="L1453" s="20">
        <f t="shared" si="180"/>
        <v>41962.00068287037</v>
      </c>
      <c r="M1453" s="6" t="b">
        <v>0</v>
      </c>
      <c r="N1453" s="6">
        <v>2</v>
      </c>
      <c r="O1453" s="6" t="b">
        <v>0</v>
      </c>
      <c r="P1453" s="6" t="s">
        <v>8287</v>
      </c>
      <c r="Q1453" s="8">
        <f t="shared" si="181"/>
        <v>1.0554089709762533E-2</v>
      </c>
      <c r="R1453" s="9">
        <f t="shared" si="182"/>
        <v>1</v>
      </c>
      <c r="S1453" s="6" t="s">
        <v>8322</v>
      </c>
      <c r="T1453" s="6" t="s">
        <v>8341</v>
      </c>
      <c r="U1453" s="6" t="str">
        <f t="shared" si="176"/>
        <v>publishing</v>
      </c>
      <c r="V1453" s="6" t="str">
        <f t="shared" si="183"/>
        <v>translations</v>
      </c>
      <c r="W1453" s="6" t="str">
        <f t="shared" si="177"/>
        <v>publishing</v>
      </c>
      <c r="X1453" s="6" t="str">
        <f t="shared" si="178"/>
        <v>translations</v>
      </c>
    </row>
    <row r="1454" spans="1:24" ht="104.7" customHeight="1" x14ac:dyDescent="0.55000000000000004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20">
        <f t="shared" si="179"/>
        <v>41818.703275462962</v>
      </c>
      <c r="L1454" s="20">
        <f t="shared" si="180"/>
        <v>41848.703275462962</v>
      </c>
      <c r="M1454" s="6" t="b">
        <v>0</v>
      </c>
      <c r="N1454" s="6">
        <v>0</v>
      </c>
      <c r="O1454" s="6" t="b">
        <v>0</v>
      </c>
      <c r="P1454" s="6" t="s">
        <v>8287</v>
      </c>
      <c r="Q1454" s="8">
        <f t="shared" si="181"/>
        <v>0</v>
      </c>
      <c r="R1454" s="9" t="e">
        <f t="shared" si="182"/>
        <v>#DIV/0!</v>
      </c>
      <c r="S1454" s="6" t="s">
        <v>8322</v>
      </c>
      <c r="T1454" s="6" t="s">
        <v>8341</v>
      </c>
      <c r="U1454" s="6" t="str">
        <f t="shared" si="176"/>
        <v>publishing</v>
      </c>
      <c r="V1454" s="6" t="str">
        <f t="shared" si="183"/>
        <v>translations</v>
      </c>
      <c r="W1454" s="6" t="str">
        <f t="shared" si="177"/>
        <v>publishing</v>
      </c>
      <c r="X1454" s="6" t="str">
        <f t="shared" si="178"/>
        <v>translations</v>
      </c>
    </row>
    <row r="1455" spans="1:24" ht="104.7" customHeight="1" x14ac:dyDescent="0.55000000000000004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20">
        <f t="shared" si="179"/>
        <v>42795.696145833332</v>
      </c>
      <c r="L1455" s="20">
        <f t="shared" si="180"/>
        <v>42840.654479166667</v>
      </c>
      <c r="M1455" s="6" t="b">
        <v>0</v>
      </c>
      <c r="N1455" s="6">
        <v>0</v>
      </c>
      <c r="O1455" s="6" t="b">
        <v>0</v>
      </c>
      <c r="P1455" s="6" t="s">
        <v>8287</v>
      </c>
      <c r="Q1455" s="8">
        <f t="shared" si="181"/>
        <v>0</v>
      </c>
      <c r="R1455" s="9" t="e">
        <f t="shared" si="182"/>
        <v>#DIV/0!</v>
      </c>
      <c r="S1455" s="6" t="s">
        <v>8322</v>
      </c>
      <c r="T1455" s="6" t="s">
        <v>8341</v>
      </c>
      <c r="U1455" s="6" t="str">
        <f t="shared" si="176"/>
        <v>publishing</v>
      </c>
      <c r="V1455" s="6" t="str">
        <f t="shared" si="183"/>
        <v>translations</v>
      </c>
      <c r="W1455" s="6" t="str">
        <f t="shared" si="177"/>
        <v>publishing</v>
      </c>
      <c r="X1455" s="6" t="str">
        <f t="shared" si="178"/>
        <v>translations</v>
      </c>
    </row>
    <row r="1456" spans="1:24" ht="104.7" customHeight="1" x14ac:dyDescent="0.55000000000000004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20">
        <f t="shared" si="179"/>
        <v>42463.866666666669</v>
      </c>
      <c r="L1456" s="20">
        <f t="shared" si="180"/>
        <v>42484.915972222225</v>
      </c>
      <c r="M1456" s="6" t="b">
        <v>0</v>
      </c>
      <c r="N1456" s="6">
        <v>1</v>
      </c>
      <c r="O1456" s="6" t="b">
        <v>0</v>
      </c>
      <c r="P1456" s="6" t="s">
        <v>8287</v>
      </c>
      <c r="Q1456" s="8">
        <f t="shared" si="181"/>
        <v>0.85714285714285721</v>
      </c>
      <c r="R1456" s="9">
        <f t="shared" si="182"/>
        <v>15</v>
      </c>
      <c r="S1456" s="6" t="s">
        <v>8322</v>
      </c>
      <c r="T1456" s="6" t="s">
        <v>8341</v>
      </c>
      <c r="U1456" s="6" t="str">
        <f t="shared" si="176"/>
        <v>publishing</v>
      </c>
      <c r="V1456" s="6" t="str">
        <f t="shared" si="183"/>
        <v>translations</v>
      </c>
      <c r="W1456" s="6" t="str">
        <f t="shared" si="177"/>
        <v>publishing</v>
      </c>
      <c r="X1456" s="6" t="str">
        <f t="shared" si="178"/>
        <v>translations</v>
      </c>
    </row>
    <row r="1457" spans="1:24" ht="104.7" customHeight="1" x14ac:dyDescent="0.55000000000000004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20">
        <f t="shared" si="179"/>
        <v>41832.672685185185</v>
      </c>
      <c r="L1457" s="20">
        <f t="shared" si="180"/>
        <v>41887.568749999999</v>
      </c>
      <c r="M1457" s="6" t="b">
        <v>0</v>
      </c>
      <c r="N1457" s="6">
        <v>7</v>
      </c>
      <c r="O1457" s="6" t="b">
        <v>0</v>
      </c>
      <c r="P1457" s="6" t="s">
        <v>8287</v>
      </c>
      <c r="Q1457" s="8">
        <f t="shared" si="181"/>
        <v>10.5</v>
      </c>
      <c r="R1457" s="9">
        <f t="shared" si="182"/>
        <v>225</v>
      </c>
      <c r="S1457" s="6" t="s">
        <v>8322</v>
      </c>
      <c r="T1457" s="6" t="s">
        <v>8341</v>
      </c>
      <c r="U1457" s="6" t="str">
        <f t="shared" si="176"/>
        <v>publishing</v>
      </c>
      <c r="V1457" s="6" t="str">
        <f t="shared" si="183"/>
        <v>translations</v>
      </c>
      <c r="W1457" s="6" t="str">
        <f t="shared" si="177"/>
        <v>publishing</v>
      </c>
      <c r="X1457" s="6" t="str">
        <f t="shared" si="178"/>
        <v>translations</v>
      </c>
    </row>
    <row r="1458" spans="1:24" ht="104.7" customHeight="1" x14ac:dyDescent="0.55000000000000004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20">
        <f t="shared" si="179"/>
        <v>42708.668576388889</v>
      </c>
      <c r="L1458" s="20">
        <f t="shared" si="180"/>
        <v>42738.668576388889</v>
      </c>
      <c r="M1458" s="6" t="b">
        <v>0</v>
      </c>
      <c r="N1458" s="6">
        <v>3</v>
      </c>
      <c r="O1458" s="6" t="b">
        <v>0</v>
      </c>
      <c r="P1458" s="6" t="s">
        <v>8287</v>
      </c>
      <c r="Q1458" s="8">
        <f t="shared" si="181"/>
        <v>2.9000000000000004</v>
      </c>
      <c r="R1458" s="9">
        <f t="shared" si="182"/>
        <v>48.333333333333336</v>
      </c>
      <c r="S1458" s="6" t="s">
        <v>8322</v>
      </c>
      <c r="T1458" s="6" t="s">
        <v>8341</v>
      </c>
      <c r="U1458" s="6" t="str">
        <f t="shared" si="176"/>
        <v>publishing</v>
      </c>
      <c r="V1458" s="6" t="str">
        <f t="shared" si="183"/>
        <v>translations</v>
      </c>
      <c r="W1458" s="6" t="str">
        <f t="shared" si="177"/>
        <v>publishing</v>
      </c>
      <c r="X1458" s="6" t="str">
        <f t="shared" si="178"/>
        <v>translations</v>
      </c>
    </row>
    <row r="1459" spans="1:24" ht="104.7" customHeight="1" x14ac:dyDescent="0.55000000000000004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20">
        <f t="shared" si="179"/>
        <v>42289.89634259259</v>
      </c>
      <c r="L1459" s="20">
        <f t="shared" si="180"/>
        <v>42319.938009259262</v>
      </c>
      <c r="M1459" s="6" t="b">
        <v>0</v>
      </c>
      <c r="N1459" s="6">
        <v>0</v>
      </c>
      <c r="O1459" s="6" t="b">
        <v>0</v>
      </c>
      <c r="P1459" s="6" t="s">
        <v>8287</v>
      </c>
      <c r="Q1459" s="8">
        <f t="shared" si="181"/>
        <v>0</v>
      </c>
      <c r="R1459" s="9" t="e">
        <f t="shared" si="182"/>
        <v>#DIV/0!</v>
      </c>
      <c r="S1459" s="6" t="s">
        <v>8322</v>
      </c>
      <c r="T1459" s="6" t="s">
        <v>8341</v>
      </c>
      <c r="U1459" s="6" t="str">
        <f t="shared" si="176"/>
        <v>publishing</v>
      </c>
      <c r="V1459" s="6" t="str">
        <f t="shared" si="183"/>
        <v>translations</v>
      </c>
      <c r="W1459" s="6" t="str">
        <f t="shared" si="177"/>
        <v>publishing</v>
      </c>
      <c r="X1459" s="6" t="str">
        <f t="shared" si="178"/>
        <v>translations</v>
      </c>
    </row>
    <row r="1460" spans="1:24" ht="104.7" customHeight="1" x14ac:dyDescent="0.55000000000000004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20">
        <f t="shared" si="179"/>
        <v>41831.705555555556</v>
      </c>
      <c r="L1460" s="20">
        <f t="shared" si="180"/>
        <v>41862.166666666664</v>
      </c>
      <c r="M1460" s="6" t="b">
        <v>0</v>
      </c>
      <c r="N1460" s="6">
        <v>0</v>
      </c>
      <c r="O1460" s="6" t="b">
        <v>0</v>
      </c>
      <c r="P1460" s="6" t="s">
        <v>8287</v>
      </c>
      <c r="Q1460" s="8">
        <f t="shared" si="181"/>
        <v>0</v>
      </c>
      <c r="R1460" s="9" t="e">
        <f t="shared" si="182"/>
        <v>#DIV/0!</v>
      </c>
      <c r="S1460" s="6" t="s">
        <v>8322</v>
      </c>
      <c r="T1460" s="6" t="s">
        <v>8341</v>
      </c>
      <c r="U1460" s="6" t="str">
        <f t="shared" si="176"/>
        <v>publishing</v>
      </c>
      <c r="V1460" s="6" t="str">
        <f t="shared" si="183"/>
        <v>translations</v>
      </c>
      <c r="W1460" s="6" t="str">
        <f t="shared" si="177"/>
        <v>publishing</v>
      </c>
      <c r="X1460" s="6" t="str">
        <f t="shared" si="178"/>
        <v>translations</v>
      </c>
    </row>
    <row r="1461" spans="1:24" ht="104.7" customHeight="1" x14ac:dyDescent="0.55000000000000004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20">
        <f t="shared" si="179"/>
        <v>42312.204814814817</v>
      </c>
      <c r="L1461" s="20">
        <f t="shared" si="180"/>
        <v>42340.725694444445</v>
      </c>
      <c r="M1461" s="6" t="b">
        <v>0</v>
      </c>
      <c r="N1461" s="6">
        <v>0</v>
      </c>
      <c r="O1461" s="6" t="b">
        <v>0</v>
      </c>
      <c r="P1461" s="6" t="s">
        <v>8287</v>
      </c>
      <c r="Q1461" s="8">
        <f t="shared" si="181"/>
        <v>0</v>
      </c>
      <c r="R1461" s="9" t="e">
        <f t="shared" si="182"/>
        <v>#DIV/0!</v>
      </c>
      <c r="S1461" s="6" t="s">
        <v>8322</v>
      </c>
      <c r="T1461" s="6" t="s">
        <v>8341</v>
      </c>
      <c r="U1461" s="6" t="str">
        <f t="shared" si="176"/>
        <v>publishing</v>
      </c>
      <c r="V1461" s="6" t="str">
        <f t="shared" si="183"/>
        <v>translations</v>
      </c>
      <c r="W1461" s="6" t="str">
        <f t="shared" si="177"/>
        <v>publishing</v>
      </c>
      <c r="X1461" s="6" t="str">
        <f t="shared" si="178"/>
        <v>translations</v>
      </c>
    </row>
    <row r="1462" spans="1:24" ht="104.7" customHeight="1" x14ac:dyDescent="0.55000000000000004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20">
        <f t="shared" si="179"/>
        <v>41915.896967592591</v>
      </c>
      <c r="L1462" s="20">
        <f t="shared" si="180"/>
        <v>41973.989583333328</v>
      </c>
      <c r="M1462" s="6" t="b">
        <v>0</v>
      </c>
      <c r="N1462" s="6">
        <v>0</v>
      </c>
      <c r="O1462" s="6" t="b">
        <v>0</v>
      </c>
      <c r="P1462" s="6" t="s">
        <v>8287</v>
      </c>
      <c r="Q1462" s="8">
        <f t="shared" si="181"/>
        <v>0</v>
      </c>
      <c r="R1462" s="9" t="e">
        <f t="shared" si="182"/>
        <v>#DIV/0!</v>
      </c>
      <c r="S1462" s="6" t="s">
        <v>8322</v>
      </c>
      <c r="T1462" s="6" t="s">
        <v>8341</v>
      </c>
      <c r="U1462" s="6" t="str">
        <f t="shared" si="176"/>
        <v>publishing</v>
      </c>
      <c r="V1462" s="6" t="str">
        <f t="shared" si="183"/>
        <v>translations</v>
      </c>
      <c r="W1462" s="6" t="str">
        <f t="shared" si="177"/>
        <v>publishing</v>
      </c>
      <c r="X1462" s="6" t="str">
        <f t="shared" si="178"/>
        <v>translations</v>
      </c>
    </row>
    <row r="1463" spans="1:24" ht="104.7" customHeight="1" x14ac:dyDescent="0.55000000000000004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20">
        <f t="shared" si="179"/>
        <v>41899.645300925928</v>
      </c>
      <c r="L1463" s="20">
        <f t="shared" si="180"/>
        <v>41933</v>
      </c>
      <c r="M1463" s="6" t="b">
        <v>1</v>
      </c>
      <c r="N1463" s="6">
        <v>340</v>
      </c>
      <c r="O1463" s="6" t="b">
        <v>1</v>
      </c>
      <c r="P1463" s="6" t="s">
        <v>8288</v>
      </c>
      <c r="Q1463" s="8">
        <f t="shared" si="181"/>
        <v>101.24459999999999</v>
      </c>
      <c r="R1463" s="9">
        <f t="shared" si="182"/>
        <v>44.66673529411765</v>
      </c>
      <c r="S1463" s="6" t="s">
        <v>8322</v>
      </c>
      <c r="T1463" s="6" t="s">
        <v>8342</v>
      </c>
      <c r="U1463" s="6" t="str">
        <f t="shared" si="176"/>
        <v>publishing</v>
      </c>
      <c r="V1463" s="6" t="str">
        <f t="shared" si="183"/>
        <v>radio &amp; podcasts</v>
      </c>
      <c r="W1463" s="6" t="str">
        <f t="shared" si="177"/>
        <v>publishing</v>
      </c>
      <c r="X1463" s="6" t="str">
        <f t="shared" si="178"/>
        <v>radio &amp; podcasts</v>
      </c>
    </row>
    <row r="1464" spans="1:24" ht="104.7" customHeight="1" x14ac:dyDescent="0.55000000000000004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20">
        <f t="shared" si="179"/>
        <v>41344.662858796299</v>
      </c>
      <c r="L1464" s="20">
        <f t="shared" si="180"/>
        <v>41374.662858796299</v>
      </c>
      <c r="M1464" s="6" t="b">
        <v>1</v>
      </c>
      <c r="N1464" s="6">
        <v>150</v>
      </c>
      <c r="O1464" s="6" t="b">
        <v>1</v>
      </c>
      <c r="P1464" s="6" t="s">
        <v>8288</v>
      </c>
      <c r="Q1464" s="8">
        <f t="shared" si="181"/>
        <v>108.5175</v>
      </c>
      <c r="R1464" s="9">
        <f t="shared" si="182"/>
        <v>28.937999999999999</v>
      </c>
      <c r="S1464" s="6" t="s">
        <v>8322</v>
      </c>
      <c r="T1464" s="6" t="s">
        <v>8342</v>
      </c>
      <c r="U1464" s="6" t="str">
        <f t="shared" si="176"/>
        <v>publishing</v>
      </c>
      <c r="V1464" s="6" t="str">
        <f t="shared" si="183"/>
        <v>radio &amp; podcasts</v>
      </c>
      <c r="W1464" s="6" t="str">
        <f t="shared" si="177"/>
        <v>publishing</v>
      </c>
      <c r="X1464" s="6" t="str">
        <f t="shared" si="178"/>
        <v>radio &amp; podcasts</v>
      </c>
    </row>
    <row r="1465" spans="1:24" ht="104.7" customHeight="1" x14ac:dyDescent="0.55000000000000004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20">
        <f t="shared" si="179"/>
        <v>41326.911319444444</v>
      </c>
      <c r="L1465" s="20">
        <f t="shared" si="180"/>
        <v>41371.869652777779</v>
      </c>
      <c r="M1465" s="6" t="b">
        <v>1</v>
      </c>
      <c r="N1465" s="6">
        <v>25</v>
      </c>
      <c r="O1465" s="6" t="b">
        <v>1</v>
      </c>
      <c r="P1465" s="6" t="s">
        <v>8288</v>
      </c>
      <c r="Q1465" s="8">
        <f t="shared" si="181"/>
        <v>147.66666666666666</v>
      </c>
      <c r="R1465" s="9">
        <f t="shared" si="182"/>
        <v>35.44</v>
      </c>
      <c r="S1465" s="6" t="s">
        <v>8322</v>
      </c>
      <c r="T1465" s="6" t="s">
        <v>8342</v>
      </c>
      <c r="U1465" s="6" t="str">
        <f t="shared" si="176"/>
        <v>publishing</v>
      </c>
      <c r="V1465" s="6" t="str">
        <f t="shared" si="183"/>
        <v>radio &amp; podcasts</v>
      </c>
      <c r="W1465" s="6" t="str">
        <f t="shared" si="177"/>
        <v>publishing</v>
      </c>
      <c r="X1465" s="6" t="str">
        <f t="shared" si="178"/>
        <v>radio &amp; podcasts</v>
      </c>
    </row>
    <row r="1466" spans="1:24" ht="104.7" customHeight="1" x14ac:dyDescent="0.55000000000000004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20">
        <f t="shared" si="179"/>
        <v>41291.661550925928</v>
      </c>
      <c r="L1466" s="20">
        <f t="shared" si="180"/>
        <v>41321.661550925928</v>
      </c>
      <c r="M1466" s="6" t="b">
        <v>1</v>
      </c>
      <c r="N1466" s="6">
        <v>234</v>
      </c>
      <c r="O1466" s="6" t="b">
        <v>1</v>
      </c>
      <c r="P1466" s="6" t="s">
        <v>8288</v>
      </c>
      <c r="Q1466" s="8">
        <f t="shared" si="181"/>
        <v>163.19999999999999</v>
      </c>
      <c r="R1466" s="9">
        <f t="shared" si="182"/>
        <v>34.871794871794869</v>
      </c>
      <c r="S1466" s="6" t="s">
        <v>8322</v>
      </c>
      <c r="T1466" s="6" t="s">
        <v>8342</v>
      </c>
      <c r="U1466" s="6" t="str">
        <f t="shared" si="176"/>
        <v>publishing</v>
      </c>
      <c r="V1466" s="6" t="str">
        <f t="shared" si="183"/>
        <v>radio &amp; podcasts</v>
      </c>
      <c r="W1466" s="6" t="str">
        <f t="shared" si="177"/>
        <v>publishing</v>
      </c>
      <c r="X1466" s="6" t="str">
        <f t="shared" si="178"/>
        <v>radio &amp; podcasts</v>
      </c>
    </row>
    <row r="1467" spans="1:24" ht="104.7" customHeight="1" x14ac:dyDescent="0.55000000000000004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20">
        <f t="shared" si="179"/>
        <v>40959.734398148146</v>
      </c>
      <c r="L1467" s="20">
        <f t="shared" si="180"/>
        <v>40990.125</v>
      </c>
      <c r="M1467" s="6" t="b">
        <v>1</v>
      </c>
      <c r="N1467" s="6">
        <v>2602</v>
      </c>
      <c r="O1467" s="6" t="b">
        <v>1</v>
      </c>
      <c r="P1467" s="6" t="s">
        <v>8288</v>
      </c>
      <c r="Q1467" s="8">
        <f t="shared" si="181"/>
        <v>456.41449999999998</v>
      </c>
      <c r="R1467" s="9">
        <f t="shared" si="182"/>
        <v>52.622732513451197</v>
      </c>
      <c r="S1467" s="6" t="s">
        <v>8322</v>
      </c>
      <c r="T1467" s="6" t="s">
        <v>8342</v>
      </c>
      <c r="U1467" s="6" t="str">
        <f t="shared" si="176"/>
        <v>publishing</v>
      </c>
      <c r="V1467" s="6" t="str">
        <f t="shared" si="183"/>
        <v>radio &amp; podcasts</v>
      </c>
      <c r="W1467" s="6" t="str">
        <f t="shared" si="177"/>
        <v>publishing</v>
      </c>
      <c r="X1467" s="6" t="str">
        <f t="shared" si="178"/>
        <v>radio &amp; podcasts</v>
      </c>
    </row>
    <row r="1468" spans="1:24" ht="104.7" customHeight="1" x14ac:dyDescent="0.55000000000000004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20">
        <f t="shared" si="179"/>
        <v>42340.172060185185</v>
      </c>
      <c r="L1468" s="20">
        <f t="shared" si="180"/>
        <v>42381.208333333328</v>
      </c>
      <c r="M1468" s="6" t="b">
        <v>1</v>
      </c>
      <c r="N1468" s="6">
        <v>248</v>
      </c>
      <c r="O1468" s="6" t="b">
        <v>1</v>
      </c>
      <c r="P1468" s="6" t="s">
        <v>8288</v>
      </c>
      <c r="Q1468" s="8">
        <f t="shared" si="181"/>
        <v>107.87731249999999</v>
      </c>
      <c r="R1468" s="9">
        <f t="shared" si="182"/>
        <v>69.598266129032254</v>
      </c>
      <c r="S1468" s="6" t="s">
        <v>8322</v>
      </c>
      <c r="T1468" s="6" t="s">
        <v>8342</v>
      </c>
      <c r="U1468" s="6" t="str">
        <f t="shared" si="176"/>
        <v>publishing</v>
      </c>
      <c r="V1468" s="6" t="str">
        <f t="shared" si="183"/>
        <v>radio &amp; podcasts</v>
      </c>
      <c r="W1468" s="6" t="str">
        <f t="shared" si="177"/>
        <v>publishing</v>
      </c>
      <c r="X1468" s="6" t="str">
        <f t="shared" si="178"/>
        <v>radio &amp; podcasts</v>
      </c>
    </row>
    <row r="1469" spans="1:24" ht="104.7" customHeight="1" x14ac:dyDescent="0.55000000000000004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20">
        <f t="shared" si="179"/>
        <v>40933.80190972222</v>
      </c>
      <c r="L1469" s="20">
        <f t="shared" si="180"/>
        <v>40993.760243055556</v>
      </c>
      <c r="M1469" s="6" t="b">
        <v>1</v>
      </c>
      <c r="N1469" s="6">
        <v>600</v>
      </c>
      <c r="O1469" s="6" t="b">
        <v>1</v>
      </c>
      <c r="P1469" s="6" t="s">
        <v>8288</v>
      </c>
      <c r="Q1469" s="8">
        <f t="shared" si="181"/>
        <v>115.08</v>
      </c>
      <c r="R1469" s="9">
        <f t="shared" si="182"/>
        <v>76.72</v>
      </c>
      <c r="S1469" s="6" t="s">
        <v>8322</v>
      </c>
      <c r="T1469" s="6" t="s">
        <v>8342</v>
      </c>
      <c r="U1469" s="6" t="str">
        <f t="shared" si="176"/>
        <v>publishing</v>
      </c>
      <c r="V1469" s="6" t="str">
        <f t="shared" si="183"/>
        <v>radio &amp; podcasts</v>
      </c>
      <c r="W1469" s="6" t="str">
        <f t="shared" si="177"/>
        <v>publishing</v>
      </c>
      <c r="X1469" s="6" t="str">
        <f t="shared" si="178"/>
        <v>radio &amp; podcasts</v>
      </c>
    </row>
    <row r="1470" spans="1:24" ht="104.7" customHeight="1" x14ac:dyDescent="0.55000000000000004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20">
        <f t="shared" si="179"/>
        <v>40646.014456018522</v>
      </c>
      <c r="L1470" s="20">
        <f t="shared" si="180"/>
        <v>40706.014456018522</v>
      </c>
      <c r="M1470" s="6" t="b">
        <v>1</v>
      </c>
      <c r="N1470" s="6">
        <v>293</v>
      </c>
      <c r="O1470" s="6" t="b">
        <v>1</v>
      </c>
      <c r="P1470" s="6" t="s">
        <v>8288</v>
      </c>
      <c r="Q1470" s="8">
        <f t="shared" si="181"/>
        <v>102.36842105263158</v>
      </c>
      <c r="R1470" s="9">
        <f t="shared" si="182"/>
        <v>33.191126279863482</v>
      </c>
      <c r="S1470" s="6" t="s">
        <v>8322</v>
      </c>
      <c r="T1470" s="6" t="s">
        <v>8342</v>
      </c>
      <c r="U1470" s="6" t="str">
        <f t="shared" si="176"/>
        <v>publishing</v>
      </c>
      <c r="V1470" s="6" t="str">
        <f t="shared" si="183"/>
        <v>radio &amp; podcasts</v>
      </c>
      <c r="W1470" s="6" t="str">
        <f t="shared" si="177"/>
        <v>publishing</v>
      </c>
      <c r="X1470" s="6" t="str">
        <f t="shared" si="178"/>
        <v>radio &amp; podcasts</v>
      </c>
    </row>
    <row r="1471" spans="1:24" ht="104.7" customHeight="1" x14ac:dyDescent="0.55000000000000004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20">
        <f t="shared" si="179"/>
        <v>41290.598483796297</v>
      </c>
      <c r="L1471" s="20">
        <f t="shared" si="180"/>
        <v>41320.598483796297</v>
      </c>
      <c r="M1471" s="6" t="b">
        <v>1</v>
      </c>
      <c r="N1471" s="6">
        <v>321</v>
      </c>
      <c r="O1471" s="6" t="b">
        <v>1</v>
      </c>
      <c r="P1471" s="6" t="s">
        <v>8288</v>
      </c>
      <c r="Q1471" s="8">
        <f t="shared" si="181"/>
        <v>108.42485875706214</v>
      </c>
      <c r="R1471" s="9">
        <f t="shared" si="182"/>
        <v>149.46417445482865</v>
      </c>
      <c r="S1471" s="6" t="s">
        <v>8322</v>
      </c>
      <c r="T1471" s="6" t="s">
        <v>8342</v>
      </c>
      <c r="U1471" s="6" t="str">
        <f t="shared" si="176"/>
        <v>publishing</v>
      </c>
      <c r="V1471" s="6" t="str">
        <f t="shared" si="183"/>
        <v>radio &amp; podcasts</v>
      </c>
      <c r="W1471" s="6" t="str">
        <f t="shared" si="177"/>
        <v>publishing</v>
      </c>
      <c r="X1471" s="6" t="str">
        <f t="shared" si="178"/>
        <v>radio &amp; podcasts</v>
      </c>
    </row>
    <row r="1472" spans="1:24" ht="104.7" customHeight="1" x14ac:dyDescent="0.55000000000000004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20">
        <f t="shared" si="179"/>
        <v>41250.827118055553</v>
      </c>
      <c r="L1472" s="20">
        <f t="shared" si="180"/>
        <v>41271.827118055553</v>
      </c>
      <c r="M1472" s="6" t="b">
        <v>1</v>
      </c>
      <c r="N1472" s="6">
        <v>81</v>
      </c>
      <c r="O1472" s="6" t="b">
        <v>1</v>
      </c>
      <c r="P1472" s="6" t="s">
        <v>8288</v>
      </c>
      <c r="Q1472" s="8">
        <f t="shared" si="181"/>
        <v>125.13333333333334</v>
      </c>
      <c r="R1472" s="9">
        <f t="shared" si="182"/>
        <v>23.172839506172838</v>
      </c>
      <c r="S1472" s="6" t="s">
        <v>8322</v>
      </c>
      <c r="T1472" s="6" t="s">
        <v>8342</v>
      </c>
      <c r="U1472" s="6" t="str">
        <f t="shared" si="176"/>
        <v>publishing</v>
      </c>
      <c r="V1472" s="6" t="str">
        <f t="shared" si="183"/>
        <v>radio &amp; podcasts</v>
      </c>
      <c r="W1472" s="6" t="str">
        <f t="shared" si="177"/>
        <v>publishing</v>
      </c>
      <c r="X1472" s="6" t="str">
        <f t="shared" si="178"/>
        <v>radio &amp; podcasts</v>
      </c>
    </row>
    <row r="1473" spans="1:24" ht="104.7" customHeight="1" x14ac:dyDescent="0.55000000000000004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20">
        <f t="shared" si="179"/>
        <v>42073.957569444443</v>
      </c>
      <c r="L1473" s="20">
        <f t="shared" si="180"/>
        <v>42103.957569444443</v>
      </c>
      <c r="M1473" s="6" t="b">
        <v>1</v>
      </c>
      <c r="N1473" s="6">
        <v>343</v>
      </c>
      <c r="O1473" s="6" t="b">
        <v>1</v>
      </c>
      <c r="P1473" s="6" t="s">
        <v>8288</v>
      </c>
      <c r="Q1473" s="8">
        <f t="shared" si="181"/>
        <v>103.840625</v>
      </c>
      <c r="R1473" s="9">
        <f t="shared" si="182"/>
        <v>96.877551020408163</v>
      </c>
      <c r="S1473" s="6" t="s">
        <v>8322</v>
      </c>
      <c r="T1473" s="6" t="s">
        <v>8342</v>
      </c>
      <c r="U1473" s="6" t="str">
        <f t="shared" si="176"/>
        <v>publishing</v>
      </c>
      <c r="V1473" s="6" t="str">
        <f t="shared" si="183"/>
        <v>radio &amp; podcasts</v>
      </c>
      <c r="W1473" s="6" t="str">
        <f t="shared" si="177"/>
        <v>publishing</v>
      </c>
      <c r="X1473" s="6" t="str">
        <f t="shared" si="178"/>
        <v>radio &amp; podcasts</v>
      </c>
    </row>
    <row r="1474" spans="1:24" ht="104.7" customHeight="1" x14ac:dyDescent="0.55000000000000004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20">
        <f t="shared" si="179"/>
        <v>41533.542858796296</v>
      </c>
      <c r="L1474" s="20">
        <f t="shared" si="180"/>
        <v>41563.542858796296</v>
      </c>
      <c r="M1474" s="6" t="b">
        <v>1</v>
      </c>
      <c r="N1474" s="6">
        <v>336</v>
      </c>
      <c r="O1474" s="6" t="b">
        <v>1</v>
      </c>
      <c r="P1474" s="6" t="s">
        <v>8288</v>
      </c>
      <c r="Q1474" s="8">
        <f t="shared" si="181"/>
        <v>138.70400000000001</v>
      </c>
      <c r="R1474" s="9">
        <f t="shared" si="182"/>
        <v>103.20238095238095</v>
      </c>
      <c r="S1474" s="6" t="s">
        <v>8322</v>
      </c>
      <c r="T1474" s="6" t="s">
        <v>8342</v>
      </c>
      <c r="U1474" s="6" t="str">
        <f t="shared" ref="U1474:U1537" si="184">LEFT(P1474,FIND("/",P1474)-1)</f>
        <v>publishing</v>
      </c>
      <c r="V1474" s="6" t="str">
        <f t="shared" si="183"/>
        <v>radio &amp; podcasts</v>
      </c>
      <c r="W1474" s="6" t="str">
        <f t="shared" ref="W1474:W1537" si="185">TRIM(MID(SUBSTITUTE(P1474,"/",REPT(" ",LEN(P1474))),(1-1)*LEN(P1474)+1,LEN(P1474)))</f>
        <v>publishing</v>
      </c>
      <c r="X1474" s="6" t="str">
        <f t="shared" ref="X1474:X1537" si="186">TRIM(MID(SUBSTITUTE(P1474,"/",REPT(" ",LEN(P1474))),(2-1)*LEN(P1474)+1,LEN(P1474)))</f>
        <v>radio &amp; podcasts</v>
      </c>
    </row>
    <row r="1475" spans="1:24" ht="104.7" customHeight="1" x14ac:dyDescent="0.55000000000000004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20">
        <f t="shared" ref="K1475:K1538" si="187">(((J1475/60)/60)/24)+DATE(1970,1,1)</f>
        <v>40939.979618055557</v>
      </c>
      <c r="L1475" s="20">
        <f t="shared" ref="L1475:L1538" si="188">(((I1475/60)/60)/24)+DATE(1970,1,1)</f>
        <v>40969.979618055557</v>
      </c>
      <c r="M1475" s="6" t="b">
        <v>1</v>
      </c>
      <c r="N1475" s="6">
        <v>47</v>
      </c>
      <c r="O1475" s="6" t="b">
        <v>1</v>
      </c>
      <c r="P1475" s="6" t="s">
        <v>8288</v>
      </c>
      <c r="Q1475" s="8">
        <f t="shared" ref="Q1475:Q1538" si="189">E1475/D1475*100</f>
        <v>120.51600000000001</v>
      </c>
      <c r="R1475" s="9">
        <f t="shared" ref="R1475:R1538" si="190">E1475/N1475</f>
        <v>38.462553191489363</v>
      </c>
      <c r="S1475" s="6" t="s">
        <v>8322</v>
      </c>
      <c r="T1475" s="6" t="s">
        <v>8342</v>
      </c>
      <c r="U1475" s="6" t="str">
        <f t="shared" si="184"/>
        <v>publishing</v>
      </c>
      <c r="V1475" s="6" t="str">
        <f t="shared" ref="V1475:V1538" si="191">RIGHT(P1475,LEN(P1475)-LEN(U1475)-1)</f>
        <v>radio &amp; podcasts</v>
      </c>
      <c r="W1475" s="6" t="str">
        <f t="shared" si="185"/>
        <v>publishing</v>
      </c>
      <c r="X1475" s="6" t="str">
        <f t="shared" si="186"/>
        <v>radio &amp; podcasts</v>
      </c>
    </row>
    <row r="1476" spans="1:24" ht="104.7" customHeight="1" x14ac:dyDescent="0.55000000000000004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20">
        <f t="shared" si="187"/>
        <v>41500.727916666663</v>
      </c>
      <c r="L1476" s="20">
        <f t="shared" si="188"/>
        <v>41530.727916666663</v>
      </c>
      <c r="M1476" s="6" t="b">
        <v>1</v>
      </c>
      <c r="N1476" s="6">
        <v>76</v>
      </c>
      <c r="O1476" s="6" t="b">
        <v>1</v>
      </c>
      <c r="P1476" s="6" t="s">
        <v>8288</v>
      </c>
      <c r="Q1476" s="8">
        <f t="shared" si="189"/>
        <v>112.26666666666667</v>
      </c>
      <c r="R1476" s="9">
        <f t="shared" si="190"/>
        <v>44.315789473684212</v>
      </c>
      <c r="S1476" s="6" t="s">
        <v>8322</v>
      </c>
      <c r="T1476" s="6" t="s">
        <v>8342</v>
      </c>
      <c r="U1476" s="6" t="str">
        <f t="shared" si="184"/>
        <v>publishing</v>
      </c>
      <c r="V1476" s="6" t="str">
        <f t="shared" si="191"/>
        <v>radio &amp; podcasts</v>
      </c>
      <c r="W1476" s="6" t="str">
        <f t="shared" si="185"/>
        <v>publishing</v>
      </c>
      <c r="X1476" s="6" t="str">
        <f t="shared" si="186"/>
        <v>radio &amp; podcasts</v>
      </c>
    </row>
    <row r="1477" spans="1:24" ht="104.7" customHeight="1" x14ac:dyDescent="0.55000000000000004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20">
        <f t="shared" si="187"/>
        <v>41960.722951388889</v>
      </c>
      <c r="L1477" s="20">
        <f t="shared" si="188"/>
        <v>41993.207638888889</v>
      </c>
      <c r="M1477" s="6" t="b">
        <v>1</v>
      </c>
      <c r="N1477" s="6">
        <v>441</v>
      </c>
      <c r="O1477" s="6" t="b">
        <v>1</v>
      </c>
      <c r="P1477" s="6" t="s">
        <v>8288</v>
      </c>
      <c r="Q1477" s="8">
        <f t="shared" si="189"/>
        <v>188.66966666666667</v>
      </c>
      <c r="R1477" s="9">
        <f t="shared" si="190"/>
        <v>64.173356009070289</v>
      </c>
      <c r="S1477" s="6" t="s">
        <v>8322</v>
      </c>
      <c r="T1477" s="6" t="s">
        <v>8342</v>
      </c>
      <c r="U1477" s="6" t="str">
        <f t="shared" si="184"/>
        <v>publishing</v>
      </c>
      <c r="V1477" s="6" t="str">
        <f t="shared" si="191"/>
        <v>radio &amp; podcasts</v>
      </c>
      <c r="W1477" s="6" t="str">
        <f t="shared" si="185"/>
        <v>publishing</v>
      </c>
      <c r="X1477" s="6" t="str">
        <f t="shared" si="186"/>
        <v>radio &amp; podcasts</v>
      </c>
    </row>
    <row r="1478" spans="1:24" ht="104.7" customHeight="1" x14ac:dyDescent="0.55000000000000004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20">
        <f t="shared" si="187"/>
        <v>40766.041921296295</v>
      </c>
      <c r="L1478" s="20">
        <f t="shared" si="188"/>
        <v>40796.041921296295</v>
      </c>
      <c r="M1478" s="6" t="b">
        <v>1</v>
      </c>
      <c r="N1478" s="6">
        <v>916</v>
      </c>
      <c r="O1478" s="6" t="b">
        <v>1</v>
      </c>
      <c r="P1478" s="6" t="s">
        <v>8288</v>
      </c>
      <c r="Q1478" s="8">
        <f t="shared" si="189"/>
        <v>661.55466666666666</v>
      </c>
      <c r="R1478" s="9">
        <f t="shared" si="190"/>
        <v>43.333275109170302</v>
      </c>
      <c r="S1478" s="6" t="s">
        <v>8322</v>
      </c>
      <c r="T1478" s="6" t="s">
        <v>8342</v>
      </c>
      <c r="U1478" s="6" t="str">
        <f t="shared" si="184"/>
        <v>publishing</v>
      </c>
      <c r="V1478" s="6" t="str">
        <f t="shared" si="191"/>
        <v>radio &amp; podcasts</v>
      </c>
      <c r="W1478" s="6" t="str">
        <f t="shared" si="185"/>
        <v>publishing</v>
      </c>
      <c r="X1478" s="6" t="str">
        <f t="shared" si="186"/>
        <v>radio &amp; podcasts</v>
      </c>
    </row>
    <row r="1479" spans="1:24" ht="104.7" customHeight="1" x14ac:dyDescent="0.55000000000000004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20">
        <f t="shared" si="187"/>
        <v>40840.615787037037</v>
      </c>
      <c r="L1479" s="20">
        <f t="shared" si="188"/>
        <v>40900.125</v>
      </c>
      <c r="M1479" s="6" t="b">
        <v>1</v>
      </c>
      <c r="N1479" s="6">
        <v>369</v>
      </c>
      <c r="O1479" s="6" t="b">
        <v>1</v>
      </c>
      <c r="P1479" s="6" t="s">
        <v>8288</v>
      </c>
      <c r="Q1479" s="8">
        <f t="shared" si="189"/>
        <v>111.31</v>
      </c>
      <c r="R1479" s="9">
        <f t="shared" si="190"/>
        <v>90.495934959349597</v>
      </c>
      <c r="S1479" s="6" t="s">
        <v>8322</v>
      </c>
      <c r="T1479" s="6" t="s">
        <v>8342</v>
      </c>
      <c r="U1479" s="6" t="str">
        <f t="shared" si="184"/>
        <v>publishing</v>
      </c>
      <c r="V1479" s="6" t="str">
        <f t="shared" si="191"/>
        <v>radio &amp; podcasts</v>
      </c>
      <c r="W1479" s="6" t="str">
        <f t="shared" si="185"/>
        <v>publishing</v>
      </c>
      <c r="X1479" s="6" t="str">
        <f t="shared" si="186"/>
        <v>radio &amp; podcasts</v>
      </c>
    </row>
    <row r="1480" spans="1:24" ht="104.7" customHeight="1" x14ac:dyDescent="0.55000000000000004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20">
        <f t="shared" si="187"/>
        <v>41394.871678240743</v>
      </c>
      <c r="L1480" s="20">
        <f t="shared" si="188"/>
        <v>41408.871678240743</v>
      </c>
      <c r="M1480" s="6" t="b">
        <v>1</v>
      </c>
      <c r="N1480" s="6">
        <v>20242</v>
      </c>
      <c r="O1480" s="6" t="b">
        <v>1</v>
      </c>
      <c r="P1480" s="6" t="s">
        <v>8288</v>
      </c>
      <c r="Q1480" s="8">
        <f t="shared" si="189"/>
        <v>1181.6142199999999</v>
      </c>
      <c r="R1480" s="9">
        <f t="shared" si="190"/>
        <v>29.187190495010373</v>
      </c>
      <c r="S1480" s="6" t="s">
        <v>8322</v>
      </c>
      <c r="T1480" s="6" t="s">
        <v>8342</v>
      </c>
      <c r="U1480" s="6" t="str">
        <f t="shared" si="184"/>
        <v>publishing</v>
      </c>
      <c r="V1480" s="6" t="str">
        <f t="shared" si="191"/>
        <v>radio &amp; podcasts</v>
      </c>
      <c r="W1480" s="6" t="str">
        <f t="shared" si="185"/>
        <v>publishing</v>
      </c>
      <c r="X1480" s="6" t="str">
        <f t="shared" si="186"/>
        <v>radio &amp; podcasts</v>
      </c>
    </row>
    <row r="1481" spans="1:24" ht="104.7" customHeight="1" x14ac:dyDescent="0.55000000000000004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20">
        <f t="shared" si="187"/>
        <v>41754.745243055557</v>
      </c>
      <c r="L1481" s="20">
        <f t="shared" si="188"/>
        <v>41769.165972222225</v>
      </c>
      <c r="M1481" s="6" t="b">
        <v>1</v>
      </c>
      <c r="N1481" s="6">
        <v>71</v>
      </c>
      <c r="O1481" s="6" t="b">
        <v>1</v>
      </c>
      <c r="P1481" s="6" t="s">
        <v>8288</v>
      </c>
      <c r="Q1481" s="8">
        <f t="shared" si="189"/>
        <v>137.375</v>
      </c>
      <c r="R1481" s="9">
        <f t="shared" si="190"/>
        <v>30.95774647887324</v>
      </c>
      <c r="S1481" s="6" t="s">
        <v>8322</v>
      </c>
      <c r="T1481" s="6" t="s">
        <v>8342</v>
      </c>
      <c r="U1481" s="6" t="str">
        <f t="shared" si="184"/>
        <v>publishing</v>
      </c>
      <c r="V1481" s="6" t="str">
        <f t="shared" si="191"/>
        <v>radio &amp; podcasts</v>
      </c>
      <c r="W1481" s="6" t="str">
        <f t="shared" si="185"/>
        <v>publishing</v>
      </c>
      <c r="X1481" s="6" t="str">
        <f t="shared" si="186"/>
        <v>radio &amp; podcasts</v>
      </c>
    </row>
    <row r="1482" spans="1:24" ht="104.7" customHeight="1" x14ac:dyDescent="0.55000000000000004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20">
        <f t="shared" si="187"/>
        <v>41464.934016203704</v>
      </c>
      <c r="L1482" s="20">
        <f t="shared" si="188"/>
        <v>41481.708333333336</v>
      </c>
      <c r="M1482" s="6" t="b">
        <v>1</v>
      </c>
      <c r="N1482" s="6">
        <v>635</v>
      </c>
      <c r="O1482" s="6" t="b">
        <v>1</v>
      </c>
      <c r="P1482" s="6" t="s">
        <v>8288</v>
      </c>
      <c r="Q1482" s="8">
        <f t="shared" si="189"/>
        <v>117.04040000000001</v>
      </c>
      <c r="R1482" s="9">
        <f t="shared" si="190"/>
        <v>92.157795275590544</v>
      </c>
      <c r="S1482" s="6" t="s">
        <v>8322</v>
      </c>
      <c r="T1482" s="6" t="s">
        <v>8342</v>
      </c>
      <c r="U1482" s="6" t="str">
        <f t="shared" si="184"/>
        <v>publishing</v>
      </c>
      <c r="V1482" s="6" t="str">
        <f t="shared" si="191"/>
        <v>radio &amp; podcasts</v>
      </c>
      <c r="W1482" s="6" t="str">
        <f t="shared" si="185"/>
        <v>publishing</v>
      </c>
      <c r="X1482" s="6" t="str">
        <f t="shared" si="186"/>
        <v>radio &amp; podcasts</v>
      </c>
    </row>
    <row r="1483" spans="1:24" ht="104.7" customHeight="1" x14ac:dyDescent="0.55000000000000004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20">
        <f t="shared" si="187"/>
        <v>41550.922974537039</v>
      </c>
      <c r="L1483" s="20">
        <f t="shared" si="188"/>
        <v>41580.922974537039</v>
      </c>
      <c r="M1483" s="6" t="b">
        <v>0</v>
      </c>
      <c r="N1483" s="6">
        <v>6</v>
      </c>
      <c r="O1483" s="6" t="b">
        <v>0</v>
      </c>
      <c r="P1483" s="6" t="s">
        <v>8275</v>
      </c>
      <c r="Q1483" s="8">
        <f t="shared" si="189"/>
        <v>2.1</v>
      </c>
      <c r="R1483" s="9">
        <f t="shared" si="190"/>
        <v>17.5</v>
      </c>
      <c r="S1483" s="6" t="s">
        <v>8322</v>
      </c>
      <c r="T1483" s="6" t="s">
        <v>8324</v>
      </c>
      <c r="U1483" s="6" t="str">
        <f t="shared" si="184"/>
        <v>publishing</v>
      </c>
      <c r="V1483" s="6" t="str">
        <f t="shared" si="191"/>
        <v>fiction</v>
      </c>
      <c r="W1483" s="6" t="str">
        <f t="shared" si="185"/>
        <v>publishing</v>
      </c>
      <c r="X1483" s="6" t="str">
        <f t="shared" si="186"/>
        <v>fiction</v>
      </c>
    </row>
    <row r="1484" spans="1:24" ht="104.7" customHeight="1" x14ac:dyDescent="0.55000000000000004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20">
        <f t="shared" si="187"/>
        <v>41136.85805555556</v>
      </c>
      <c r="L1484" s="20">
        <f t="shared" si="188"/>
        <v>41159.32708333333</v>
      </c>
      <c r="M1484" s="6" t="b">
        <v>0</v>
      </c>
      <c r="N1484" s="6">
        <v>1</v>
      </c>
      <c r="O1484" s="6" t="b">
        <v>0</v>
      </c>
      <c r="P1484" s="6" t="s">
        <v>8275</v>
      </c>
      <c r="Q1484" s="8">
        <f t="shared" si="189"/>
        <v>0.1</v>
      </c>
      <c r="R1484" s="9">
        <f t="shared" si="190"/>
        <v>5</v>
      </c>
      <c r="S1484" s="6" t="s">
        <v>8322</v>
      </c>
      <c r="T1484" s="6" t="s">
        <v>8324</v>
      </c>
      <c r="U1484" s="6" t="str">
        <f t="shared" si="184"/>
        <v>publishing</v>
      </c>
      <c r="V1484" s="6" t="str">
        <f t="shared" si="191"/>
        <v>fiction</v>
      </c>
      <c r="W1484" s="6" t="str">
        <f t="shared" si="185"/>
        <v>publishing</v>
      </c>
      <c r="X1484" s="6" t="str">
        <f t="shared" si="186"/>
        <v>fiction</v>
      </c>
    </row>
    <row r="1485" spans="1:24" ht="104.7" customHeight="1" x14ac:dyDescent="0.55000000000000004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20">
        <f t="shared" si="187"/>
        <v>42548.192997685182</v>
      </c>
      <c r="L1485" s="20">
        <f t="shared" si="188"/>
        <v>42573.192997685182</v>
      </c>
      <c r="M1485" s="6" t="b">
        <v>0</v>
      </c>
      <c r="N1485" s="6">
        <v>2</v>
      </c>
      <c r="O1485" s="6" t="b">
        <v>0</v>
      </c>
      <c r="P1485" s="6" t="s">
        <v>8275</v>
      </c>
      <c r="Q1485" s="8">
        <f t="shared" si="189"/>
        <v>0.7142857142857143</v>
      </c>
      <c r="R1485" s="9">
        <f t="shared" si="190"/>
        <v>25</v>
      </c>
      <c r="S1485" s="6" t="s">
        <v>8322</v>
      </c>
      <c r="T1485" s="6" t="s">
        <v>8324</v>
      </c>
      <c r="U1485" s="6" t="str">
        <f t="shared" si="184"/>
        <v>publishing</v>
      </c>
      <c r="V1485" s="6" t="str">
        <f t="shared" si="191"/>
        <v>fiction</v>
      </c>
      <c r="W1485" s="6" t="str">
        <f t="shared" si="185"/>
        <v>publishing</v>
      </c>
      <c r="X1485" s="6" t="str">
        <f t="shared" si="186"/>
        <v>fiction</v>
      </c>
    </row>
    <row r="1486" spans="1:24" ht="104.7" customHeight="1" x14ac:dyDescent="0.55000000000000004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20">
        <f t="shared" si="187"/>
        <v>41053.200960648144</v>
      </c>
      <c r="L1486" s="20">
        <f t="shared" si="188"/>
        <v>41111.618750000001</v>
      </c>
      <c r="M1486" s="6" t="b">
        <v>0</v>
      </c>
      <c r="N1486" s="6">
        <v>0</v>
      </c>
      <c r="O1486" s="6" t="b">
        <v>0</v>
      </c>
      <c r="P1486" s="6" t="s">
        <v>8275</v>
      </c>
      <c r="Q1486" s="8">
        <f t="shared" si="189"/>
        <v>0</v>
      </c>
      <c r="R1486" s="9" t="e">
        <f t="shared" si="190"/>
        <v>#DIV/0!</v>
      </c>
      <c r="S1486" s="6" t="s">
        <v>8322</v>
      </c>
      <c r="T1486" s="6" t="s">
        <v>8324</v>
      </c>
      <c r="U1486" s="6" t="str">
        <f t="shared" si="184"/>
        <v>publishing</v>
      </c>
      <c r="V1486" s="6" t="str">
        <f t="shared" si="191"/>
        <v>fiction</v>
      </c>
      <c r="W1486" s="6" t="str">
        <f t="shared" si="185"/>
        <v>publishing</v>
      </c>
      <c r="X1486" s="6" t="str">
        <f t="shared" si="186"/>
        <v>fiction</v>
      </c>
    </row>
    <row r="1487" spans="1:24" ht="104.7" customHeight="1" x14ac:dyDescent="0.55000000000000004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20">
        <f t="shared" si="187"/>
        <v>42130.795983796299</v>
      </c>
      <c r="L1487" s="20">
        <f t="shared" si="188"/>
        <v>42175.795983796299</v>
      </c>
      <c r="M1487" s="6" t="b">
        <v>0</v>
      </c>
      <c r="N1487" s="6">
        <v>3</v>
      </c>
      <c r="O1487" s="6" t="b">
        <v>0</v>
      </c>
      <c r="P1487" s="6" t="s">
        <v>8275</v>
      </c>
      <c r="Q1487" s="8">
        <f t="shared" si="189"/>
        <v>2.2388059701492535</v>
      </c>
      <c r="R1487" s="9">
        <f t="shared" si="190"/>
        <v>50</v>
      </c>
      <c r="S1487" s="6" t="s">
        <v>8322</v>
      </c>
      <c r="T1487" s="6" t="s">
        <v>8324</v>
      </c>
      <c r="U1487" s="6" t="str">
        <f t="shared" si="184"/>
        <v>publishing</v>
      </c>
      <c r="V1487" s="6" t="str">
        <f t="shared" si="191"/>
        <v>fiction</v>
      </c>
      <c r="W1487" s="6" t="str">
        <f t="shared" si="185"/>
        <v>publishing</v>
      </c>
      <c r="X1487" s="6" t="str">
        <f t="shared" si="186"/>
        <v>fiction</v>
      </c>
    </row>
    <row r="1488" spans="1:24" ht="104.7" customHeight="1" x14ac:dyDescent="0.55000000000000004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20">
        <f t="shared" si="187"/>
        <v>42032.168530092589</v>
      </c>
      <c r="L1488" s="20">
        <f t="shared" si="188"/>
        <v>42062.168530092589</v>
      </c>
      <c r="M1488" s="6" t="b">
        <v>0</v>
      </c>
      <c r="N1488" s="6">
        <v>3</v>
      </c>
      <c r="O1488" s="6" t="b">
        <v>0</v>
      </c>
      <c r="P1488" s="6" t="s">
        <v>8275</v>
      </c>
      <c r="Q1488" s="8">
        <f t="shared" si="189"/>
        <v>0.24</v>
      </c>
      <c r="R1488" s="9">
        <f t="shared" si="190"/>
        <v>16</v>
      </c>
      <c r="S1488" s="6" t="s">
        <v>8322</v>
      </c>
      <c r="T1488" s="6" t="s">
        <v>8324</v>
      </c>
      <c r="U1488" s="6" t="str">
        <f t="shared" si="184"/>
        <v>publishing</v>
      </c>
      <c r="V1488" s="6" t="str">
        <f t="shared" si="191"/>
        <v>fiction</v>
      </c>
      <c r="W1488" s="6" t="str">
        <f t="shared" si="185"/>
        <v>publishing</v>
      </c>
      <c r="X1488" s="6" t="str">
        <f t="shared" si="186"/>
        <v>fiction</v>
      </c>
    </row>
    <row r="1489" spans="1:24" ht="104.7" customHeight="1" x14ac:dyDescent="0.55000000000000004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20">
        <f t="shared" si="187"/>
        <v>42554.917488425926</v>
      </c>
      <c r="L1489" s="20">
        <f t="shared" si="188"/>
        <v>42584.917488425926</v>
      </c>
      <c r="M1489" s="6" t="b">
        <v>0</v>
      </c>
      <c r="N1489" s="6">
        <v>0</v>
      </c>
      <c r="O1489" s="6" t="b">
        <v>0</v>
      </c>
      <c r="P1489" s="6" t="s">
        <v>8275</v>
      </c>
      <c r="Q1489" s="8">
        <f t="shared" si="189"/>
        <v>0</v>
      </c>
      <c r="R1489" s="9" t="e">
        <f t="shared" si="190"/>
        <v>#DIV/0!</v>
      </c>
      <c r="S1489" s="6" t="s">
        <v>8322</v>
      </c>
      <c r="T1489" s="6" t="s">
        <v>8324</v>
      </c>
      <c r="U1489" s="6" t="str">
        <f t="shared" si="184"/>
        <v>publishing</v>
      </c>
      <c r="V1489" s="6" t="str">
        <f t="shared" si="191"/>
        <v>fiction</v>
      </c>
      <c r="W1489" s="6" t="str">
        <f t="shared" si="185"/>
        <v>publishing</v>
      </c>
      <c r="X1489" s="6" t="str">
        <f t="shared" si="186"/>
        <v>fiction</v>
      </c>
    </row>
    <row r="1490" spans="1:24" ht="104.7" customHeight="1" x14ac:dyDescent="0.55000000000000004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20">
        <f t="shared" si="187"/>
        <v>41614.563194444447</v>
      </c>
      <c r="L1490" s="20">
        <f t="shared" si="188"/>
        <v>41644.563194444447</v>
      </c>
      <c r="M1490" s="6" t="b">
        <v>0</v>
      </c>
      <c r="N1490" s="6">
        <v>6</v>
      </c>
      <c r="O1490" s="6" t="b">
        <v>0</v>
      </c>
      <c r="P1490" s="6" t="s">
        <v>8275</v>
      </c>
      <c r="Q1490" s="8">
        <f t="shared" si="189"/>
        <v>2.4</v>
      </c>
      <c r="R1490" s="9">
        <f t="shared" si="190"/>
        <v>60</v>
      </c>
      <c r="S1490" s="6" t="s">
        <v>8322</v>
      </c>
      <c r="T1490" s="6" t="s">
        <v>8324</v>
      </c>
      <c r="U1490" s="6" t="str">
        <f t="shared" si="184"/>
        <v>publishing</v>
      </c>
      <c r="V1490" s="6" t="str">
        <f t="shared" si="191"/>
        <v>fiction</v>
      </c>
      <c r="W1490" s="6" t="str">
        <f t="shared" si="185"/>
        <v>publishing</v>
      </c>
      <c r="X1490" s="6" t="str">
        <f t="shared" si="186"/>
        <v>fiction</v>
      </c>
    </row>
    <row r="1491" spans="1:24" ht="104.7" customHeight="1" x14ac:dyDescent="0.55000000000000004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20">
        <f t="shared" si="187"/>
        <v>41198.611712962964</v>
      </c>
      <c r="L1491" s="20">
        <f t="shared" si="188"/>
        <v>41228.653379629628</v>
      </c>
      <c r="M1491" s="6" t="b">
        <v>0</v>
      </c>
      <c r="N1491" s="6">
        <v>0</v>
      </c>
      <c r="O1491" s="6" t="b">
        <v>0</v>
      </c>
      <c r="P1491" s="6" t="s">
        <v>8275</v>
      </c>
      <c r="Q1491" s="8">
        <f t="shared" si="189"/>
        <v>0</v>
      </c>
      <c r="R1491" s="9" t="e">
        <f t="shared" si="190"/>
        <v>#DIV/0!</v>
      </c>
      <c r="S1491" s="6" t="s">
        <v>8322</v>
      </c>
      <c r="T1491" s="6" t="s">
        <v>8324</v>
      </c>
      <c r="U1491" s="6" t="str">
        <f t="shared" si="184"/>
        <v>publishing</v>
      </c>
      <c r="V1491" s="6" t="str">
        <f t="shared" si="191"/>
        <v>fiction</v>
      </c>
      <c r="W1491" s="6" t="str">
        <f t="shared" si="185"/>
        <v>publishing</v>
      </c>
      <c r="X1491" s="6" t="str">
        <f t="shared" si="186"/>
        <v>fiction</v>
      </c>
    </row>
    <row r="1492" spans="1:24" ht="104.7" customHeight="1" x14ac:dyDescent="0.55000000000000004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20">
        <f t="shared" si="187"/>
        <v>41520.561041666668</v>
      </c>
      <c r="L1492" s="20">
        <f t="shared" si="188"/>
        <v>41549.561041666668</v>
      </c>
      <c r="M1492" s="6" t="b">
        <v>0</v>
      </c>
      <c r="N1492" s="6">
        <v>19</v>
      </c>
      <c r="O1492" s="6" t="b">
        <v>0</v>
      </c>
      <c r="P1492" s="6" t="s">
        <v>8275</v>
      </c>
      <c r="Q1492" s="8">
        <f t="shared" si="189"/>
        <v>30.862068965517242</v>
      </c>
      <c r="R1492" s="9">
        <f t="shared" si="190"/>
        <v>47.10526315789474</v>
      </c>
      <c r="S1492" s="6" t="s">
        <v>8322</v>
      </c>
      <c r="T1492" s="6" t="s">
        <v>8324</v>
      </c>
      <c r="U1492" s="6" t="str">
        <f t="shared" si="184"/>
        <v>publishing</v>
      </c>
      <c r="V1492" s="6" t="str">
        <f t="shared" si="191"/>
        <v>fiction</v>
      </c>
      <c r="W1492" s="6" t="str">
        <f t="shared" si="185"/>
        <v>publishing</v>
      </c>
      <c r="X1492" s="6" t="str">
        <f t="shared" si="186"/>
        <v>fiction</v>
      </c>
    </row>
    <row r="1493" spans="1:24" ht="104.7" customHeight="1" x14ac:dyDescent="0.55000000000000004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20">
        <f t="shared" si="187"/>
        <v>41991.713460648149</v>
      </c>
      <c r="L1493" s="20">
        <f t="shared" si="188"/>
        <v>42050.651388888888</v>
      </c>
      <c r="M1493" s="6" t="b">
        <v>0</v>
      </c>
      <c r="N1493" s="6">
        <v>1</v>
      </c>
      <c r="O1493" s="6" t="b">
        <v>0</v>
      </c>
      <c r="P1493" s="6" t="s">
        <v>8275</v>
      </c>
      <c r="Q1493" s="8">
        <f t="shared" si="189"/>
        <v>8.3333333333333321</v>
      </c>
      <c r="R1493" s="9">
        <f t="shared" si="190"/>
        <v>100</v>
      </c>
      <c r="S1493" s="6" t="s">
        <v>8322</v>
      </c>
      <c r="T1493" s="6" t="s">
        <v>8324</v>
      </c>
      <c r="U1493" s="6" t="str">
        <f t="shared" si="184"/>
        <v>publishing</v>
      </c>
      <c r="V1493" s="6" t="str">
        <f t="shared" si="191"/>
        <v>fiction</v>
      </c>
      <c r="W1493" s="6" t="str">
        <f t="shared" si="185"/>
        <v>publishing</v>
      </c>
      <c r="X1493" s="6" t="str">
        <f t="shared" si="186"/>
        <v>fiction</v>
      </c>
    </row>
    <row r="1494" spans="1:24" ht="104.7" customHeight="1" x14ac:dyDescent="0.55000000000000004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20">
        <f t="shared" si="187"/>
        <v>40682.884791666671</v>
      </c>
      <c r="L1494" s="20">
        <f t="shared" si="188"/>
        <v>40712.884791666671</v>
      </c>
      <c r="M1494" s="6" t="b">
        <v>0</v>
      </c>
      <c r="N1494" s="6">
        <v>2</v>
      </c>
      <c r="O1494" s="6" t="b">
        <v>0</v>
      </c>
      <c r="P1494" s="6" t="s">
        <v>8275</v>
      </c>
      <c r="Q1494" s="8">
        <f t="shared" si="189"/>
        <v>0.75</v>
      </c>
      <c r="R1494" s="9">
        <f t="shared" si="190"/>
        <v>15</v>
      </c>
      <c r="S1494" s="6" t="s">
        <v>8322</v>
      </c>
      <c r="T1494" s="6" t="s">
        <v>8324</v>
      </c>
      <c r="U1494" s="6" t="str">
        <f t="shared" si="184"/>
        <v>publishing</v>
      </c>
      <c r="V1494" s="6" t="str">
        <f t="shared" si="191"/>
        <v>fiction</v>
      </c>
      <c r="W1494" s="6" t="str">
        <f t="shared" si="185"/>
        <v>publishing</v>
      </c>
      <c r="X1494" s="6" t="str">
        <f t="shared" si="186"/>
        <v>fiction</v>
      </c>
    </row>
    <row r="1495" spans="1:24" ht="104.7" customHeight="1" x14ac:dyDescent="0.55000000000000004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20">
        <f t="shared" si="187"/>
        <v>41411.866608796299</v>
      </c>
      <c r="L1495" s="20">
        <f t="shared" si="188"/>
        <v>41441.866608796299</v>
      </c>
      <c r="M1495" s="6" t="b">
        <v>0</v>
      </c>
      <c r="N1495" s="6">
        <v>0</v>
      </c>
      <c r="O1495" s="6" t="b">
        <v>0</v>
      </c>
      <c r="P1495" s="6" t="s">
        <v>8275</v>
      </c>
      <c r="Q1495" s="8">
        <f t="shared" si="189"/>
        <v>0</v>
      </c>
      <c r="R1495" s="9" t="e">
        <f t="shared" si="190"/>
        <v>#DIV/0!</v>
      </c>
      <c r="S1495" s="6" t="s">
        <v>8322</v>
      </c>
      <c r="T1495" s="6" t="s">
        <v>8324</v>
      </c>
      <c r="U1495" s="6" t="str">
        <f t="shared" si="184"/>
        <v>publishing</v>
      </c>
      <c r="V1495" s="6" t="str">
        <f t="shared" si="191"/>
        <v>fiction</v>
      </c>
      <c r="W1495" s="6" t="str">
        <f t="shared" si="185"/>
        <v>publishing</v>
      </c>
      <c r="X1495" s="6" t="str">
        <f t="shared" si="186"/>
        <v>fiction</v>
      </c>
    </row>
    <row r="1496" spans="1:24" ht="104.7" customHeight="1" x14ac:dyDescent="0.55000000000000004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20">
        <f t="shared" si="187"/>
        <v>42067.722372685181</v>
      </c>
      <c r="L1496" s="20">
        <f t="shared" si="188"/>
        <v>42097.651388888888</v>
      </c>
      <c r="M1496" s="6" t="b">
        <v>0</v>
      </c>
      <c r="N1496" s="6">
        <v>11</v>
      </c>
      <c r="O1496" s="6" t="b">
        <v>0</v>
      </c>
      <c r="P1496" s="6" t="s">
        <v>8275</v>
      </c>
      <c r="Q1496" s="8">
        <f t="shared" si="189"/>
        <v>8.9</v>
      </c>
      <c r="R1496" s="9">
        <f t="shared" si="190"/>
        <v>40.454545454545453</v>
      </c>
      <c r="S1496" s="6" t="s">
        <v>8322</v>
      </c>
      <c r="T1496" s="6" t="s">
        <v>8324</v>
      </c>
      <c r="U1496" s="6" t="str">
        <f t="shared" si="184"/>
        <v>publishing</v>
      </c>
      <c r="V1496" s="6" t="str">
        <f t="shared" si="191"/>
        <v>fiction</v>
      </c>
      <c r="W1496" s="6" t="str">
        <f t="shared" si="185"/>
        <v>publishing</v>
      </c>
      <c r="X1496" s="6" t="str">
        <f t="shared" si="186"/>
        <v>fiction</v>
      </c>
    </row>
    <row r="1497" spans="1:24" ht="104.7" customHeight="1" x14ac:dyDescent="0.55000000000000004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20">
        <f t="shared" si="187"/>
        <v>40752.789710648147</v>
      </c>
      <c r="L1497" s="20">
        <f t="shared" si="188"/>
        <v>40782.789710648147</v>
      </c>
      <c r="M1497" s="6" t="b">
        <v>0</v>
      </c>
      <c r="N1497" s="6">
        <v>0</v>
      </c>
      <c r="O1497" s="6" t="b">
        <v>0</v>
      </c>
      <c r="P1497" s="6" t="s">
        <v>8275</v>
      </c>
      <c r="Q1497" s="8">
        <f t="shared" si="189"/>
        <v>0</v>
      </c>
      <c r="R1497" s="9" t="e">
        <f t="shared" si="190"/>
        <v>#DIV/0!</v>
      </c>
      <c r="S1497" s="6" t="s">
        <v>8322</v>
      </c>
      <c r="T1497" s="6" t="s">
        <v>8324</v>
      </c>
      <c r="U1497" s="6" t="str">
        <f t="shared" si="184"/>
        <v>publishing</v>
      </c>
      <c r="V1497" s="6" t="str">
        <f t="shared" si="191"/>
        <v>fiction</v>
      </c>
      <c r="W1497" s="6" t="str">
        <f t="shared" si="185"/>
        <v>publishing</v>
      </c>
      <c r="X1497" s="6" t="str">
        <f t="shared" si="186"/>
        <v>fiction</v>
      </c>
    </row>
    <row r="1498" spans="1:24" ht="104.7" customHeight="1" x14ac:dyDescent="0.55000000000000004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20">
        <f t="shared" si="187"/>
        <v>41838.475219907406</v>
      </c>
      <c r="L1498" s="20">
        <f t="shared" si="188"/>
        <v>41898.475219907406</v>
      </c>
      <c r="M1498" s="6" t="b">
        <v>0</v>
      </c>
      <c r="N1498" s="6">
        <v>0</v>
      </c>
      <c r="O1498" s="6" t="b">
        <v>0</v>
      </c>
      <c r="P1498" s="6" t="s">
        <v>8275</v>
      </c>
      <c r="Q1498" s="8">
        <f t="shared" si="189"/>
        <v>0</v>
      </c>
      <c r="R1498" s="9" t="e">
        <f t="shared" si="190"/>
        <v>#DIV/0!</v>
      </c>
      <c r="S1498" s="6" t="s">
        <v>8322</v>
      </c>
      <c r="T1498" s="6" t="s">
        <v>8324</v>
      </c>
      <c r="U1498" s="6" t="str">
        <f t="shared" si="184"/>
        <v>publishing</v>
      </c>
      <c r="V1498" s="6" t="str">
        <f t="shared" si="191"/>
        <v>fiction</v>
      </c>
      <c r="W1498" s="6" t="str">
        <f t="shared" si="185"/>
        <v>publishing</v>
      </c>
      <c r="X1498" s="6" t="str">
        <f t="shared" si="186"/>
        <v>fiction</v>
      </c>
    </row>
    <row r="1499" spans="1:24" ht="104.7" customHeight="1" x14ac:dyDescent="0.55000000000000004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20">
        <f t="shared" si="187"/>
        <v>41444.64261574074</v>
      </c>
      <c r="L1499" s="20">
        <f t="shared" si="188"/>
        <v>41486.821527777778</v>
      </c>
      <c r="M1499" s="6" t="b">
        <v>0</v>
      </c>
      <c r="N1499" s="6">
        <v>1</v>
      </c>
      <c r="O1499" s="6" t="b">
        <v>0</v>
      </c>
      <c r="P1499" s="6" t="s">
        <v>8275</v>
      </c>
      <c r="Q1499" s="8">
        <f t="shared" si="189"/>
        <v>6.6666666666666671E-3</v>
      </c>
      <c r="R1499" s="9">
        <f t="shared" si="190"/>
        <v>1</v>
      </c>
      <c r="S1499" s="6" t="s">
        <v>8322</v>
      </c>
      <c r="T1499" s="6" t="s">
        <v>8324</v>
      </c>
      <c r="U1499" s="6" t="str">
        <f t="shared" si="184"/>
        <v>publishing</v>
      </c>
      <c r="V1499" s="6" t="str">
        <f t="shared" si="191"/>
        <v>fiction</v>
      </c>
      <c r="W1499" s="6" t="str">
        <f t="shared" si="185"/>
        <v>publishing</v>
      </c>
      <c r="X1499" s="6" t="str">
        <f t="shared" si="186"/>
        <v>fiction</v>
      </c>
    </row>
    <row r="1500" spans="1:24" ht="104.7" customHeight="1" x14ac:dyDescent="0.55000000000000004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20">
        <f t="shared" si="187"/>
        <v>41840.983541666668</v>
      </c>
      <c r="L1500" s="20">
        <f t="shared" si="188"/>
        <v>41885.983541666668</v>
      </c>
      <c r="M1500" s="6" t="b">
        <v>0</v>
      </c>
      <c r="N1500" s="6">
        <v>3</v>
      </c>
      <c r="O1500" s="6" t="b">
        <v>0</v>
      </c>
      <c r="P1500" s="6" t="s">
        <v>8275</v>
      </c>
      <c r="Q1500" s="8">
        <f t="shared" si="189"/>
        <v>1.9</v>
      </c>
      <c r="R1500" s="9">
        <f t="shared" si="190"/>
        <v>19</v>
      </c>
      <c r="S1500" s="6" t="s">
        <v>8322</v>
      </c>
      <c r="T1500" s="6" t="s">
        <v>8324</v>
      </c>
      <c r="U1500" s="6" t="str">
        <f t="shared" si="184"/>
        <v>publishing</v>
      </c>
      <c r="V1500" s="6" t="str">
        <f t="shared" si="191"/>
        <v>fiction</v>
      </c>
      <c r="W1500" s="6" t="str">
        <f t="shared" si="185"/>
        <v>publishing</v>
      </c>
      <c r="X1500" s="6" t="str">
        <f t="shared" si="186"/>
        <v>fiction</v>
      </c>
    </row>
    <row r="1501" spans="1:24" ht="104.7" customHeight="1" x14ac:dyDescent="0.55000000000000004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20">
        <f t="shared" si="187"/>
        <v>42527.007326388892</v>
      </c>
      <c r="L1501" s="20">
        <f t="shared" si="188"/>
        <v>42587.007326388892</v>
      </c>
      <c r="M1501" s="6" t="b">
        <v>0</v>
      </c>
      <c r="N1501" s="6">
        <v>1</v>
      </c>
      <c r="O1501" s="6" t="b">
        <v>0</v>
      </c>
      <c r="P1501" s="6" t="s">
        <v>8275</v>
      </c>
      <c r="Q1501" s="8">
        <f t="shared" si="189"/>
        <v>0.25</v>
      </c>
      <c r="R1501" s="9">
        <f t="shared" si="190"/>
        <v>5</v>
      </c>
      <c r="S1501" s="6" t="s">
        <v>8322</v>
      </c>
      <c r="T1501" s="6" t="s">
        <v>8324</v>
      </c>
      <c r="U1501" s="6" t="str">
        <f t="shared" si="184"/>
        <v>publishing</v>
      </c>
      <c r="V1501" s="6" t="str">
        <f t="shared" si="191"/>
        <v>fiction</v>
      </c>
      <c r="W1501" s="6" t="str">
        <f t="shared" si="185"/>
        <v>publishing</v>
      </c>
      <c r="X1501" s="6" t="str">
        <f t="shared" si="186"/>
        <v>fiction</v>
      </c>
    </row>
    <row r="1502" spans="1:24" ht="104.7" customHeight="1" x14ac:dyDescent="0.55000000000000004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20">
        <f t="shared" si="187"/>
        <v>41365.904594907406</v>
      </c>
      <c r="L1502" s="20">
        <f t="shared" si="188"/>
        <v>41395.904594907406</v>
      </c>
      <c r="M1502" s="6" t="b">
        <v>0</v>
      </c>
      <c r="N1502" s="6">
        <v>15</v>
      </c>
      <c r="O1502" s="6" t="b">
        <v>0</v>
      </c>
      <c r="P1502" s="6" t="s">
        <v>8275</v>
      </c>
      <c r="Q1502" s="8">
        <f t="shared" si="189"/>
        <v>25.035714285714285</v>
      </c>
      <c r="R1502" s="9">
        <f t="shared" si="190"/>
        <v>46.733333333333334</v>
      </c>
      <c r="S1502" s="6" t="s">
        <v>8322</v>
      </c>
      <c r="T1502" s="6" t="s">
        <v>8324</v>
      </c>
      <c r="U1502" s="6" t="str">
        <f t="shared" si="184"/>
        <v>publishing</v>
      </c>
      <c r="V1502" s="6" t="str">
        <f t="shared" si="191"/>
        <v>fiction</v>
      </c>
      <c r="W1502" s="6" t="str">
        <f t="shared" si="185"/>
        <v>publishing</v>
      </c>
      <c r="X1502" s="6" t="str">
        <f t="shared" si="186"/>
        <v>fiction</v>
      </c>
    </row>
    <row r="1503" spans="1:24" ht="104.7" customHeight="1" x14ac:dyDescent="0.55000000000000004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20">
        <f t="shared" si="187"/>
        <v>42163.583599537036</v>
      </c>
      <c r="L1503" s="20">
        <f t="shared" si="188"/>
        <v>42193.583599537036</v>
      </c>
      <c r="M1503" s="6" t="b">
        <v>1</v>
      </c>
      <c r="N1503" s="6">
        <v>885</v>
      </c>
      <c r="O1503" s="6" t="b">
        <v>1</v>
      </c>
      <c r="P1503" s="6" t="s">
        <v>8285</v>
      </c>
      <c r="Q1503" s="8">
        <f t="shared" si="189"/>
        <v>166.33076923076925</v>
      </c>
      <c r="R1503" s="9">
        <f t="shared" si="190"/>
        <v>97.731073446327684</v>
      </c>
      <c r="S1503" s="6" t="s">
        <v>8338</v>
      </c>
      <c r="T1503" s="6" t="s">
        <v>8339</v>
      </c>
      <c r="U1503" s="6" t="str">
        <f t="shared" si="184"/>
        <v>photography</v>
      </c>
      <c r="V1503" s="6" t="str">
        <f t="shared" si="191"/>
        <v>photobooks</v>
      </c>
      <c r="W1503" s="6" t="str">
        <f t="shared" si="185"/>
        <v>photography</v>
      </c>
      <c r="X1503" s="6" t="str">
        <f t="shared" si="186"/>
        <v>photobooks</v>
      </c>
    </row>
    <row r="1504" spans="1:24" ht="104.7" customHeight="1" x14ac:dyDescent="0.55000000000000004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20">
        <f t="shared" si="187"/>
        <v>42426.542592592596</v>
      </c>
      <c r="L1504" s="20">
        <f t="shared" si="188"/>
        <v>42454.916666666672</v>
      </c>
      <c r="M1504" s="6" t="b">
        <v>1</v>
      </c>
      <c r="N1504" s="6">
        <v>329</v>
      </c>
      <c r="O1504" s="6" t="b">
        <v>1</v>
      </c>
      <c r="P1504" s="6" t="s">
        <v>8285</v>
      </c>
      <c r="Q1504" s="8">
        <f t="shared" si="189"/>
        <v>101.44545454545455</v>
      </c>
      <c r="R1504" s="9">
        <f t="shared" si="190"/>
        <v>67.835866261398181</v>
      </c>
      <c r="S1504" s="6" t="s">
        <v>8338</v>
      </c>
      <c r="T1504" s="6" t="s">
        <v>8339</v>
      </c>
      <c r="U1504" s="6" t="str">
        <f t="shared" si="184"/>
        <v>photography</v>
      </c>
      <c r="V1504" s="6" t="str">
        <f t="shared" si="191"/>
        <v>photobooks</v>
      </c>
      <c r="W1504" s="6" t="str">
        <f t="shared" si="185"/>
        <v>photography</v>
      </c>
      <c r="X1504" s="6" t="str">
        <f t="shared" si="186"/>
        <v>photobooks</v>
      </c>
    </row>
    <row r="1505" spans="1:24" ht="104.7" customHeight="1" x14ac:dyDescent="0.55000000000000004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20">
        <f t="shared" si="187"/>
        <v>42606.347233796296</v>
      </c>
      <c r="L1505" s="20">
        <f t="shared" si="188"/>
        <v>42666.347233796296</v>
      </c>
      <c r="M1505" s="6" t="b">
        <v>1</v>
      </c>
      <c r="N1505" s="6">
        <v>71</v>
      </c>
      <c r="O1505" s="6" t="b">
        <v>1</v>
      </c>
      <c r="P1505" s="6" t="s">
        <v>8285</v>
      </c>
      <c r="Q1505" s="8">
        <f t="shared" si="189"/>
        <v>107.89146666666667</v>
      </c>
      <c r="R1505" s="9">
        <f t="shared" si="190"/>
        <v>56.98492957746479</v>
      </c>
      <c r="S1505" s="6" t="s">
        <v>8338</v>
      </c>
      <c r="T1505" s="6" t="s">
        <v>8339</v>
      </c>
      <c r="U1505" s="6" t="str">
        <f t="shared" si="184"/>
        <v>photography</v>
      </c>
      <c r="V1505" s="6" t="str">
        <f t="shared" si="191"/>
        <v>photobooks</v>
      </c>
      <c r="W1505" s="6" t="str">
        <f t="shared" si="185"/>
        <v>photography</v>
      </c>
      <c r="X1505" s="6" t="str">
        <f t="shared" si="186"/>
        <v>photobooks</v>
      </c>
    </row>
    <row r="1506" spans="1:24" ht="104.7" customHeight="1" x14ac:dyDescent="0.55000000000000004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20">
        <f t="shared" si="187"/>
        <v>41772.657685185186</v>
      </c>
      <c r="L1506" s="20">
        <f t="shared" si="188"/>
        <v>41800.356249999997</v>
      </c>
      <c r="M1506" s="6" t="b">
        <v>1</v>
      </c>
      <c r="N1506" s="6">
        <v>269</v>
      </c>
      <c r="O1506" s="6" t="b">
        <v>1</v>
      </c>
      <c r="P1506" s="6" t="s">
        <v>8285</v>
      </c>
      <c r="Q1506" s="8">
        <f t="shared" si="189"/>
        <v>277.93846153846158</v>
      </c>
      <c r="R1506" s="9">
        <f t="shared" si="190"/>
        <v>67.159851301115239</v>
      </c>
      <c r="S1506" s="6" t="s">
        <v>8338</v>
      </c>
      <c r="T1506" s="6" t="s">
        <v>8339</v>
      </c>
      <c r="U1506" s="6" t="str">
        <f t="shared" si="184"/>
        <v>photography</v>
      </c>
      <c r="V1506" s="6" t="str">
        <f t="shared" si="191"/>
        <v>photobooks</v>
      </c>
      <c r="W1506" s="6" t="str">
        <f t="shared" si="185"/>
        <v>photography</v>
      </c>
      <c r="X1506" s="6" t="str">
        <f t="shared" si="186"/>
        <v>photobooks</v>
      </c>
    </row>
    <row r="1507" spans="1:24" ht="104.7" customHeight="1" x14ac:dyDescent="0.55000000000000004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20">
        <f t="shared" si="187"/>
        <v>42414.44332175926</v>
      </c>
      <c r="L1507" s="20">
        <f t="shared" si="188"/>
        <v>42451.834027777775</v>
      </c>
      <c r="M1507" s="6" t="b">
        <v>1</v>
      </c>
      <c r="N1507" s="6">
        <v>345</v>
      </c>
      <c r="O1507" s="6" t="b">
        <v>1</v>
      </c>
      <c r="P1507" s="6" t="s">
        <v>8285</v>
      </c>
      <c r="Q1507" s="8">
        <f t="shared" si="189"/>
        <v>103.58125</v>
      </c>
      <c r="R1507" s="9">
        <f t="shared" si="190"/>
        <v>48.037681159420288</v>
      </c>
      <c r="S1507" s="6" t="s">
        <v>8338</v>
      </c>
      <c r="T1507" s="6" t="s">
        <v>8339</v>
      </c>
      <c r="U1507" s="6" t="str">
        <f t="shared" si="184"/>
        <v>photography</v>
      </c>
      <c r="V1507" s="6" t="str">
        <f t="shared" si="191"/>
        <v>photobooks</v>
      </c>
      <c r="W1507" s="6" t="str">
        <f t="shared" si="185"/>
        <v>photography</v>
      </c>
      <c r="X1507" s="6" t="str">
        <f t="shared" si="186"/>
        <v>photobooks</v>
      </c>
    </row>
    <row r="1508" spans="1:24" ht="104.7" customHeight="1" x14ac:dyDescent="0.55000000000000004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20">
        <f t="shared" si="187"/>
        <v>41814.785925925928</v>
      </c>
      <c r="L1508" s="20">
        <f t="shared" si="188"/>
        <v>41844.785925925928</v>
      </c>
      <c r="M1508" s="6" t="b">
        <v>1</v>
      </c>
      <c r="N1508" s="6">
        <v>43</v>
      </c>
      <c r="O1508" s="6" t="b">
        <v>1</v>
      </c>
      <c r="P1508" s="6" t="s">
        <v>8285</v>
      </c>
      <c r="Q1508" s="8">
        <f t="shared" si="189"/>
        <v>111.4</v>
      </c>
      <c r="R1508" s="9">
        <f t="shared" si="190"/>
        <v>38.860465116279073</v>
      </c>
      <c r="S1508" s="6" t="s">
        <v>8338</v>
      </c>
      <c r="T1508" s="6" t="s">
        <v>8339</v>
      </c>
      <c r="U1508" s="6" t="str">
        <f t="shared" si="184"/>
        <v>photography</v>
      </c>
      <c r="V1508" s="6" t="str">
        <f t="shared" si="191"/>
        <v>photobooks</v>
      </c>
      <c r="W1508" s="6" t="str">
        <f t="shared" si="185"/>
        <v>photography</v>
      </c>
      <c r="X1508" s="6" t="str">
        <f t="shared" si="186"/>
        <v>photobooks</v>
      </c>
    </row>
    <row r="1509" spans="1:24" ht="104.7" customHeight="1" x14ac:dyDescent="0.55000000000000004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20">
        <f t="shared" si="187"/>
        <v>40254.450335648151</v>
      </c>
      <c r="L1509" s="20">
        <f t="shared" si="188"/>
        <v>40313.340277777781</v>
      </c>
      <c r="M1509" s="6" t="b">
        <v>1</v>
      </c>
      <c r="N1509" s="6">
        <v>33</v>
      </c>
      <c r="O1509" s="6" t="b">
        <v>1</v>
      </c>
      <c r="P1509" s="6" t="s">
        <v>8285</v>
      </c>
      <c r="Q1509" s="8">
        <f t="shared" si="189"/>
        <v>215</v>
      </c>
      <c r="R1509" s="9">
        <f t="shared" si="190"/>
        <v>78.181818181818187</v>
      </c>
      <c r="S1509" s="6" t="s">
        <v>8338</v>
      </c>
      <c r="T1509" s="6" t="s">
        <v>8339</v>
      </c>
      <c r="U1509" s="6" t="str">
        <f t="shared" si="184"/>
        <v>photography</v>
      </c>
      <c r="V1509" s="6" t="str">
        <f t="shared" si="191"/>
        <v>photobooks</v>
      </c>
      <c r="W1509" s="6" t="str">
        <f t="shared" si="185"/>
        <v>photography</v>
      </c>
      <c r="X1509" s="6" t="str">
        <f t="shared" si="186"/>
        <v>photobooks</v>
      </c>
    </row>
    <row r="1510" spans="1:24" ht="104.7" customHeight="1" x14ac:dyDescent="0.55000000000000004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20">
        <f t="shared" si="187"/>
        <v>41786.614363425928</v>
      </c>
      <c r="L1510" s="20">
        <f t="shared" si="188"/>
        <v>41817.614363425928</v>
      </c>
      <c r="M1510" s="6" t="b">
        <v>1</v>
      </c>
      <c r="N1510" s="6">
        <v>211</v>
      </c>
      <c r="O1510" s="6" t="b">
        <v>1</v>
      </c>
      <c r="P1510" s="6" t="s">
        <v>8285</v>
      </c>
      <c r="Q1510" s="8">
        <f t="shared" si="189"/>
        <v>110.76216216216217</v>
      </c>
      <c r="R1510" s="9">
        <f t="shared" si="190"/>
        <v>97.113744075829388</v>
      </c>
      <c r="S1510" s="6" t="s">
        <v>8338</v>
      </c>
      <c r="T1510" s="6" t="s">
        <v>8339</v>
      </c>
      <c r="U1510" s="6" t="str">
        <f t="shared" si="184"/>
        <v>photography</v>
      </c>
      <c r="V1510" s="6" t="str">
        <f t="shared" si="191"/>
        <v>photobooks</v>
      </c>
      <c r="W1510" s="6" t="str">
        <f t="shared" si="185"/>
        <v>photography</v>
      </c>
      <c r="X1510" s="6" t="str">
        <f t="shared" si="186"/>
        <v>photobooks</v>
      </c>
    </row>
    <row r="1511" spans="1:24" ht="104.7" customHeight="1" x14ac:dyDescent="0.55000000000000004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20">
        <f t="shared" si="187"/>
        <v>42751.533391203702</v>
      </c>
      <c r="L1511" s="20">
        <f t="shared" si="188"/>
        <v>42780.957638888889</v>
      </c>
      <c r="M1511" s="6" t="b">
        <v>1</v>
      </c>
      <c r="N1511" s="6">
        <v>196</v>
      </c>
      <c r="O1511" s="6" t="b">
        <v>1</v>
      </c>
      <c r="P1511" s="6" t="s">
        <v>8285</v>
      </c>
      <c r="Q1511" s="8">
        <f t="shared" si="189"/>
        <v>123.64125714285714</v>
      </c>
      <c r="R1511" s="9">
        <f t="shared" si="190"/>
        <v>110.39397959183674</v>
      </c>
      <c r="S1511" s="6" t="s">
        <v>8338</v>
      </c>
      <c r="T1511" s="6" t="s">
        <v>8339</v>
      </c>
      <c r="U1511" s="6" t="str">
        <f t="shared" si="184"/>
        <v>photography</v>
      </c>
      <c r="V1511" s="6" t="str">
        <f t="shared" si="191"/>
        <v>photobooks</v>
      </c>
      <c r="W1511" s="6" t="str">
        <f t="shared" si="185"/>
        <v>photography</v>
      </c>
      <c r="X1511" s="6" t="str">
        <f t="shared" si="186"/>
        <v>photobooks</v>
      </c>
    </row>
    <row r="1512" spans="1:24" ht="104.7" customHeight="1" x14ac:dyDescent="0.55000000000000004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20">
        <f t="shared" si="187"/>
        <v>41809.385162037033</v>
      </c>
      <c r="L1512" s="20">
        <f t="shared" si="188"/>
        <v>41839.385162037033</v>
      </c>
      <c r="M1512" s="6" t="b">
        <v>1</v>
      </c>
      <c r="N1512" s="6">
        <v>405</v>
      </c>
      <c r="O1512" s="6" t="b">
        <v>1</v>
      </c>
      <c r="P1512" s="6" t="s">
        <v>8285</v>
      </c>
      <c r="Q1512" s="8">
        <f t="shared" si="189"/>
        <v>101.03500000000001</v>
      </c>
      <c r="R1512" s="9">
        <f t="shared" si="190"/>
        <v>39.91506172839506</v>
      </c>
      <c r="S1512" s="6" t="s">
        <v>8338</v>
      </c>
      <c r="T1512" s="6" t="s">
        <v>8339</v>
      </c>
      <c r="U1512" s="6" t="str">
        <f t="shared" si="184"/>
        <v>photography</v>
      </c>
      <c r="V1512" s="6" t="str">
        <f t="shared" si="191"/>
        <v>photobooks</v>
      </c>
      <c r="W1512" s="6" t="str">
        <f t="shared" si="185"/>
        <v>photography</v>
      </c>
      <c r="X1512" s="6" t="str">
        <f t="shared" si="186"/>
        <v>photobooks</v>
      </c>
    </row>
    <row r="1513" spans="1:24" ht="104.7" customHeight="1" x14ac:dyDescent="0.55000000000000004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20">
        <f t="shared" si="187"/>
        <v>42296.583379629628</v>
      </c>
      <c r="L1513" s="20">
        <f t="shared" si="188"/>
        <v>42326.625046296293</v>
      </c>
      <c r="M1513" s="6" t="b">
        <v>1</v>
      </c>
      <c r="N1513" s="6">
        <v>206</v>
      </c>
      <c r="O1513" s="6" t="b">
        <v>1</v>
      </c>
      <c r="P1513" s="6" t="s">
        <v>8285</v>
      </c>
      <c r="Q1513" s="8">
        <f t="shared" si="189"/>
        <v>111.79285714285714</v>
      </c>
      <c r="R1513" s="9">
        <f t="shared" si="190"/>
        <v>75.975728155339809</v>
      </c>
      <c r="S1513" s="6" t="s">
        <v>8338</v>
      </c>
      <c r="T1513" s="6" t="s">
        <v>8339</v>
      </c>
      <c r="U1513" s="6" t="str">
        <f t="shared" si="184"/>
        <v>photography</v>
      </c>
      <c r="V1513" s="6" t="str">
        <f t="shared" si="191"/>
        <v>photobooks</v>
      </c>
      <c r="W1513" s="6" t="str">
        <f t="shared" si="185"/>
        <v>photography</v>
      </c>
      <c r="X1513" s="6" t="str">
        <f t="shared" si="186"/>
        <v>photobooks</v>
      </c>
    </row>
    <row r="1514" spans="1:24" ht="104.7" customHeight="1" x14ac:dyDescent="0.55000000000000004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20">
        <f t="shared" si="187"/>
        <v>42741.684479166666</v>
      </c>
      <c r="L1514" s="20">
        <f t="shared" si="188"/>
        <v>42771.684479166666</v>
      </c>
      <c r="M1514" s="6" t="b">
        <v>1</v>
      </c>
      <c r="N1514" s="6">
        <v>335</v>
      </c>
      <c r="O1514" s="6" t="b">
        <v>1</v>
      </c>
      <c r="P1514" s="6" t="s">
        <v>8285</v>
      </c>
      <c r="Q1514" s="8">
        <f t="shared" si="189"/>
        <v>558.7714285714286</v>
      </c>
      <c r="R1514" s="9">
        <f t="shared" si="190"/>
        <v>58.379104477611939</v>
      </c>
      <c r="S1514" s="6" t="s">
        <v>8338</v>
      </c>
      <c r="T1514" s="6" t="s">
        <v>8339</v>
      </c>
      <c r="U1514" s="6" t="str">
        <f t="shared" si="184"/>
        <v>photography</v>
      </c>
      <c r="V1514" s="6" t="str">
        <f t="shared" si="191"/>
        <v>photobooks</v>
      </c>
      <c r="W1514" s="6" t="str">
        <f t="shared" si="185"/>
        <v>photography</v>
      </c>
      <c r="X1514" s="6" t="str">
        <f t="shared" si="186"/>
        <v>photobooks</v>
      </c>
    </row>
    <row r="1515" spans="1:24" ht="104.7" customHeight="1" x14ac:dyDescent="0.55000000000000004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20">
        <f t="shared" si="187"/>
        <v>41806.637337962966</v>
      </c>
      <c r="L1515" s="20">
        <f t="shared" si="188"/>
        <v>41836.637337962966</v>
      </c>
      <c r="M1515" s="6" t="b">
        <v>1</v>
      </c>
      <c r="N1515" s="6">
        <v>215</v>
      </c>
      <c r="O1515" s="6" t="b">
        <v>1</v>
      </c>
      <c r="P1515" s="6" t="s">
        <v>8285</v>
      </c>
      <c r="Q1515" s="8">
        <f t="shared" si="189"/>
        <v>150.01875000000001</v>
      </c>
      <c r="R1515" s="9">
        <f t="shared" si="190"/>
        <v>55.82093023255814</v>
      </c>
      <c r="S1515" s="6" t="s">
        <v>8338</v>
      </c>
      <c r="T1515" s="6" t="s">
        <v>8339</v>
      </c>
      <c r="U1515" s="6" t="str">
        <f t="shared" si="184"/>
        <v>photography</v>
      </c>
      <c r="V1515" s="6" t="str">
        <f t="shared" si="191"/>
        <v>photobooks</v>
      </c>
      <c r="W1515" s="6" t="str">
        <f t="shared" si="185"/>
        <v>photography</v>
      </c>
      <c r="X1515" s="6" t="str">
        <f t="shared" si="186"/>
        <v>photobooks</v>
      </c>
    </row>
    <row r="1516" spans="1:24" ht="104.7" customHeight="1" x14ac:dyDescent="0.55000000000000004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20">
        <f t="shared" si="187"/>
        <v>42234.597685185188</v>
      </c>
      <c r="L1516" s="20">
        <f t="shared" si="188"/>
        <v>42274.597685185188</v>
      </c>
      <c r="M1516" s="6" t="b">
        <v>1</v>
      </c>
      <c r="N1516" s="6">
        <v>176</v>
      </c>
      <c r="O1516" s="6" t="b">
        <v>1</v>
      </c>
      <c r="P1516" s="6" t="s">
        <v>8285</v>
      </c>
      <c r="Q1516" s="8">
        <f t="shared" si="189"/>
        <v>106.476</v>
      </c>
      <c r="R1516" s="9">
        <f t="shared" si="190"/>
        <v>151.24431818181819</v>
      </c>
      <c r="S1516" s="6" t="s">
        <v>8338</v>
      </c>
      <c r="T1516" s="6" t="s">
        <v>8339</v>
      </c>
      <c r="U1516" s="6" t="str">
        <f t="shared" si="184"/>
        <v>photography</v>
      </c>
      <c r="V1516" s="6" t="str">
        <f t="shared" si="191"/>
        <v>photobooks</v>
      </c>
      <c r="W1516" s="6" t="str">
        <f t="shared" si="185"/>
        <v>photography</v>
      </c>
      <c r="X1516" s="6" t="str">
        <f t="shared" si="186"/>
        <v>photobooks</v>
      </c>
    </row>
    <row r="1517" spans="1:24" ht="104.7" customHeight="1" x14ac:dyDescent="0.55000000000000004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20">
        <f t="shared" si="187"/>
        <v>42415.253437499996</v>
      </c>
      <c r="L1517" s="20">
        <f t="shared" si="188"/>
        <v>42445.211770833332</v>
      </c>
      <c r="M1517" s="6" t="b">
        <v>1</v>
      </c>
      <c r="N1517" s="6">
        <v>555</v>
      </c>
      <c r="O1517" s="6" t="b">
        <v>1</v>
      </c>
      <c r="P1517" s="6" t="s">
        <v>8285</v>
      </c>
      <c r="Q1517" s="8">
        <f t="shared" si="189"/>
        <v>157.18899999999999</v>
      </c>
      <c r="R1517" s="9">
        <f t="shared" si="190"/>
        <v>849.67027027027029</v>
      </c>
      <c r="S1517" s="6" t="s">
        <v>8338</v>
      </c>
      <c r="T1517" s="6" t="s">
        <v>8339</v>
      </c>
      <c r="U1517" s="6" t="str">
        <f t="shared" si="184"/>
        <v>photography</v>
      </c>
      <c r="V1517" s="6" t="str">
        <f t="shared" si="191"/>
        <v>photobooks</v>
      </c>
      <c r="W1517" s="6" t="str">
        <f t="shared" si="185"/>
        <v>photography</v>
      </c>
      <c r="X1517" s="6" t="str">
        <f t="shared" si="186"/>
        <v>photobooks</v>
      </c>
    </row>
    <row r="1518" spans="1:24" ht="104.7" customHeight="1" x14ac:dyDescent="0.55000000000000004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20">
        <f t="shared" si="187"/>
        <v>42619.466342592597</v>
      </c>
      <c r="L1518" s="20">
        <f t="shared" si="188"/>
        <v>42649.583333333328</v>
      </c>
      <c r="M1518" s="6" t="b">
        <v>1</v>
      </c>
      <c r="N1518" s="6">
        <v>116</v>
      </c>
      <c r="O1518" s="6" t="b">
        <v>1</v>
      </c>
      <c r="P1518" s="6" t="s">
        <v>8285</v>
      </c>
      <c r="Q1518" s="8">
        <f t="shared" si="189"/>
        <v>108.65882352941176</v>
      </c>
      <c r="R1518" s="9">
        <f t="shared" si="190"/>
        <v>159.24137931034483</v>
      </c>
      <c r="S1518" s="6" t="s">
        <v>8338</v>
      </c>
      <c r="T1518" s="6" t="s">
        <v>8339</v>
      </c>
      <c r="U1518" s="6" t="str">
        <f t="shared" si="184"/>
        <v>photography</v>
      </c>
      <c r="V1518" s="6" t="str">
        <f t="shared" si="191"/>
        <v>photobooks</v>
      </c>
      <c r="W1518" s="6" t="str">
        <f t="shared" si="185"/>
        <v>photography</v>
      </c>
      <c r="X1518" s="6" t="str">
        <f t="shared" si="186"/>
        <v>photobooks</v>
      </c>
    </row>
    <row r="1519" spans="1:24" ht="104.7" customHeight="1" x14ac:dyDescent="0.55000000000000004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20">
        <f t="shared" si="187"/>
        <v>41948.56658564815</v>
      </c>
      <c r="L1519" s="20">
        <f t="shared" si="188"/>
        <v>41979.25</v>
      </c>
      <c r="M1519" s="6" t="b">
        <v>1</v>
      </c>
      <c r="N1519" s="6">
        <v>615</v>
      </c>
      <c r="O1519" s="6" t="b">
        <v>1</v>
      </c>
      <c r="P1519" s="6" t="s">
        <v>8285</v>
      </c>
      <c r="Q1519" s="8">
        <f t="shared" si="189"/>
        <v>161.97999999999999</v>
      </c>
      <c r="R1519" s="9">
        <f t="shared" si="190"/>
        <v>39.507317073170732</v>
      </c>
      <c r="S1519" s="6" t="s">
        <v>8338</v>
      </c>
      <c r="T1519" s="6" t="s">
        <v>8339</v>
      </c>
      <c r="U1519" s="6" t="str">
        <f t="shared" si="184"/>
        <v>photography</v>
      </c>
      <c r="V1519" s="6" t="str">
        <f t="shared" si="191"/>
        <v>photobooks</v>
      </c>
      <c r="W1519" s="6" t="str">
        <f t="shared" si="185"/>
        <v>photography</v>
      </c>
      <c r="X1519" s="6" t="str">
        <f t="shared" si="186"/>
        <v>photobooks</v>
      </c>
    </row>
    <row r="1520" spans="1:24" ht="104.7" customHeight="1" x14ac:dyDescent="0.55000000000000004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20">
        <f t="shared" si="187"/>
        <v>41760.8200462963</v>
      </c>
      <c r="L1520" s="20">
        <f t="shared" si="188"/>
        <v>41790.8200462963</v>
      </c>
      <c r="M1520" s="6" t="b">
        <v>1</v>
      </c>
      <c r="N1520" s="6">
        <v>236</v>
      </c>
      <c r="O1520" s="6" t="b">
        <v>1</v>
      </c>
      <c r="P1520" s="6" t="s">
        <v>8285</v>
      </c>
      <c r="Q1520" s="8">
        <f t="shared" si="189"/>
        <v>205.36666666666665</v>
      </c>
      <c r="R1520" s="9">
        <f t="shared" si="190"/>
        <v>130.52966101694915</v>
      </c>
      <c r="S1520" s="6" t="s">
        <v>8338</v>
      </c>
      <c r="T1520" s="6" t="s">
        <v>8339</v>
      </c>
      <c r="U1520" s="6" t="str">
        <f t="shared" si="184"/>
        <v>photography</v>
      </c>
      <c r="V1520" s="6" t="str">
        <f t="shared" si="191"/>
        <v>photobooks</v>
      </c>
      <c r="W1520" s="6" t="str">
        <f t="shared" si="185"/>
        <v>photography</v>
      </c>
      <c r="X1520" s="6" t="str">
        <f t="shared" si="186"/>
        <v>photobooks</v>
      </c>
    </row>
    <row r="1521" spans="1:24" ht="104.7" customHeight="1" x14ac:dyDescent="0.55000000000000004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20">
        <f t="shared" si="187"/>
        <v>41782.741701388892</v>
      </c>
      <c r="L1521" s="20">
        <f t="shared" si="188"/>
        <v>41810.915972222225</v>
      </c>
      <c r="M1521" s="6" t="b">
        <v>1</v>
      </c>
      <c r="N1521" s="6">
        <v>145</v>
      </c>
      <c r="O1521" s="6" t="b">
        <v>1</v>
      </c>
      <c r="P1521" s="6" t="s">
        <v>8285</v>
      </c>
      <c r="Q1521" s="8">
        <f t="shared" si="189"/>
        <v>103.36388888888889</v>
      </c>
      <c r="R1521" s="9">
        <f t="shared" si="190"/>
        <v>64.156896551724131</v>
      </c>
      <c r="S1521" s="6" t="s">
        <v>8338</v>
      </c>
      <c r="T1521" s="6" t="s">
        <v>8339</v>
      </c>
      <c r="U1521" s="6" t="str">
        <f t="shared" si="184"/>
        <v>photography</v>
      </c>
      <c r="V1521" s="6" t="str">
        <f t="shared" si="191"/>
        <v>photobooks</v>
      </c>
      <c r="W1521" s="6" t="str">
        <f t="shared" si="185"/>
        <v>photography</v>
      </c>
      <c r="X1521" s="6" t="str">
        <f t="shared" si="186"/>
        <v>photobooks</v>
      </c>
    </row>
    <row r="1522" spans="1:24" ht="104.7" customHeight="1" x14ac:dyDescent="0.55000000000000004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20">
        <f t="shared" si="187"/>
        <v>41955.857789351852</v>
      </c>
      <c r="L1522" s="20">
        <f t="shared" si="188"/>
        <v>41992.166666666672</v>
      </c>
      <c r="M1522" s="6" t="b">
        <v>1</v>
      </c>
      <c r="N1522" s="6">
        <v>167</v>
      </c>
      <c r="O1522" s="6" t="b">
        <v>1</v>
      </c>
      <c r="P1522" s="6" t="s">
        <v>8285</v>
      </c>
      <c r="Q1522" s="8">
        <f t="shared" si="189"/>
        <v>103.47222222222223</v>
      </c>
      <c r="R1522" s="9">
        <f t="shared" si="190"/>
        <v>111.52694610778443</v>
      </c>
      <c r="S1522" s="6" t="s">
        <v>8338</v>
      </c>
      <c r="T1522" s="6" t="s">
        <v>8339</v>
      </c>
      <c r="U1522" s="6" t="str">
        <f t="shared" si="184"/>
        <v>photography</v>
      </c>
      <c r="V1522" s="6" t="str">
        <f t="shared" si="191"/>
        <v>photobooks</v>
      </c>
      <c r="W1522" s="6" t="str">
        <f t="shared" si="185"/>
        <v>photography</v>
      </c>
      <c r="X1522" s="6" t="str">
        <f t="shared" si="186"/>
        <v>photobooks</v>
      </c>
    </row>
    <row r="1523" spans="1:24" ht="104.7" customHeight="1" x14ac:dyDescent="0.55000000000000004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20">
        <f t="shared" si="187"/>
        <v>42493.167719907404</v>
      </c>
      <c r="L1523" s="20">
        <f t="shared" si="188"/>
        <v>42528.167719907404</v>
      </c>
      <c r="M1523" s="6" t="b">
        <v>1</v>
      </c>
      <c r="N1523" s="6">
        <v>235</v>
      </c>
      <c r="O1523" s="6" t="b">
        <v>1</v>
      </c>
      <c r="P1523" s="6" t="s">
        <v>8285</v>
      </c>
      <c r="Q1523" s="8">
        <f t="shared" si="189"/>
        <v>106.81333333333333</v>
      </c>
      <c r="R1523" s="9">
        <f t="shared" si="190"/>
        <v>170.44680851063831</v>
      </c>
      <c r="S1523" s="6" t="s">
        <v>8338</v>
      </c>
      <c r="T1523" s="6" t="s">
        <v>8339</v>
      </c>
      <c r="U1523" s="6" t="str">
        <f t="shared" si="184"/>
        <v>photography</v>
      </c>
      <c r="V1523" s="6" t="str">
        <f t="shared" si="191"/>
        <v>photobooks</v>
      </c>
      <c r="W1523" s="6" t="str">
        <f t="shared" si="185"/>
        <v>photography</v>
      </c>
      <c r="X1523" s="6" t="str">
        <f t="shared" si="186"/>
        <v>photobooks</v>
      </c>
    </row>
    <row r="1524" spans="1:24" ht="104.7" customHeight="1" x14ac:dyDescent="0.55000000000000004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20">
        <f t="shared" si="187"/>
        <v>41899.830312500002</v>
      </c>
      <c r="L1524" s="20">
        <f t="shared" si="188"/>
        <v>41929.830312500002</v>
      </c>
      <c r="M1524" s="6" t="b">
        <v>1</v>
      </c>
      <c r="N1524" s="6">
        <v>452</v>
      </c>
      <c r="O1524" s="6" t="b">
        <v>1</v>
      </c>
      <c r="P1524" s="6" t="s">
        <v>8285</v>
      </c>
      <c r="Q1524" s="8">
        <f t="shared" si="189"/>
        <v>138.96574712643678</v>
      </c>
      <c r="R1524" s="9">
        <f t="shared" si="190"/>
        <v>133.7391592920354</v>
      </c>
      <c r="S1524" s="6" t="s">
        <v>8338</v>
      </c>
      <c r="T1524" s="6" t="s">
        <v>8339</v>
      </c>
      <c r="U1524" s="6" t="str">
        <f t="shared" si="184"/>
        <v>photography</v>
      </c>
      <c r="V1524" s="6" t="str">
        <f t="shared" si="191"/>
        <v>photobooks</v>
      </c>
      <c r="W1524" s="6" t="str">
        <f t="shared" si="185"/>
        <v>photography</v>
      </c>
      <c r="X1524" s="6" t="str">
        <f t="shared" si="186"/>
        <v>photobooks</v>
      </c>
    </row>
    <row r="1525" spans="1:24" ht="104.7" customHeight="1" x14ac:dyDescent="0.55000000000000004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20">
        <f t="shared" si="187"/>
        <v>41964.751342592594</v>
      </c>
      <c r="L1525" s="20">
        <f t="shared" si="188"/>
        <v>41996</v>
      </c>
      <c r="M1525" s="6" t="b">
        <v>1</v>
      </c>
      <c r="N1525" s="6">
        <v>241</v>
      </c>
      <c r="O1525" s="6" t="b">
        <v>1</v>
      </c>
      <c r="P1525" s="6" t="s">
        <v>8285</v>
      </c>
      <c r="Q1525" s="8">
        <f t="shared" si="189"/>
        <v>124.84324324324325</v>
      </c>
      <c r="R1525" s="9">
        <f t="shared" si="190"/>
        <v>95.834024896265561</v>
      </c>
      <c r="S1525" s="6" t="s">
        <v>8338</v>
      </c>
      <c r="T1525" s="6" t="s">
        <v>8339</v>
      </c>
      <c r="U1525" s="6" t="str">
        <f t="shared" si="184"/>
        <v>photography</v>
      </c>
      <c r="V1525" s="6" t="str">
        <f t="shared" si="191"/>
        <v>photobooks</v>
      </c>
      <c r="W1525" s="6" t="str">
        <f t="shared" si="185"/>
        <v>photography</v>
      </c>
      <c r="X1525" s="6" t="str">
        <f t="shared" si="186"/>
        <v>photobooks</v>
      </c>
    </row>
    <row r="1526" spans="1:24" ht="104.7" customHeight="1" x14ac:dyDescent="0.55000000000000004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20">
        <f t="shared" si="187"/>
        <v>42756.501041666663</v>
      </c>
      <c r="L1526" s="20">
        <f t="shared" si="188"/>
        <v>42786.501041666663</v>
      </c>
      <c r="M1526" s="6" t="b">
        <v>1</v>
      </c>
      <c r="N1526" s="6">
        <v>28</v>
      </c>
      <c r="O1526" s="6" t="b">
        <v>1</v>
      </c>
      <c r="P1526" s="6" t="s">
        <v>8285</v>
      </c>
      <c r="Q1526" s="8">
        <f t="shared" si="189"/>
        <v>206.99999999999997</v>
      </c>
      <c r="R1526" s="9">
        <f t="shared" si="190"/>
        <v>221.78571428571428</v>
      </c>
      <c r="S1526" s="6" t="s">
        <v>8338</v>
      </c>
      <c r="T1526" s="6" t="s">
        <v>8339</v>
      </c>
      <c r="U1526" s="6" t="str">
        <f t="shared" si="184"/>
        <v>photography</v>
      </c>
      <c r="V1526" s="6" t="str">
        <f t="shared" si="191"/>
        <v>photobooks</v>
      </c>
      <c r="W1526" s="6" t="str">
        <f t="shared" si="185"/>
        <v>photography</v>
      </c>
      <c r="X1526" s="6" t="str">
        <f t="shared" si="186"/>
        <v>photobooks</v>
      </c>
    </row>
    <row r="1527" spans="1:24" ht="104.7" customHeight="1" x14ac:dyDescent="0.55000000000000004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20">
        <f t="shared" si="187"/>
        <v>42570.702986111108</v>
      </c>
      <c r="L1527" s="20">
        <f t="shared" si="188"/>
        <v>42600.702986111108</v>
      </c>
      <c r="M1527" s="6" t="b">
        <v>1</v>
      </c>
      <c r="N1527" s="6">
        <v>140</v>
      </c>
      <c r="O1527" s="6" t="b">
        <v>1</v>
      </c>
      <c r="P1527" s="6" t="s">
        <v>8285</v>
      </c>
      <c r="Q1527" s="8">
        <f t="shared" si="189"/>
        <v>174.00576923076923</v>
      </c>
      <c r="R1527" s="9">
        <f t="shared" si="190"/>
        <v>32.315357142857138</v>
      </c>
      <c r="S1527" s="6" t="s">
        <v>8338</v>
      </c>
      <c r="T1527" s="6" t="s">
        <v>8339</v>
      </c>
      <c r="U1527" s="6" t="str">
        <f t="shared" si="184"/>
        <v>photography</v>
      </c>
      <c r="V1527" s="6" t="str">
        <f t="shared" si="191"/>
        <v>photobooks</v>
      </c>
      <c r="W1527" s="6" t="str">
        <f t="shared" si="185"/>
        <v>photography</v>
      </c>
      <c r="X1527" s="6" t="str">
        <f t="shared" si="186"/>
        <v>photobooks</v>
      </c>
    </row>
    <row r="1528" spans="1:24" ht="104.7" customHeight="1" x14ac:dyDescent="0.55000000000000004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20">
        <f t="shared" si="187"/>
        <v>42339.276006944448</v>
      </c>
      <c r="L1528" s="20">
        <f t="shared" si="188"/>
        <v>42388.276006944448</v>
      </c>
      <c r="M1528" s="6" t="b">
        <v>1</v>
      </c>
      <c r="N1528" s="6">
        <v>280</v>
      </c>
      <c r="O1528" s="6" t="b">
        <v>1</v>
      </c>
      <c r="P1528" s="6" t="s">
        <v>8285</v>
      </c>
      <c r="Q1528" s="8">
        <f t="shared" si="189"/>
        <v>120.32608695652173</v>
      </c>
      <c r="R1528" s="9">
        <f t="shared" si="190"/>
        <v>98.839285714285708</v>
      </c>
      <c r="S1528" s="6" t="s">
        <v>8338</v>
      </c>
      <c r="T1528" s="6" t="s">
        <v>8339</v>
      </c>
      <c r="U1528" s="6" t="str">
        <f t="shared" si="184"/>
        <v>photography</v>
      </c>
      <c r="V1528" s="6" t="str">
        <f t="shared" si="191"/>
        <v>photobooks</v>
      </c>
      <c r="W1528" s="6" t="str">
        <f t="shared" si="185"/>
        <v>photography</v>
      </c>
      <c r="X1528" s="6" t="str">
        <f t="shared" si="186"/>
        <v>photobooks</v>
      </c>
    </row>
    <row r="1529" spans="1:24" ht="104.7" customHeight="1" x14ac:dyDescent="0.55000000000000004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20">
        <f t="shared" si="187"/>
        <v>42780.600532407407</v>
      </c>
      <c r="L1529" s="20">
        <f t="shared" si="188"/>
        <v>42808.558865740735</v>
      </c>
      <c r="M1529" s="6" t="b">
        <v>1</v>
      </c>
      <c r="N1529" s="6">
        <v>70</v>
      </c>
      <c r="O1529" s="6" t="b">
        <v>1</v>
      </c>
      <c r="P1529" s="6" t="s">
        <v>8285</v>
      </c>
      <c r="Q1529" s="8">
        <f t="shared" si="189"/>
        <v>110.44428571428573</v>
      </c>
      <c r="R1529" s="9">
        <f t="shared" si="190"/>
        <v>55.222142857142863</v>
      </c>
      <c r="S1529" s="6" t="s">
        <v>8338</v>
      </c>
      <c r="T1529" s="6" t="s">
        <v>8339</v>
      </c>
      <c r="U1529" s="6" t="str">
        <f t="shared" si="184"/>
        <v>photography</v>
      </c>
      <c r="V1529" s="6" t="str">
        <f t="shared" si="191"/>
        <v>photobooks</v>
      </c>
      <c r="W1529" s="6" t="str">
        <f t="shared" si="185"/>
        <v>photography</v>
      </c>
      <c r="X1529" s="6" t="str">
        <f t="shared" si="186"/>
        <v>photobooks</v>
      </c>
    </row>
    <row r="1530" spans="1:24" ht="104.7" customHeight="1" x14ac:dyDescent="0.55000000000000004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20">
        <f t="shared" si="187"/>
        <v>42736.732893518521</v>
      </c>
      <c r="L1530" s="20">
        <f t="shared" si="188"/>
        <v>42767</v>
      </c>
      <c r="M1530" s="6" t="b">
        <v>1</v>
      </c>
      <c r="N1530" s="6">
        <v>160</v>
      </c>
      <c r="O1530" s="6" t="b">
        <v>1</v>
      </c>
      <c r="P1530" s="6" t="s">
        <v>8285</v>
      </c>
      <c r="Q1530" s="8">
        <f t="shared" si="189"/>
        <v>281.56666666666666</v>
      </c>
      <c r="R1530" s="9">
        <f t="shared" si="190"/>
        <v>52.793750000000003</v>
      </c>
      <c r="S1530" s="6" t="s">
        <v>8338</v>
      </c>
      <c r="T1530" s="6" t="s">
        <v>8339</v>
      </c>
      <c r="U1530" s="6" t="str">
        <f t="shared" si="184"/>
        <v>photography</v>
      </c>
      <c r="V1530" s="6" t="str">
        <f t="shared" si="191"/>
        <v>photobooks</v>
      </c>
      <c r="W1530" s="6" t="str">
        <f t="shared" si="185"/>
        <v>photography</v>
      </c>
      <c r="X1530" s="6" t="str">
        <f t="shared" si="186"/>
        <v>photobooks</v>
      </c>
    </row>
    <row r="1531" spans="1:24" ht="104.7" customHeight="1" x14ac:dyDescent="0.55000000000000004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20">
        <f t="shared" si="187"/>
        <v>42052.628703703704</v>
      </c>
      <c r="L1531" s="20">
        <f t="shared" si="188"/>
        <v>42082.587037037039</v>
      </c>
      <c r="M1531" s="6" t="b">
        <v>1</v>
      </c>
      <c r="N1531" s="6">
        <v>141</v>
      </c>
      <c r="O1531" s="6" t="b">
        <v>1</v>
      </c>
      <c r="P1531" s="6" t="s">
        <v>8285</v>
      </c>
      <c r="Q1531" s="8">
        <f t="shared" si="189"/>
        <v>100.67894736842105</v>
      </c>
      <c r="R1531" s="9">
        <f t="shared" si="190"/>
        <v>135.66666666666666</v>
      </c>
      <c r="S1531" s="6" t="s">
        <v>8338</v>
      </c>
      <c r="T1531" s="6" t="s">
        <v>8339</v>
      </c>
      <c r="U1531" s="6" t="str">
        <f t="shared" si="184"/>
        <v>photography</v>
      </c>
      <c r="V1531" s="6" t="str">
        <f t="shared" si="191"/>
        <v>photobooks</v>
      </c>
      <c r="W1531" s="6" t="str">
        <f t="shared" si="185"/>
        <v>photography</v>
      </c>
      <c r="X1531" s="6" t="str">
        <f t="shared" si="186"/>
        <v>photobooks</v>
      </c>
    </row>
    <row r="1532" spans="1:24" ht="104.7" customHeight="1" x14ac:dyDescent="0.55000000000000004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20">
        <f t="shared" si="187"/>
        <v>42275.767303240747</v>
      </c>
      <c r="L1532" s="20">
        <f t="shared" si="188"/>
        <v>42300.767303240747</v>
      </c>
      <c r="M1532" s="6" t="b">
        <v>1</v>
      </c>
      <c r="N1532" s="6">
        <v>874</v>
      </c>
      <c r="O1532" s="6" t="b">
        <v>1</v>
      </c>
      <c r="P1532" s="6" t="s">
        <v>8285</v>
      </c>
      <c r="Q1532" s="8">
        <f t="shared" si="189"/>
        <v>134.82571428571427</v>
      </c>
      <c r="R1532" s="9">
        <f t="shared" si="190"/>
        <v>53.991990846681922</v>
      </c>
      <c r="S1532" s="6" t="s">
        <v>8338</v>
      </c>
      <c r="T1532" s="6" t="s">
        <v>8339</v>
      </c>
      <c r="U1532" s="6" t="str">
        <f t="shared" si="184"/>
        <v>photography</v>
      </c>
      <c r="V1532" s="6" t="str">
        <f t="shared" si="191"/>
        <v>photobooks</v>
      </c>
      <c r="W1532" s="6" t="str">
        <f t="shared" si="185"/>
        <v>photography</v>
      </c>
      <c r="X1532" s="6" t="str">
        <f t="shared" si="186"/>
        <v>photobooks</v>
      </c>
    </row>
    <row r="1533" spans="1:24" ht="104.7" customHeight="1" x14ac:dyDescent="0.55000000000000004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20">
        <f t="shared" si="187"/>
        <v>41941.802384259259</v>
      </c>
      <c r="L1533" s="20">
        <f t="shared" si="188"/>
        <v>41974.125</v>
      </c>
      <c r="M1533" s="6" t="b">
        <v>1</v>
      </c>
      <c r="N1533" s="6">
        <v>73</v>
      </c>
      <c r="O1533" s="6" t="b">
        <v>1</v>
      </c>
      <c r="P1533" s="6" t="s">
        <v>8285</v>
      </c>
      <c r="Q1533" s="8">
        <f t="shared" si="189"/>
        <v>175.95744680851064</v>
      </c>
      <c r="R1533" s="9">
        <f t="shared" si="190"/>
        <v>56.643835616438359</v>
      </c>
      <c r="S1533" s="6" t="s">
        <v>8338</v>
      </c>
      <c r="T1533" s="6" t="s">
        <v>8339</v>
      </c>
      <c r="U1533" s="6" t="str">
        <f t="shared" si="184"/>
        <v>photography</v>
      </c>
      <c r="V1533" s="6" t="str">
        <f t="shared" si="191"/>
        <v>photobooks</v>
      </c>
      <c r="W1533" s="6" t="str">
        <f t="shared" si="185"/>
        <v>photography</v>
      </c>
      <c r="X1533" s="6" t="str">
        <f t="shared" si="186"/>
        <v>photobooks</v>
      </c>
    </row>
    <row r="1534" spans="1:24" ht="104.7" customHeight="1" x14ac:dyDescent="0.55000000000000004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20">
        <f t="shared" si="187"/>
        <v>42391.475289351853</v>
      </c>
      <c r="L1534" s="20">
        <f t="shared" si="188"/>
        <v>42415.625</v>
      </c>
      <c r="M1534" s="6" t="b">
        <v>1</v>
      </c>
      <c r="N1534" s="6">
        <v>294</v>
      </c>
      <c r="O1534" s="6" t="b">
        <v>1</v>
      </c>
      <c r="P1534" s="6" t="s">
        <v>8285</v>
      </c>
      <c r="Q1534" s="8">
        <f t="shared" si="189"/>
        <v>484.02000000000004</v>
      </c>
      <c r="R1534" s="9">
        <f t="shared" si="190"/>
        <v>82.316326530612244</v>
      </c>
      <c r="S1534" s="6" t="s">
        <v>8338</v>
      </c>
      <c r="T1534" s="6" t="s">
        <v>8339</v>
      </c>
      <c r="U1534" s="6" t="str">
        <f t="shared" si="184"/>
        <v>photography</v>
      </c>
      <c r="V1534" s="6" t="str">
        <f t="shared" si="191"/>
        <v>photobooks</v>
      </c>
      <c r="W1534" s="6" t="str">
        <f t="shared" si="185"/>
        <v>photography</v>
      </c>
      <c r="X1534" s="6" t="str">
        <f t="shared" si="186"/>
        <v>photobooks</v>
      </c>
    </row>
    <row r="1535" spans="1:24" ht="104.7" customHeight="1" x14ac:dyDescent="0.55000000000000004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20">
        <f t="shared" si="187"/>
        <v>42443.00204861111</v>
      </c>
      <c r="L1535" s="20">
        <f t="shared" si="188"/>
        <v>42492.165972222225</v>
      </c>
      <c r="M1535" s="6" t="b">
        <v>1</v>
      </c>
      <c r="N1535" s="6">
        <v>740</v>
      </c>
      <c r="O1535" s="6" t="b">
        <v>1</v>
      </c>
      <c r="P1535" s="6" t="s">
        <v>8285</v>
      </c>
      <c r="Q1535" s="8">
        <f t="shared" si="189"/>
        <v>145.14000000000001</v>
      </c>
      <c r="R1535" s="9">
        <f t="shared" si="190"/>
        <v>88.26081081081081</v>
      </c>
      <c r="S1535" s="6" t="s">
        <v>8338</v>
      </c>
      <c r="T1535" s="6" t="s">
        <v>8339</v>
      </c>
      <c r="U1535" s="6" t="str">
        <f t="shared" si="184"/>
        <v>photography</v>
      </c>
      <c r="V1535" s="6" t="str">
        <f t="shared" si="191"/>
        <v>photobooks</v>
      </c>
      <c r="W1535" s="6" t="str">
        <f t="shared" si="185"/>
        <v>photography</v>
      </c>
      <c r="X1535" s="6" t="str">
        <f t="shared" si="186"/>
        <v>photobooks</v>
      </c>
    </row>
    <row r="1536" spans="1:24" ht="104.7" customHeight="1" x14ac:dyDescent="0.55000000000000004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20">
        <f t="shared" si="187"/>
        <v>42221.67432870371</v>
      </c>
      <c r="L1536" s="20">
        <f t="shared" si="188"/>
        <v>42251.67432870371</v>
      </c>
      <c r="M1536" s="6" t="b">
        <v>1</v>
      </c>
      <c r="N1536" s="6">
        <v>369</v>
      </c>
      <c r="O1536" s="6" t="b">
        <v>1</v>
      </c>
      <c r="P1536" s="6" t="s">
        <v>8285</v>
      </c>
      <c r="Q1536" s="8">
        <f t="shared" si="189"/>
        <v>417.73333333333335</v>
      </c>
      <c r="R1536" s="9">
        <f t="shared" si="190"/>
        <v>84.905149051490511</v>
      </c>
      <c r="S1536" s="6" t="s">
        <v>8338</v>
      </c>
      <c r="T1536" s="6" t="s">
        <v>8339</v>
      </c>
      <c r="U1536" s="6" t="str">
        <f t="shared" si="184"/>
        <v>photography</v>
      </c>
      <c r="V1536" s="6" t="str">
        <f t="shared" si="191"/>
        <v>photobooks</v>
      </c>
      <c r="W1536" s="6" t="str">
        <f t="shared" si="185"/>
        <v>photography</v>
      </c>
      <c r="X1536" s="6" t="str">
        <f t="shared" si="186"/>
        <v>photobooks</v>
      </c>
    </row>
    <row r="1537" spans="1:24" ht="104.7" customHeight="1" x14ac:dyDescent="0.55000000000000004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20">
        <f t="shared" si="187"/>
        <v>42484.829062500001</v>
      </c>
      <c r="L1537" s="20">
        <f t="shared" si="188"/>
        <v>42513.916666666672</v>
      </c>
      <c r="M1537" s="6" t="b">
        <v>1</v>
      </c>
      <c r="N1537" s="6">
        <v>110</v>
      </c>
      <c r="O1537" s="6" t="b">
        <v>1</v>
      </c>
      <c r="P1537" s="6" t="s">
        <v>8285</v>
      </c>
      <c r="Q1537" s="8">
        <f t="shared" si="189"/>
        <v>132.42499999999998</v>
      </c>
      <c r="R1537" s="9">
        <f t="shared" si="190"/>
        <v>48.154545454545456</v>
      </c>
      <c r="S1537" s="6" t="s">
        <v>8338</v>
      </c>
      <c r="T1537" s="6" t="s">
        <v>8339</v>
      </c>
      <c r="U1537" s="6" t="str">
        <f t="shared" si="184"/>
        <v>photography</v>
      </c>
      <c r="V1537" s="6" t="str">
        <f t="shared" si="191"/>
        <v>photobooks</v>
      </c>
      <c r="W1537" s="6" t="str">
        <f t="shared" si="185"/>
        <v>photography</v>
      </c>
      <c r="X1537" s="6" t="str">
        <f t="shared" si="186"/>
        <v>photobooks</v>
      </c>
    </row>
    <row r="1538" spans="1:24" ht="104.7" customHeight="1" x14ac:dyDescent="0.55000000000000004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20">
        <f t="shared" si="187"/>
        <v>42213.802199074074</v>
      </c>
      <c r="L1538" s="20">
        <f t="shared" si="188"/>
        <v>42243.802199074074</v>
      </c>
      <c r="M1538" s="6" t="b">
        <v>1</v>
      </c>
      <c r="N1538" s="6">
        <v>455</v>
      </c>
      <c r="O1538" s="6" t="b">
        <v>1</v>
      </c>
      <c r="P1538" s="6" t="s">
        <v>8285</v>
      </c>
      <c r="Q1538" s="8">
        <f t="shared" si="189"/>
        <v>250.30841666666666</v>
      </c>
      <c r="R1538" s="9">
        <f t="shared" si="190"/>
        <v>66.015406593406595</v>
      </c>
      <c r="S1538" s="6" t="s">
        <v>8338</v>
      </c>
      <c r="T1538" s="6" t="s">
        <v>8339</v>
      </c>
      <c r="U1538" s="6" t="str">
        <f t="shared" ref="U1538:U1601" si="192">LEFT(P1538,FIND("/",P1538)-1)</f>
        <v>photography</v>
      </c>
      <c r="V1538" s="6" t="str">
        <f t="shared" si="191"/>
        <v>photobooks</v>
      </c>
      <c r="W1538" s="6" t="str">
        <f t="shared" ref="W1538:W1601" si="193">TRIM(MID(SUBSTITUTE(P1538,"/",REPT(" ",LEN(P1538))),(1-1)*LEN(P1538)+1,LEN(P1538)))</f>
        <v>photography</v>
      </c>
      <c r="X1538" s="6" t="str">
        <f t="shared" ref="X1538:X1601" si="194">TRIM(MID(SUBSTITUTE(P1538,"/",REPT(" ",LEN(P1538))),(2-1)*LEN(P1538)+1,LEN(P1538)))</f>
        <v>photobooks</v>
      </c>
    </row>
    <row r="1539" spans="1:24" ht="104.7" customHeight="1" x14ac:dyDescent="0.55000000000000004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20">
        <f t="shared" ref="K1539:K1602" si="195">(((J1539/60)/60)/24)+DATE(1970,1,1)</f>
        <v>42552.315127314811</v>
      </c>
      <c r="L1539" s="20">
        <f t="shared" ref="L1539:L1602" si="196">(((I1539/60)/60)/24)+DATE(1970,1,1)</f>
        <v>42588.75</v>
      </c>
      <c r="M1539" s="6" t="b">
        <v>1</v>
      </c>
      <c r="N1539" s="6">
        <v>224</v>
      </c>
      <c r="O1539" s="6" t="b">
        <v>1</v>
      </c>
      <c r="P1539" s="6" t="s">
        <v>8285</v>
      </c>
      <c r="Q1539" s="8">
        <f t="shared" ref="Q1539:Q1602" si="197">E1539/D1539*100</f>
        <v>179.9</v>
      </c>
      <c r="R1539" s="9">
        <f t="shared" ref="R1539:R1602" si="198">E1539/N1539</f>
        <v>96.375</v>
      </c>
      <c r="S1539" s="6" t="s">
        <v>8338</v>
      </c>
      <c r="T1539" s="6" t="s">
        <v>8339</v>
      </c>
      <c r="U1539" s="6" t="str">
        <f t="shared" si="192"/>
        <v>photography</v>
      </c>
      <c r="V1539" s="6" t="str">
        <f t="shared" ref="V1539:V1602" si="199">RIGHT(P1539,LEN(P1539)-LEN(U1539)-1)</f>
        <v>photobooks</v>
      </c>
      <c r="W1539" s="6" t="str">
        <f t="shared" si="193"/>
        <v>photography</v>
      </c>
      <c r="X1539" s="6" t="str">
        <f t="shared" si="194"/>
        <v>photobooks</v>
      </c>
    </row>
    <row r="1540" spans="1:24" ht="104.7" customHeight="1" x14ac:dyDescent="0.55000000000000004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20">
        <f t="shared" si="195"/>
        <v>41981.782060185185</v>
      </c>
      <c r="L1540" s="20">
        <f t="shared" si="196"/>
        <v>42026.782060185185</v>
      </c>
      <c r="M1540" s="6" t="b">
        <v>1</v>
      </c>
      <c r="N1540" s="6">
        <v>46</v>
      </c>
      <c r="O1540" s="6" t="b">
        <v>1</v>
      </c>
      <c r="P1540" s="6" t="s">
        <v>8285</v>
      </c>
      <c r="Q1540" s="8">
        <f t="shared" si="197"/>
        <v>102.62857142857142</v>
      </c>
      <c r="R1540" s="9">
        <f t="shared" si="198"/>
        <v>156.17391304347825</v>
      </c>
      <c r="S1540" s="6" t="s">
        <v>8338</v>
      </c>
      <c r="T1540" s="6" t="s">
        <v>8339</v>
      </c>
      <c r="U1540" s="6" t="str">
        <f t="shared" si="192"/>
        <v>photography</v>
      </c>
      <c r="V1540" s="6" t="str">
        <f t="shared" si="199"/>
        <v>photobooks</v>
      </c>
      <c r="W1540" s="6" t="str">
        <f t="shared" si="193"/>
        <v>photography</v>
      </c>
      <c r="X1540" s="6" t="str">
        <f t="shared" si="194"/>
        <v>photobooks</v>
      </c>
    </row>
    <row r="1541" spans="1:24" ht="104.7" customHeight="1" x14ac:dyDescent="0.55000000000000004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20">
        <f t="shared" si="195"/>
        <v>42705.919201388882</v>
      </c>
      <c r="L1541" s="20">
        <f t="shared" si="196"/>
        <v>42738.919201388882</v>
      </c>
      <c r="M1541" s="6" t="b">
        <v>0</v>
      </c>
      <c r="N1541" s="6">
        <v>284</v>
      </c>
      <c r="O1541" s="6" t="b">
        <v>1</v>
      </c>
      <c r="P1541" s="6" t="s">
        <v>8285</v>
      </c>
      <c r="Q1541" s="8">
        <f t="shared" si="197"/>
        <v>135.98609999999999</v>
      </c>
      <c r="R1541" s="9">
        <f t="shared" si="198"/>
        <v>95.764859154929582</v>
      </c>
      <c r="S1541" s="6" t="s">
        <v>8338</v>
      </c>
      <c r="T1541" s="6" t="s">
        <v>8339</v>
      </c>
      <c r="U1541" s="6" t="str">
        <f t="shared" si="192"/>
        <v>photography</v>
      </c>
      <c r="V1541" s="6" t="str">
        <f t="shared" si="199"/>
        <v>photobooks</v>
      </c>
      <c r="W1541" s="6" t="str">
        <f t="shared" si="193"/>
        <v>photography</v>
      </c>
      <c r="X1541" s="6" t="str">
        <f t="shared" si="194"/>
        <v>photobooks</v>
      </c>
    </row>
    <row r="1542" spans="1:24" ht="104.7" customHeight="1" x14ac:dyDescent="0.55000000000000004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20">
        <f t="shared" si="195"/>
        <v>41939.00712962963</v>
      </c>
      <c r="L1542" s="20">
        <f t="shared" si="196"/>
        <v>41969.052083333328</v>
      </c>
      <c r="M1542" s="6" t="b">
        <v>1</v>
      </c>
      <c r="N1542" s="6">
        <v>98</v>
      </c>
      <c r="O1542" s="6" t="b">
        <v>1</v>
      </c>
      <c r="P1542" s="6" t="s">
        <v>8285</v>
      </c>
      <c r="Q1542" s="8">
        <f t="shared" si="197"/>
        <v>117.86666666666667</v>
      </c>
      <c r="R1542" s="9">
        <f t="shared" si="198"/>
        <v>180.40816326530611</v>
      </c>
      <c r="S1542" s="6" t="s">
        <v>8338</v>
      </c>
      <c r="T1542" s="6" t="s">
        <v>8339</v>
      </c>
      <c r="U1542" s="6" t="str">
        <f t="shared" si="192"/>
        <v>photography</v>
      </c>
      <c r="V1542" s="6" t="str">
        <f t="shared" si="199"/>
        <v>photobooks</v>
      </c>
      <c r="W1542" s="6" t="str">
        <f t="shared" si="193"/>
        <v>photography</v>
      </c>
      <c r="X1542" s="6" t="str">
        <f t="shared" si="194"/>
        <v>photobooks</v>
      </c>
    </row>
    <row r="1543" spans="1:24" ht="104.7" customHeight="1" x14ac:dyDescent="0.55000000000000004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20">
        <f t="shared" si="195"/>
        <v>41974.712245370371</v>
      </c>
      <c r="L1543" s="20">
        <f t="shared" si="196"/>
        <v>42004.712245370371</v>
      </c>
      <c r="M1543" s="6" t="b">
        <v>0</v>
      </c>
      <c r="N1543" s="6">
        <v>2</v>
      </c>
      <c r="O1543" s="6" t="b">
        <v>0</v>
      </c>
      <c r="P1543" s="6" t="s">
        <v>8289</v>
      </c>
      <c r="Q1543" s="8">
        <f t="shared" si="197"/>
        <v>3.3333333333333333E-2</v>
      </c>
      <c r="R1543" s="9">
        <f t="shared" si="198"/>
        <v>3</v>
      </c>
      <c r="S1543" s="6" t="s">
        <v>8338</v>
      </c>
      <c r="T1543" s="6" t="s">
        <v>8343</v>
      </c>
      <c r="U1543" s="6" t="str">
        <f t="shared" si="192"/>
        <v>photography</v>
      </c>
      <c r="V1543" s="6" t="str">
        <f t="shared" si="199"/>
        <v>nature</v>
      </c>
      <c r="W1543" s="6" t="str">
        <f t="shared" si="193"/>
        <v>photography</v>
      </c>
      <c r="X1543" s="6" t="str">
        <f t="shared" si="194"/>
        <v>nature</v>
      </c>
    </row>
    <row r="1544" spans="1:24" ht="104.7" customHeight="1" x14ac:dyDescent="0.55000000000000004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20">
        <f t="shared" si="195"/>
        <v>42170.996527777781</v>
      </c>
      <c r="L1544" s="20">
        <f t="shared" si="196"/>
        <v>42185.996527777781</v>
      </c>
      <c r="M1544" s="6" t="b">
        <v>0</v>
      </c>
      <c r="N1544" s="6">
        <v>1</v>
      </c>
      <c r="O1544" s="6" t="b">
        <v>0</v>
      </c>
      <c r="P1544" s="6" t="s">
        <v>8289</v>
      </c>
      <c r="Q1544" s="8">
        <f t="shared" si="197"/>
        <v>4</v>
      </c>
      <c r="R1544" s="9">
        <f t="shared" si="198"/>
        <v>20</v>
      </c>
      <c r="S1544" s="6" t="s">
        <v>8338</v>
      </c>
      <c r="T1544" s="6" t="s">
        <v>8343</v>
      </c>
      <c r="U1544" s="6" t="str">
        <f t="shared" si="192"/>
        <v>photography</v>
      </c>
      <c r="V1544" s="6" t="str">
        <f t="shared" si="199"/>
        <v>nature</v>
      </c>
      <c r="W1544" s="6" t="str">
        <f t="shared" si="193"/>
        <v>photography</v>
      </c>
      <c r="X1544" s="6" t="str">
        <f t="shared" si="194"/>
        <v>nature</v>
      </c>
    </row>
    <row r="1545" spans="1:24" ht="104.7" customHeight="1" x14ac:dyDescent="0.55000000000000004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20">
        <f t="shared" si="195"/>
        <v>41935.509652777779</v>
      </c>
      <c r="L1545" s="20">
        <f t="shared" si="196"/>
        <v>41965.551319444443</v>
      </c>
      <c r="M1545" s="6" t="b">
        <v>0</v>
      </c>
      <c r="N1545" s="6">
        <v>1</v>
      </c>
      <c r="O1545" s="6" t="b">
        <v>0</v>
      </c>
      <c r="P1545" s="6" t="s">
        <v>8289</v>
      </c>
      <c r="Q1545" s="8">
        <f t="shared" si="197"/>
        <v>0.44444444444444442</v>
      </c>
      <c r="R1545" s="9">
        <f t="shared" si="198"/>
        <v>10</v>
      </c>
      <c r="S1545" s="6" t="s">
        <v>8338</v>
      </c>
      <c r="T1545" s="6" t="s">
        <v>8343</v>
      </c>
      <c r="U1545" s="6" t="str">
        <f t="shared" si="192"/>
        <v>photography</v>
      </c>
      <c r="V1545" s="6" t="str">
        <f t="shared" si="199"/>
        <v>nature</v>
      </c>
      <c r="W1545" s="6" t="str">
        <f t="shared" si="193"/>
        <v>photography</v>
      </c>
      <c r="X1545" s="6" t="str">
        <f t="shared" si="194"/>
        <v>nature</v>
      </c>
    </row>
    <row r="1546" spans="1:24" ht="104.7" customHeight="1" x14ac:dyDescent="0.55000000000000004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20">
        <f t="shared" si="195"/>
        <v>42053.051203703704</v>
      </c>
      <c r="L1546" s="20">
        <f t="shared" si="196"/>
        <v>42095.012499999997</v>
      </c>
      <c r="M1546" s="6" t="b">
        <v>0</v>
      </c>
      <c r="N1546" s="6">
        <v>0</v>
      </c>
      <c r="O1546" s="6" t="b">
        <v>0</v>
      </c>
      <c r="P1546" s="6" t="s">
        <v>8289</v>
      </c>
      <c r="Q1546" s="8">
        <f t="shared" si="197"/>
        <v>0</v>
      </c>
      <c r="R1546" s="9" t="e">
        <f t="shared" si="198"/>
        <v>#DIV/0!</v>
      </c>
      <c r="S1546" s="6" t="s">
        <v>8338</v>
      </c>
      <c r="T1546" s="6" t="s">
        <v>8343</v>
      </c>
      <c r="U1546" s="6" t="str">
        <f t="shared" si="192"/>
        <v>photography</v>
      </c>
      <c r="V1546" s="6" t="str">
        <f t="shared" si="199"/>
        <v>nature</v>
      </c>
      <c r="W1546" s="6" t="str">
        <f t="shared" si="193"/>
        <v>photography</v>
      </c>
      <c r="X1546" s="6" t="str">
        <f t="shared" si="194"/>
        <v>nature</v>
      </c>
    </row>
    <row r="1547" spans="1:24" ht="104.7" customHeight="1" x14ac:dyDescent="0.55000000000000004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20">
        <f t="shared" si="195"/>
        <v>42031.884652777779</v>
      </c>
      <c r="L1547" s="20">
        <f t="shared" si="196"/>
        <v>42065.886111111111</v>
      </c>
      <c r="M1547" s="6" t="b">
        <v>0</v>
      </c>
      <c r="N1547" s="6">
        <v>1</v>
      </c>
      <c r="O1547" s="6" t="b">
        <v>0</v>
      </c>
      <c r="P1547" s="6" t="s">
        <v>8289</v>
      </c>
      <c r="Q1547" s="8">
        <f t="shared" si="197"/>
        <v>3.3333333333333333E-2</v>
      </c>
      <c r="R1547" s="9">
        <f t="shared" si="198"/>
        <v>1</v>
      </c>
      <c r="S1547" s="6" t="s">
        <v>8338</v>
      </c>
      <c r="T1547" s="6" t="s">
        <v>8343</v>
      </c>
      <c r="U1547" s="6" t="str">
        <f t="shared" si="192"/>
        <v>photography</v>
      </c>
      <c r="V1547" s="6" t="str">
        <f t="shared" si="199"/>
        <v>nature</v>
      </c>
      <c r="W1547" s="6" t="str">
        <f t="shared" si="193"/>
        <v>photography</v>
      </c>
      <c r="X1547" s="6" t="str">
        <f t="shared" si="194"/>
        <v>nature</v>
      </c>
    </row>
    <row r="1548" spans="1:24" ht="104.7" customHeight="1" x14ac:dyDescent="0.55000000000000004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20">
        <f t="shared" si="195"/>
        <v>41839.212951388887</v>
      </c>
      <c r="L1548" s="20">
        <f t="shared" si="196"/>
        <v>41899.212951388887</v>
      </c>
      <c r="M1548" s="6" t="b">
        <v>0</v>
      </c>
      <c r="N1548" s="6">
        <v>11</v>
      </c>
      <c r="O1548" s="6" t="b">
        <v>0</v>
      </c>
      <c r="P1548" s="6" t="s">
        <v>8289</v>
      </c>
      <c r="Q1548" s="8">
        <f t="shared" si="197"/>
        <v>28.9</v>
      </c>
      <c r="R1548" s="9">
        <f t="shared" si="198"/>
        <v>26.272727272727273</v>
      </c>
      <c r="S1548" s="6" t="s">
        <v>8338</v>
      </c>
      <c r="T1548" s="6" t="s">
        <v>8343</v>
      </c>
      <c r="U1548" s="6" t="str">
        <f t="shared" si="192"/>
        <v>photography</v>
      </c>
      <c r="V1548" s="6" t="str">
        <f t="shared" si="199"/>
        <v>nature</v>
      </c>
      <c r="W1548" s="6" t="str">
        <f t="shared" si="193"/>
        <v>photography</v>
      </c>
      <c r="X1548" s="6" t="str">
        <f t="shared" si="194"/>
        <v>nature</v>
      </c>
    </row>
    <row r="1549" spans="1:24" ht="104.7" customHeight="1" x14ac:dyDescent="0.55000000000000004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20">
        <f t="shared" si="195"/>
        <v>42782.426875000005</v>
      </c>
      <c r="L1549" s="20">
        <f t="shared" si="196"/>
        <v>42789.426875000005</v>
      </c>
      <c r="M1549" s="6" t="b">
        <v>0</v>
      </c>
      <c r="N1549" s="6">
        <v>0</v>
      </c>
      <c r="O1549" s="6" t="b">
        <v>0</v>
      </c>
      <c r="P1549" s="6" t="s">
        <v>8289</v>
      </c>
      <c r="Q1549" s="8">
        <f t="shared" si="197"/>
        <v>0</v>
      </c>
      <c r="R1549" s="9" t="e">
        <f t="shared" si="198"/>
        <v>#DIV/0!</v>
      </c>
      <c r="S1549" s="6" t="s">
        <v>8338</v>
      </c>
      <c r="T1549" s="6" t="s">
        <v>8343</v>
      </c>
      <c r="U1549" s="6" t="str">
        <f t="shared" si="192"/>
        <v>photography</v>
      </c>
      <c r="V1549" s="6" t="str">
        <f t="shared" si="199"/>
        <v>nature</v>
      </c>
      <c r="W1549" s="6" t="str">
        <f t="shared" si="193"/>
        <v>photography</v>
      </c>
      <c r="X1549" s="6" t="str">
        <f t="shared" si="194"/>
        <v>nature</v>
      </c>
    </row>
    <row r="1550" spans="1:24" ht="104.7" customHeight="1" x14ac:dyDescent="0.55000000000000004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20">
        <f t="shared" si="195"/>
        <v>42286.88217592593</v>
      </c>
      <c r="L1550" s="20">
        <f t="shared" si="196"/>
        <v>42316.923842592587</v>
      </c>
      <c r="M1550" s="6" t="b">
        <v>0</v>
      </c>
      <c r="N1550" s="6">
        <v>1</v>
      </c>
      <c r="O1550" s="6" t="b">
        <v>0</v>
      </c>
      <c r="P1550" s="6" t="s">
        <v>8289</v>
      </c>
      <c r="Q1550" s="8">
        <f t="shared" si="197"/>
        <v>8.5714285714285712</v>
      </c>
      <c r="R1550" s="9">
        <f t="shared" si="198"/>
        <v>60</v>
      </c>
      <c r="S1550" s="6" t="s">
        <v>8338</v>
      </c>
      <c r="T1550" s="6" t="s">
        <v>8343</v>
      </c>
      <c r="U1550" s="6" t="str">
        <f t="shared" si="192"/>
        <v>photography</v>
      </c>
      <c r="V1550" s="6" t="str">
        <f t="shared" si="199"/>
        <v>nature</v>
      </c>
      <c r="W1550" s="6" t="str">
        <f t="shared" si="193"/>
        <v>photography</v>
      </c>
      <c r="X1550" s="6" t="str">
        <f t="shared" si="194"/>
        <v>nature</v>
      </c>
    </row>
    <row r="1551" spans="1:24" ht="104.7" customHeight="1" x14ac:dyDescent="0.55000000000000004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20">
        <f t="shared" si="195"/>
        <v>42281.136099537034</v>
      </c>
      <c r="L1551" s="20">
        <f t="shared" si="196"/>
        <v>42311.177766203706</v>
      </c>
      <c r="M1551" s="6" t="b">
        <v>0</v>
      </c>
      <c r="N1551" s="6">
        <v>6</v>
      </c>
      <c r="O1551" s="6" t="b">
        <v>0</v>
      </c>
      <c r="P1551" s="6" t="s">
        <v>8289</v>
      </c>
      <c r="Q1551" s="8">
        <f t="shared" si="197"/>
        <v>34</v>
      </c>
      <c r="R1551" s="9">
        <f t="shared" si="198"/>
        <v>28.333333333333332</v>
      </c>
      <c r="S1551" s="6" t="s">
        <v>8338</v>
      </c>
      <c r="T1551" s="6" t="s">
        <v>8343</v>
      </c>
      <c r="U1551" s="6" t="str">
        <f t="shared" si="192"/>
        <v>photography</v>
      </c>
      <c r="V1551" s="6" t="str">
        <f t="shared" si="199"/>
        <v>nature</v>
      </c>
      <c r="W1551" s="6" t="str">
        <f t="shared" si="193"/>
        <v>photography</v>
      </c>
      <c r="X1551" s="6" t="str">
        <f t="shared" si="194"/>
        <v>nature</v>
      </c>
    </row>
    <row r="1552" spans="1:24" ht="104.7" customHeight="1" x14ac:dyDescent="0.55000000000000004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20">
        <f t="shared" si="195"/>
        <v>42472.449467592596</v>
      </c>
      <c r="L1552" s="20">
        <f t="shared" si="196"/>
        <v>42502.449467592596</v>
      </c>
      <c r="M1552" s="6" t="b">
        <v>0</v>
      </c>
      <c r="N1552" s="6">
        <v>7</v>
      </c>
      <c r="O1552" s="6" t="b">
        <v>0</v>
      </c>
      <c r="P1552" s="6" t="s">
        <v>8289</v>
      </c>
      <c r="Q1552" s="8">
        <f t="shared" si="197"/>
        <v>13.466666666666665</v>
      </c>
      <c r="R1552" s="9">
        <f t="shared" si="198"/>
        <v>14.428571428571429</v>
      </c>
      <c r="S1552" s="6" t="s">
        <v>8338</v>
      </c>
      <c r="T1552" s="6" t="s">
        <v>8343</v>
      </c>
      <c r="U1552" s="6" t="str">
        <f t="shared" si="192"/>
        <v>photography</v>
      </c>
      <c r="V1552" s="6" t="str">
        <f t="shared" si="199"/>
        <v>nature</v>
      </c>
      <c r="W1552" s="6" t="str">
        <f t="shared" si="193"/>
        <v>photography</v>
      </c>
      <c r="X1552" s="6" t="str">
        <f t="shared" si="194"/>
        <v>nature</v>
      </c>
    </row>
    <row r="1553" spans="1:24" ht="104.7" customHeight="1" x14ac:dyDescent="0.55000000000000004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20">
        <f t="shared" si="195"/>
        <v>42121.824525462958</v>
      </c>
      <c r="L1553" s="20">
        <f t="shared" si="196"/>
        <v>42151.824525462958</v>
      </c>
      <c r="M1553" s="6" t="b">
        <v>0</v>
      </c>
      <c r="N1553" s="6">
        <v>0</v>
      </c>
      <c r="O1553" s="6" t="b">
        <v>0</v>
      </c>
      <c r="P1553" s="6" t="s">
        <v>8289</v>
      </c>
      <c r="Q1553" s="8">
        <f t="shared" si="197"/>
        <v>0</v>
      </c>
      <c r="R1553" s="9" t="e">
        <f t="shared" si="198"/>
        <v>#DIV/0!</v>
      </c>
      <c r="S1553" s="6" t="s">
        <v>8338</v>
      </c>
      <c r="T1553" s="6" t="s">
        <v>8343</v>
      </c>
      <c r="U1553" s="6" t="str">
        <f t="shared" si="192"/>
        <v>photography</v>
      </c>
      <c r="V1553" s="6" t="str">
        <f t="shared" si="199"/>
        <v>nature</v>
      </c>
      <c r="W1553" s="6" t="str">
        <f t="shared" si="193"/>
        <v>photography</v>
      </c>
      <c r="X1553" s="6" t="str">
        <f t="shared" si="194"/>
        <v>nature</v>
      </c>
    </row>
    <row r="1554" spans="1:24" ht="104.7" customHeight="1" x14ac:dyDescent="0.55000000000000004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20">
        <f t="shared" si="195"/>
        <v>41892.688750000001</v>
      </c>
      <c r="L1554" s="20">
        <f t="shared" si="196"/>
        <v>41913.165972222225</v>
      </c>
      <c r="M1554" s="6" t="b">
        <v>0</v>
      </c>
      <c r="N1554" s="6">
        <v>16</v>
      </c>
      <c r="O1554" s="6" t="b">
        <v>0</v>
      </c>
      <c r="P1554" s="6" t="s">
        <v>8289</v>
      </c>
      <c r="Q1554" s="8">
        <f t="shared" si="197"/>
        <v>49.186046511627907</v>
      </c>
      <c r="R1554" s="9">
        <f t="shared" si="198"/>
        <v>132.1875</v>
      </c>
      <c r="S1554" s="6" t="s">
        <v>8338</v>
      </c>
      <c r="T1554" s="6" t="s">
        <v>8343</v>
      </c>
      <c r="U1554" s="6" t="str">
        <f t="shared" si="192"/>
        <v>photography</v>
      </c>
      <c r="V1554" s="6" t="str">
        <f t="shared" si="199"/>
        <v>nature</v>
      </c>
      <c r="W1554" s="6" t="str">
        <f t="shared" si="193"/>
        <v>photography</v>
      </c>
      <c r="X1554" s="6" t="str">
        <f t="shared" si="194"/>
        <v>nature</v>
      </c>
    </row>
    <row r="1555" spans="1:24" ht="104.7" customHeight="1" x14ac:dyDescent="0.55000000000000004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20">
        <f t="shared" si="195"/>
        <v>42219.282951388886</v>
      </c>
      <c r="L1555" s="20">
        <f t="shared" si="196"/>
        <v>42249.282951388886</v>
      </c>
      <c r="M1555" s="6" t="b">
        <v>0</v>
      </c>
      <c r="N1555" s="6">
        <v>0</v>
      </c>
      <c r="O1555" s="6" t="b">
        <v>0</v>
      </c>
      <c r="P1555" s="6" t="s">
        <v>8289</v>
      </c>
      <c r="Q1555" s="8">
        <f t="shared" si="197"/>
        <v>0</v>
      </c>
      <c r="R1555" s="9" t="e">
        <f t="shared" si="198"/>
        <v>#DIV/0!</v>
      </c>
      <c r="S1555" s="6" t="s">
        <v>8338</v>
      </c>
      <c r="T1555" s="6" t="s">
        <v>8343</v>
      </c>
      <c r="U1555" s="6" t="str">
        <f t="shared" si="192"/>
        <v>photography</v>
      </c>
      <c r="V1555" s="6" t="str">
        <f t="shared" si="199"/>
        <v>nature</v>
      </c>
      <c r="W1555" s="6" t="str">
        <f t="shared" si="193"/>
        <v>photography</v>
      </c>
      <c r="X1555" s="6" t="str">
        <f t="shared" si="194"/>
        <v>nature</v>
      </c>
    </row>
    <row r="1556" spans="1:24" ht="104.7" customHeight="1" x14ac:dyDescent="0.55000000000000004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20">
        <f t="shared" si="195"/>
        <v>42188.252199074079</v>
      </c>
      <c r="L1556" s="20">
        <f t="shared" si="196"/>
        <v>42218.252199074079</v>
      </c>
      <c r="M1556" s="6" t="b">
        <v>0</v>
      </c>
      <c r="N1556" s="6">
        <v>0</v>
      </c>
      <c r="O1556" s="6" t="b">
        <v>0</v>
      </c>
      <c r="P1556" s="6" t="s">
        <v>8289</v>
      </c>
      <c r="Q1556" s="8">
        <f t="shared" si="197"/>
        <v>0</v>
      </c>
      <c r="R1556" s="9" t="e">
        <f t="shared" si="198"/>
        <v>#DIV/0!</v>
      </c>
      <c r="S1556" s="6" t="s">
        <v>8338</v>
      </c>
      <c r="T1556" s="6" t="s">
        <v>8343</v>
      </c>
      <c r="U1556" s="6" t="str">
        <f t="shared" si="192"/>
        <v>photography</v>
      </c>
      <c r="V1556" s="6" t="str">
        <f t="shared" si="199"/>
        <v>nature</v>
      </c>
      <c r="W1556" s="6" t="str">
        <f t="shared" si="193"/>
        <v>photography</v>
      </c>
      <c r="X1556" s="6" t="str">
        <f t="shared" si="194"/>
        <v>nature</v>
      </c>
    </row>
    <row r="1557" spans="1:24" ht="104.7" customHeight="1" x14ac:dyDescent="0.55000000000000004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20">
        <f t="shared" si="195"/>
        <v>42241.613796296297</v>
      </c>
      <c r="L1557" s="20">
        <f t="shared" si="196"/>
        <v>42264.708333333328</v>
      </c>
      <c r="M1557" s="6" t="b">
        <v>0</v>
      </c>
      <c r="N1557" s="6">
        <v>0</v>
      </c>
      <c r="O1557" s="6" t="b">
        <v>0</v>
      </c>
      <c r="P1557" s="6" t="s">
        <v>8289</v>
      </c>
      <c r="Q1557" s="8">
        <f t="shared" si="197"/>
        <v>0</v>
      </c>
      <c r="R1557" s="9" t="e">
        <f t="shared" si="198"/>
        <v>#DIV/0!</v>
      </c>
      <c r="S1557" s="6" t="s">
        <v>8338</v>
      </c>
      <c r="T1557" s="6" t="s">
        <v>8343</v>
      </c>
      <c r="U1557" s="6" t="str">
        <f t="shared" si="192"/>
        <v>photography</v>
      </c>
      <c r="V1557" s="6" t="str">
        <f t="shared" si="199"/>
        <v>nature</v>
      </c>
      <c r="W1557" s="6" t="str">
        <f t="shared" si="193"/>
        <v>photography</v>
      </c>
      <c r="X1557" s="6" t="str">
        <f t="shared" si="194"/>
        <v>nature</v>
      </c>
    </row>
    <row r="1558" spans="1:24" ht="104.7" customHeight="1" x14ac:dyDescent="0.55000000000000004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20">
        <f t="shared" si="195"/>
        <v>42525.153055555551</v>
      </c>
      <c r="L1558" s="20">
        <f t="shared" si="196"/>
        <v>42555.153055555551</v>
      </c>
      <c r="M1558" s="6" t="b">
        <v>0</v>
      </c>
      <c r="N1558" s="6">
        <v>12</v>
      </c>
      <c r="O1558" s="6" t="b">
        <v>0</v>
      </c>
      <c r="P1558" s="6" t="s">
        <v>8289</v>
      </c>
      <c r="Q1558" s="8">
        <f t="shared" si="197"/>
        <v>45.133333333333333</v>
      </c>
      <c r="R1558" s="9">
        <f t="shared" si="198"/>
        <v>56.416666666666664</v>
      </c>
      <c r="S1558" s="6" t="s">
        <v>8338</v>
      </c>
      <c r="T1558" s="6" t="s">
        <v>8343</v>
      </c>
      <c r="U1558" s="6" t="str">
        <f t="shared" si="192"/>
        <v>photography</v>
      </c>
      <c r="V1558" s="6" t="str">
        <f t="shared" si="199"/>
        <v>nature</v>
      </c>
      <c r="W1558" s="6" t="str">
        <f t="shared" si="193"/>
        <v>photography</v>
      </c>
      <c r="X1558" s="6" t="str">
        <f t="shared" si="194"/>
        <v>nature</v>
      </c>
    </row>
    <row r="1559" spans="1:24" ht="104.7" customHeight="1" x14ac:dyDescent="0.55000000000000004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20">
        <f t="shared" si="195"/>
        <v>41871.65315972222</v>
      </c>
      <c r="L1559" s="20">
        <f t="shared" si="196"/>
        <v>41902.65315972222</v>
      </c>
      <c r="M1559" s="6" t="b">
        <v>0</v>
      </c>
      <c r="N1559" s="6">
        <v>1</v>
      </c>
      <c r="O1559" s="6" t="b">
        <v>0</v>
      </c>
      <c r="P1559" s="6" t="s">
        <v>8289</v>
      </c>
      <c r="Q1559" s="8">
        <f t="shared" si="197"/>
        <v>4</v>
      </c>
      <c r="R1559" s="9">
        <f t="shared" si="198"/>
        <v>100</v>
      </c>
      <c r="S1559" s="6" t="s">
        <v>8338</v>
      </c>
      <c r="T1559" s="6" t="s">
        <v>8343</v>
      </c>
      <c r="U1559" s="6" t="str">
        <f t="shared" si="192"/>
        <v>photography</v>
      </c>
      <c r="V1559" s="6" t="str">
        <f t="shared" si="199"/>
        <v>nature</v>
      </c>
      <c r="W1559" s="6" t="str">
        <f t="shared" si="193"/>
        <v>photography</v>
      </c>
      <c r="X1559" s="6" t="str">
        <f t="shared" si="194"/>
        <v>nature</v>
      </c>
    </row>
    <row r="1560" spans="1:24" ht="104.7" customHeight="1" x14ac:dyDescent="0.55000000000000004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20">
        <f t="shared" si="195"/>
        <v>42185.397673611107</v>
      </c>
      <c r="L1560" s="20">
        <f t="shared" si="196"/>
        <v>42244.508333333331</v>
      </c>
      <c r="M1560" s="6" t="b">
        <v>0</v>
      </c>
      <c r="N1560" s="6">
        <v>3</v>
      </c>
      <c r="O1560" s="6" t="b">
        <v>0</v>
      </c>
      <c r="P1560" s="6" t="s">
        <v>8289</v>
      </c>
      <c r="Q1560" s="8">
        <f t="shared" si="197"/>
        <v>4.666666666666667</v>
      </c>
      <c r="R1560" s="9">
        <f t="shared" si="198"/>
        <v>11.666666666666666</v>
      </c>
      <c r="S1560" s="6" t="s">
        <v>8338</v>
      </c>
      <c r="T1560" s="6" t="s">
        <v>8343</v>
      </c>
      <c r="U1560" s="6" t="str">
        <f t="shared" si="192"/>
        <v>photography</v>
      </c>
      <c r="V1560" s="6" t="str">
        <f t="shared" si="199"/>
        <v>nature</v>
      </c>
      <c r="W1560" s="6" t="str">
        <f t="shared" si="193"/>
        <v>photography</v>
      </c>
      <c r="X1560" s="6" t="str">
        <f t="shared" si="194"/>
        <v>nature</v>
      </c>
    </row>
    <row r="1561" spans="1:24" ht="104.7" customHeight="1" x14ac:dyDescent="0.55000000000000004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20">
        <f t="shared" si="195"/>
        <v>42108.05322916666</v>
      </c>
      <c r="L1561" s="20">
        <f t="shared" si="196"/>
        <v>42123.05322916666</v>
      </c>
      <c r="M1561" s="6" t="b">
        <v>0</v>
      </c>
      <c r="N1561" s="6">
        <v>1</v>
      </c>
      <c r="O1561" s="6" t="b">
        <v>0</v>
      </c>
      <c r="P1561" s="6" t="s">
        <v>8289</v>
      </c>
      <c r="Q1561" s="8">
        <f t="shared" si="197"/>
        <v>0.33333333333333337</v>
      </c>
      <c r="R1561" s="9">
        <f t="shared" si="198"/>
        <v>50</v>
      </c>
      <c r="S1561" s="6" t="s">
        <v>8338</v>
      </c>
      <c r="T1561" s="6" t="s">
        <v>8343</v>
      </c>
      <c r="U1561" s="6" t="str">
        <f t="shared" si="192"/>
        <v>photography</v>
      </c>
      <c r="V1561" s="6" t="str">
        <f t="shared" si="199"/>
        <v>nature</v>
      </c>
      <c r="W1561" s="6" t="str">
        <f t="shared" si="193"/>
        <v>photography</v>
      </c>
      <c r="X1561" s="6" t="str">
        <f t="shared" si="194"/>
        <v>nature</v>
      </c>
    </row>
    <row r="1562" spans="1:24" ht="104.7" customHeight="1" x14ac:dyDescent="0.55000000000000004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20">
        <f t="shared" si="195"/>
        <v>41936.020752314813</v>
      </c>
      <c r="L1562" s="20">
        <f t="shared" si="196"/>
        <v>41956.062418981484</v>
      </c>
      <c r="M1562" s="6" t="b">
        <v>0</v>
      </c>
      <c r="N1562" s="6">
        <v>4</v>
      </c>
      <c r="O1562" s="6" t="b">
        <v>0</v>
      </c>
      <c r="P1562" s="6" t="s">
        <v>8289</v>
      </c>
      <c r="Q1562" s="8">
        <f t="shared" si="197"/>
        <v>3.7600000000000002</v>
      </c>
      <c r="R1562" s="9">
        <f t="shared" si="198"/>
        <v>23.5</v>
      </c>
      <c r="S1562" s="6" t="s">
        <v>8338</v>
      </c>
      <c r="T1562" s="6" t="s">
        <v>8343</v>
      </c>
      <c r="U1562" s="6" t="str">
        <f t="shared" si="192"/>
        <v>photography</v>
      </c>
      <c r="V1562" s="6" t="str">
        <f t="shared" si="199"/>
        <v>nature</v>
      </c>
      <c r="W1562" s="6" t="str">
        <f t="shared" si="193"/>
        <v>photography</v>
      </c>
      <c r="X1562" s="6" t="str">
        <f t="shared" si="194"/>
        <v>nature</v>
      </c>
    </row>
    <row r="1563" spans="1:24" ht="104.7" customHeight="1" x14ac:dyDescent="0.55000000000000004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20">
        <f t="shared" si="195"/>
        <v>41555.041701388887</v>
      </c>
      <c r="L1563" s="20">
        <f t="shared" si="196"/>
        <v>41585.083368055559</v>
      </c>
      <c r="M1563" s="6" t="b">
        <v>0</v>
      </c>
      <c r="N1563" s="6">
        <v>1</v>
      </c>
      <c r="O1563" s="6" t="b">
        <v>0</v>
      </c>
      <c r="P1563" s="6" t="s">
        <v>8290</v>
      </c>
      <c r="Q1563" s="8">
        <f t="shared" si="197"/>
        <v>0.67</v>
      </c>
      <c r="R1563" s="9">
        <f t="shared" si="198"/>
        <v>67</v>
      </c>
      <c r="S1563" s="6" t="s">
        <v>8322</v>
      </c>
      <c r="T1563" s="6" t="s">
        <v>8344</v>
      </c>
      <c r="U1563" s="6" t="str">
        <f t="shared" si="192"/>
        <v>publishing</v>
      </c>
      <c r="V1563" s="6" t="str">
        <f t="shared" si="199"/>
        <v>art books</v>
      </c>
      <c r="W1563" s="6" t="str">
        <f t="shared" si="193"/>
        <v>publishing</v>
      </c>
      <c r="X1563" s="6" t="str">
        <f t="shared" si="194"/>
        <v>art books</v>
      </c>
    </row>
    <row r="1564" spans="1:24" ht="104.7" customHeight="1" x14ac:dyDescent="0.55000000000000004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20">
        <f t="shared" si="195"/>
        <v>40079.566157407404</v>
      </c>
      <c r="L1564" s="20">
        <f t="shared" si="196"/>
        <v>40149.034722222219</v>
      </c>
      <c r="M1564" s="6" t="b">
        <v>0</v>
      </c>
      <c r="N1564" s="6">
        <v>0</v>
      </c>
      <c r="O1564" s="6" t="b">
        <v>0</v>
      </c>
      <c r="P1564" s="6" t="s">
        <v>8290</v>
      </c>
      <c r="Q1564" s="8">
        <f t="shared" si="197"/>
        <v>0</v>
      </c>
      <c r="R1564" s="9" t="e">
        <f t="shared" si="198"/>
        <v>#DIV/0!</v>
      </c>
      <c r="S1564" s="6" t="s">
        <v>8322</v>
      </c>
      <c r="T1564" s="6" t="s">
        <v>8344</v>
      </c>
      <c r="U1564" s="6" t="str">
        <f t="shared" si="192"/>
        <v>publishing</v>
      </c>
      <c r="V1564" s="6" t="str">
        <f t="shared" si="199"/>
        <v>art books</v>
      </c>
      <c r="W1564" s="6" t="str">
        <f t="shared" si="193"/>
        <v>publishing</v>
      </c>
      <c r="X1564" s="6" t="str">
        <f t="shared" si="194"/>
        <v>art books</v>
      </c>
    </row>
    <row r="1565" spans="1:24" ht="104.7" customHeight="1" x14ac:dyDescent="0.55000000000000004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20">
        <f t="shared" si="195"/>
        <v>41652.742488425924</v>
      </c>
      <c r="L1565" s="20">
        <f t="shared" si="196"/>
        <v>41712.700821759259</v>
      </c>
      <c r="M1565" s="6" t="b">
        <v>0</v>
      </c>
      <c r="N1565" s="6">
        <v>2</v>
      </c>
      <c r="O1565" s="6" t="b">
        <v>0</v>
      </c>
      <c r="P1565" s="6" t="s">
        <v>8290</v>
      </c>
      <c r="Q1565" s="8">
        <f t="shared" si="197"/>
        <v>1.4166666666666665</v>
      </c>
      <c r="R1565" s="9">
        <f t="shared" si="198"/>
        <v>42.5</v>
      </c>
      <c r="S1565" s="6" t="s">
        <v>8322</v>
      </c>
      <c r="T1565" s="6" t="s">
        <v>8344</v>
      </c>
      <c r="U1565" s="6" t="str">
        <f t="shared" si="192"/>
        <v>publishing</v>
      </c>
      <c r="V1565" s="6" t="str">
        <f t="shared" si="199"/>
        <v>art books</v>
      </c>
      <c r="W1565" s="6" t="str">
        <f t="shared" si="193"/>
        <v>publishing</v>
      </c>
      <c r="X1565" s="6" t="str">
        <f t="shared" si="194"/>
        <v>art books</v>
      </c>
    </row>
    <row r="1566" spans="1:24" ht="104.7" customHeight="1" x14ac:dyDescent="0.55000000000000004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20">
        <f t="shared" si="195"/>
        <v>42121.367002314815</v>
      </c>
      <c r="L1566" s="20">
        <f t="shared" si="196"/>
        <v>42152.836805555555</v>
      </c>
      <c r="M1566" s="6" t="b">
        <v>0</v>
      </c>
      <c r="N1566" s="6">
        <v>1</v>
      </c>
      <c r="O1566" s="6" t="b">
        <v>0</v>
      </c>
      <c r="P1566" s="6" t="s">
        <v>8290</v>
      </c>
      <c r="Q1566" s="8">
        <f t="shared" si="197"/>
        <v>0.1</v>
      </c>
      <c r="R1566" s="9">
        <f t="shared" si="198"/>
        <v>10</v>
      </c>
      <c r="S1566" s="6" t="s">
        <v>8322</v>
      </c>
      <c r="T1566" s="6" t="s">
        <v>8344</v>
      </c>
      <c r="U1566" s="6" t="str">
        <f t="shared" si="192"/>
        <v>publishing</v>
      </c>
      <c r="V1566" s="6" t="str">
        <f t="shared" si="199"/>
        <v>art books</v>
      </c>
      <c r="W1566" s="6" t="str">
        <f t="shared" si="193"/>
        <v>publishing</v>
      </c>
      <c r="X1566" s="6" t="str">
        <f t="shared" si="194"/>
        <v>art books</v>
      </c>
    </row>
    <row r="1567" spans="1:24" ht="104.7" customHeight="1" x14ac:dyDescent="0.55000000000000004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20">
        <f t="shared" si="195"/>
        <v>40672.729872685188</v>
      </c>
      <c r="L1567" s="20">
        <f t="shared" si="196"/>
        <v>40702.729872685188</v>
      </c>
      <c r="M1567" s="6" t="b">
        <v>0</v>
      </c>
      <c r="N1567" s="6">
        <v>1</v>
      </c>
      <c r="O1567" s="6" t="b">
        <v>0</v>
      </c>
      <c r="P1567" s="6" t="s">
        <v>8290</v>
      </c>
      <c r="Q1567" s="8">
        <f t="shared" si="197"/>
        <v>2.5</v>
      </c>
      <c r="R1567" s="9">
        <f t="shared" si="198"/>
        <v>100</v>
      </c>
      <c r="S1567" s="6" t="s">
        <v>8322</v>
      </c>
      <c r="T1567" s="6" t="s">
        <v>8344</v>
      </c>
      <c r="U1567" s="6" t="str">
        <f t="shared" si="192"/>
        <v>publishing</v>
      </c>
      <c r="V1567" s="6" t="str">
        <f t="shared" si="199"/>
        <v>art books</v>
      </c>
      <c r="W1567" s="6" t="str">
        <f t="shared" si="193"/>
        <v>publishing</v>
      </c>
      <c r="X1567" s="6" t="str">
        <f t="shared" si="194"/>
        <v>art books</v>
      </c>
    </row>
    <row r="1568" spans="1:24" ht="104.7" customHeight="1" x14ac:dyDescent="0.55000000000000004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20">
        <f t="shared" si="195"/>
        <v>42549.916712962964</v>
      </c>
      <c r="L1568" s="20">
        <f t="shared" si="196"/>
        <v>42578.916666666672</v>
      </c>
      <c r="M1568" s="6" t="b">
        <v>0</v>
      </c>
      <c r="N1568" s="6">
        <v>59</v>
      </c>
      <c r="O1568" s="6" t="b">
        <v>0</v>
      </c>
      <c r="P1568" s="6" t="s">
        <v>8290</v>
      </c>
      <c r="Q1568" s="8">
        <f t="shared" si="197"/>
        <v>21.25</v>
      </c>
      <c r="R1568" s="9">
        <f t="shared" si="198"/>
        <v>108.05084745762711</v>
      </c>
      <c r="S1568" s="6" t="s">
        <v>8322</v>
      </c>
      <c r="T1568" s="6" t="s">
        <v>8344</v>
      </c>
      <c r="U1568" s="6" t="str">
        <f t="shared" si="192"/>
        <v>publishing</v>
      </c>
      <c r="V1568" s="6" t="str">
        <f t="shared" si="199"/>
        <v>art books</v>
      </c>
      <c r="W1568" s="6" t="str">
        <f t="shared" si="193"/>
        <v>publishing</v>
      </c>
      <c r="X1568" s="6" t="str">
        <f t="shared" si="194"/>
        <v>art books</v>
      </c>
    </row>
    <row r="1569" spans="1:24" ht="104.7" customHeight="1" x14ac:dyDescent="0.55000000000000004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20">
        <f t="shared" si="195"/>
        <v>41671.936863425923</v>
      </c>
      <c r="L1569" s="20">
        <f t="shared" si="196"/>
        <v>41687</v>
      </c>
      <c r="M1569" s="6" t="b">
        <v>0</v>
      </c>
      <c r="N1569" s="6">
        <v>13</v>
      </c>
      <c r="O1569" s="6" t="b">
        <v>0</v>
      </c>
      <c r="P1569" s="6" t="s">
        <v>8290</v>
      </c>
      <c r="Q1569" s="8">
        <f t="shared" si="197"/>
        <v>4.117647058823529</v>
      </c>
      <c r="R1569" s="9">
        <f t="shared" si="198"/>
        <v>26.923076923076923</v>
      </c>
      <c r="S1569" s="6" t="s">
        <v>8322</v>
      </c>
      <c r="T1569" s="6" t="s">
        <v>8344</v>
      </c>
      <c r="U1569" s="6" t="str">
        <f t="shared" si="192"/>
        <v>publishing</v>
      </c>
      <c r="V1569" s="6" t="str">
        <f t="shared" si="199"/>
        <v>art books</v>
      </c>
      <c r="W1569" s="6" t="str">
        <f t="shared" si="193"/>
        <v>publishing</v>
      </c>
      <c r="X1569" s="6" t="str">
        <f t="shared" si="194"/>
        <v>art books</v>
      </c>
    </row>
    <row r="1570" spans="1:24" ht="104.7" customHeight="1" x14ac:dyDescent="0.55000000000000004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20">
        <f t="shared" si="195"/>
        <v>41962.062326388885</v>
      </c>
      <c r="L1570" s="20">
        <f t="shared" si="196"/>
        <v>41997.062326388885</v>
      </c>
      <c r="M1570" s="6" t="b">
        <v>0</v>
      </c>
      <c r="N1570" s="6">
        <v>22</v>
      </c>
      <c r="O1570" s="6" t="b">
        <v>0</v>
      </c>
      <c r="P1570" s="6" t="s">
        <v>8290</v>
      </c>
      <c r="Q1570" s="8">
        <f t="shared" si="197"/>
        <v>13.639999999999999</v>
      </c>
      <c r="R1570" s="9">
        <f t="shared" si="198"/>
        <v>155</v>
      </c>
      <c r="S1570" s="6" t="s">
        <v>8322</v>
      </c>
      <c r="T1570" s="6" t="s">
        <v>8344</v>
      </c>
      <c r="U1570" s="6" t="str">
        <f t="shared" si="192"/>
        <v>publishing</v>
      </c>
      <c r="V1570" s="6" t="str">
        <f t="shared" si="199"/>
        <v>art books</v>
      </c>
      <c r="W1570" s="6" t="str">
        <f t="shared" si="193"/>
        <v>publishing</v>
      </c>
      <c r="X1570" s="6" t="str">
        <f t="shared" si="194"/>
        <v>art books</v>
      </c>
    </row>
    <row r="1571" spans="1:24" ht="104.7" customHeight="1" x14ac:dyDescent="0.55000000000000004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20">
        <f t="shared" si="195"/>
        <v>41389.679560185185</v>
      </c>
      <c r="L1571" s="20">
        <f t="shared" si="196"/>
        <v>41419.679560185185</v>
      </c>
      <c r="M1571" s="6" t="b">
        <v>0</v>
      </c>
      <c r="N1571" s="6">
        <v>0</v>
      </c>
      <c r="O1571" s="6" t="b">
        <v>0</v>
      </c>
      <c r="P1571" s="6" t="s">
        <v>8290</v>
      </c>
      <c r="Q1571" s="8">
        <f t="shared" si="197"/>
        <v>0</v>
      </c>
      <c r="R1571" s="9" t="e">
        <f t="shared" si="198"/>
        <v>#DIV/0!</v>
      </c>
      <c r="S1571" s="6" t="s">
        <v>8322</v>
      </c>
      <c r="T1571" s="6" t="s">
        <v>8344</v>
      </c>
      <c r="U1571" s="6" t="str">
        <f t="shared" si="192"/>
        <v>publishing</v>
      </c>
      <c r="V1571" s="6" t="str">
        <f t="shared" si="199"/>
        <v>art books</v>
      </c>
      <c r="W1571" s="6" t="str">
        <f t="shared" si="193"/>
        <v>publishing</v>
      </c>
      <c r="X1571" s="6" t="str">
        <f t="shared" si="194"/>
        <v>art books</v>
      </c>
    </row>
    <row r="1572" spans="1:24" ht="104.7" customHeight="1" x14ac:dyDescent="0.55000000000000004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20">
        <f t="shared" si="195"/>
        <v>42438.813449074078</v>
      </c>
      <c r="L1572" s="20">
        <f t="shared" si="196"/>
        <v>42468.771782407406</v>
      </c>
      <c r="M1572" s="6" t="b">
        <v>0</v>
      </c>
      <c r="N1572" s="6">
        <v>52</v>
      </c>
      <c r="O1572" s="6" t="b">
        <v>0</v>
      </c>
      <c r="P1572" s="6" t="s">
        <v>8290</v>
      </c>
      <c r="Q1572" s="8">
        <f t="shared" si="197"/>
        <v>41.4</v>
      </c>
      <c r="R1572" s="9">
        <f t="shared" si="198"/>
        <v>47.769230769230766</v>
      </c>
      <c r="S1572" s="6" t="s">
        <v>8322</v>
      </c>
      <c r="T1572" s="6" t="s">
        <v>8344</v>
      </c>
      <c r="U1572" s="6" t="str">
        <f t="shared" si="192"/>
        <v>publishing</v>
      </c>
      <c r="V1572" s="6" t="str">
        <f t="shared" si="199"/>
        <v>art books</v>
      </c>
      <c r="W1572" s="6" t="str">
        <f t="shared" si="193"/>
        <v>publishing</v>
      </c>
      <c r="X1572" s="6" t="str">
        <f t="shared" si="194"/>
        <v>art books</v>
      </c>
    </row>
    <row r="1573" spans="1:24" ht="104.7" customHeight="1" x14ac:dyDescent="0.55000000000000004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20">
        <f t="shared" si="195"/>
        <v>42144.769479166673</v>
      </c>
      <c r="L1573" s="20">
        <f t="shared" si="196"/>
        <v>42174.769479166673</v>
      </c>
      <c r="M1573" s="6" t="b">
        <v>0</v>
      </c>
      <c r="N1573" s="6">
        <v>4</v>
      </c>
      <c r="O1573" s="6" t="b">
        <v>0</v>
      </c>
      <c r="P1573" s="6" t="s">
        <v>8290</v>
      </c>
      <c r="Q1573" s="8">
        <f t="shared" si="197"/>
        <v>0.66115702479338845</v>
      </c>
      <c r="R1573" s="9">
        <f t="shared" si="198"/>
        <v>20</v>
      </c>
      <c r="S1573" s="6" t="s">
        <v>8322</v>
      </c>
      <c r="T1573" s="6" t="s">
        <v>8344</v>
      </c>
      <c r="U1573" s="6" t="str">
        <f t="shared" si="192"/>
        <v>publishing</v>
      </c>
      <c r="V1573" s="6" t="str">
        <f t="shared" si="199"/>
        <v>art books</v>
      </c>
      <c r="W1573" s="6" t="str">
        <f t="shared" si="193"/>
        <v>publishing</v>
      </c>
      <c r="X1573" s="6" t="str">
        <f t="shared" si="194"/>
        <v>art books</v>
      </c>
    </row>
    <row r="1574" spans="1:24" ht="104.7" customHeight="1" x14ac:dyDescent="0.55000000000000004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20">
        <f t="shared" si="195"/>
        <v>42404.033090277779</v>
      </c>
      <c r="L1574" s="20">
        <f t="shared" si="196"/>
        <v>42428.999305555553</v>
      </c>
      <c r="M1574" s="6" t="b">
        <v>0</v>
      </c>
      <c r="N1574" s="6">
        <v>3</v>
      </c>
      <c r="O1574" s="6" t="b">
        <v>0</v>
      </c>
      <c r="P1574" s="6" t="s">
        <v>8290</v>
      </c>
      <c r="Q1574" s="8">
        <f t="shared" si="197"/>
        <v>5</v>
      </c>
      <c r="R1574" s="9">
        <f t="shared" si="198"/>
        <v>41.666666666666664</v>
      </c>
      <c r="S1574" s="6" t="s">
        <v>8322</v>
      </c>
      <c r="T1574" s="6" t="s">
        <v>8344</v>
      </c>
      <c r="U1574" s="6" t="str">
        <f t="shared" si="192"/>
        <v>publishing</v>
      </c>
      <c r="V1574" s="6" t="str">
        <f t="shared" si="199"/>
        <v>art books</v>
      </c>
      <c r="W1574" s="6" t="str">
        <f t="shared" si="193"/>
        <v>publishing</v>
      </c>
      <c r="X1574" s="6" t="str">
        <f t="shared" si="194"/>
        <v>art books</v>
      </c>
    </row>
    <row r="1575" spans="1:24" ht="104.7" customHeight="1" x14ac:dyDescent="0.55000000000000004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20">
        <f t="shared" si="195"/>
        <v>42786.000023148154</v>
      </c>
      <c r="L1575" s="20">
        <f t="shared" si="196"/>
        <v>42826.165972222225</v>
      </c>
      <c r="M1575" s="6" t="b">
        <v>0</v>
      </c>
      <c r="N1575" s="6">
        <v>3</v>
      </c>
      <c r="O1575" s="6" t="b">
        <v>0</v>
      </c>
      <c r="P1575" s="6" t="s">
        <v>8290</v>
      </c>
      <c r="Q1575" s="8">
        <f t="shared" si="197"/>
        <v>2.4777777777777779</v>
      </c>
      <c r="R1575" s="9">
        <f t="shared" si="198"/>
        <v>74.333333333333329</v>
      </c>
      <c r="S1575" s="6" t="s">
        <v>8322</v>
      </c>
      <c r="T1575" s="6" t="s">
        <v>8344</v>
      </c>
      <c r="U1575" s="6" t="str">
        <f t="shared" si="192"/>
        <v>publishing</v>
      </c>
      <c r="V1575" s="6" t="str">
        <f t="shared" si="199"/>
        <v>art books</v>
      </c>
      <c r="W1575" s="6" t="str">
        <f t="shared" si="193"/>
        <v>publishing</v>
      </c>
      <c r="X1575" s="6" t="str">
        <f t="shared" si="194"/>
        <v>art books</v>
      </c>
    </row>
    <row r="1576" spans="1:24" ht="104.7" customHeight="1" x14ac:dyDescent="0.55000000000000004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20">
        <f t="shared" si="195"/>
        <v>42017.927418981482</v>
      </c>
      <c r="L1576" s="20">
        <f t="shared" si="196"/>
        <v>42052.927418981482</v>
      </c>
      <c r="M1576" s="6" t="b">
        <v>0</v>
      </c>
      <c r="N1576" s="6">
        <v>6</v>
      </c>
      <c r="O1576" s="6" t="b">
        <v>0</v>
      </c>
      <c r="P1576" s="6" t="s">
        <v>8290</v>
      </c>
      <c r="Q1576" s="8">
        <f t="shared" si="197"/>
        <v>5.0599999999999996</v>
      </c>
      <c r="R1576" s="9">
        <f t="shared" si="198"/>
        <v>84.333333333333329</v>
      </c>
      <c r="S1576" s="6" t="s">
        <v>8322</v>
      </c>
      <c r="T1576" s="6" t="s">
        <v>8344</v>
      </c>
      <c r="U1576" s="6" t="str">
        <f t="shared" si="192"/>
        <v>publishing</v>
      </c>
      <c r="V1576" s="6" t="str">
        <f t="shared" si="199"/>
        <v>art books</v>
      </c>
      <c r="W1576" s="6" t="str">
        <f t="shared" si="193"/>
        <v>publishing</v>
      </c>
      <c r="X1576" s="6" t="str">
        <f t="shared" si="194"/>
        <v>art books</v>
      </c>
    </row>
    <row r="1577" spans="1:24" ht="104.7" customHeight="1" x14ac:dyDescent="0.55000000000000004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20">
        <f t="shared" si="195"/>
        <v>41799.524259259262</v>
      </c>
      <c r="L1577" s="20">
        <f t="shared" si="196"/>
        <v>41829.524259259262</v>
      </c>
      <c r="M1577" s="6" t="b">
        <v>0</v>
      </c>
      <c r="N1577" s="6">
        <v>35</v>
      </c>
      <c r="O1577" s="6" t="b">
        <v>0</v>
      </c>
      <c r="P1577" s="6" t="s">
        <v>8290</v>
      </c>
      <c r="Q1577" s="8">
        <f t="shared" si="197"/>
        <v>22.91</v>
      </c>
      <c r="R1577" s="9">
        <f t="shared" si="198"/>
        <v>65.457142857142856</v>
      </c>
      <c r="S1577" s="6" t="s">
        <v>8322</v>
      </c>
      <c r="T1577" s="6" t="s">
        <v>8344</v>
      </c>
      <c r="U1577" s="6" t="str">
        <f t="shared" si="192"/>
        <v>publishing</v>
      </c>
      <c r="V1577" s="6" t="str">
        <f t="shared" si="199"/>
        <v>art books</v>
      </c>
      <c r="W1577" s="6" t="str">
        <f t="shared" si="193"/>
        <v>publishing</v>
      </c>
      <c r="X1577" s="6" t="str">
        <f t="shared" si="194"/>
        <v>art books</v>
      </c>
    </row>
    <row r="1578" spans="1:24" ht="104.7" customHeight="1" x14ac:dyDescent="0.55000000000000004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20">
        <f t="shared" si="195"/>
        <v>42140.879259259258</v>
      </c>
      <c r="L1578" s="20">
        <f t="shared" si="196"/>
        <v>42185.879259259258</v>
      </c>
      <c r="M1578" s="6" t="b">
        <v>0</v>
      </c>
      <c r="N1578" s="6">
        <v>10</v>
      </c>
      <c r="O1578" s="6" t="b">
        <v>0</v>
      </c>
      <c r="P1578" s="6" t="s">
        <v>8290</v>
      </c>
      <c r="Q1578" s="8">
        <f t="shared" si="197"/>
        <v>13</v>
      </c>
      <c r="R1578" s="9">
        <f t="shared" si="198"/>
        <v>65</v>
      </c>
      <c r="S1578" s="6" t="s">
        <v>8322</v>
      </c>
      <c r="T1578" s="6" t="s">
        <v>8344</v>
      </c>
      <c r="U1578" s="6" t="str">
        <f t="shared" si="192"/>
        <v>publishing</v>
      </c>
      <c r="V1578" s="6" t="str">
        <f t="shared" si="199"/>
        <v>art books</v>
      </c>
      <c r="W1578" s="6" t="str">
        <f t="shared" si="193"/>
        <v>publishing</v>
      </c>
      <c r="X1578" s="6" t="str">
        <f t="shared" si="194"/>
        <v>art books</v>
      </c>
    </row>
    <row r="1579" spans="1:24" ht="104.7" customHeight="1" x14ac:dyDescent="0.55000000000000004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20">
        <f t="shared" si="195"/>
        <v>41054.847777777781</v>
      </c>
      <c r="L1579" s="20">
        <f t="shared" si="196"/>
        <v>41114.847777777781</v>
      </c>
      <c r="M1579" s="6" t="b">
        <v>0</v>
      </c>
      <c r="N1579" s="6">
        <v>2</v>
      </c>
      <c r="O1579" s="6" t="b">
        <v>0</v>
      </c>
      <c r="P1579" s="6" t="s">
        <v>8290</v>
      </c>
      <c r="Q1579" s="8">
        <f t="shared" si="197"/>
        <v>0.54999999999999993</v>
      </c>
      <c r="R1579" s="9">
        <f t="shared" si="198"/>
        <v>27.5</v>
      </c>
      <c r="S1579" s="6" t="s">
        <v>8322</v>
      </c>
      <c r="T1579" s="6" t="s">
        <v>8344</v>
      </c>
      <c r="U1579" s="6" t="str">
        <f t="shared" si="192"/>
        <v>publishing</v>
      </c>
      <c r="V1579" s="6" t="str">
        <f t="shared" si="199"/>
        <v>art books</v>
      </c>
      <c r="W1579" s="6" t="str">
        <f t="shared" si="193"/>
        <v>publishing</v>
      </c>
      <c r="X1579" s="6" t="str">
        <f t="shared" si="194"/>
        <v>art books</v>
      </c>
    </row>
    <row r="1580" spans="1:24" ht="104.7" customHeight="1" x14ac:dyDescent="0.55000000000000004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20">
        <f t="shared" si="195"/>
        <v>40399.065868055557</v>
      </c>
      <c r="L1580" s="20">
        <f t="shared" si="196"/>
        <v>40423.083333333336</v>
      </c>
      <c r="M1580" s="6" t="b">
        <v>0</v>
      </c>
      <c r="N1580" s="6">
        <v>4</v>
      </c>
      <c r="O1580" s="6" t="b">
        <v>0</v>
      </c>
      <c r="P1580" s="6" t="s">
        <v>8290</v>
      </c>
      <c r="Q1580" s="8">
        <f t="shared" si="197"/>
        <v>10.806536636794938</v>
      </c>
      <c r="R1580" s="9">
        <f t="shared" si="198"/>
        <v>51.25</v>
      </c>
      <c r="S1580" s="6" t="s">
        <v>8322</v>
      </c>
      <c r="T1580" s="6" t="s">
        <v>8344</v>
      </c>
      <c r="U1580" s="6" t="str">
        <f t="shared" si="192"/>
        <v>publishing</v>
      </c>
      <c r="V1580" s="6" t="str">
        <f t="shared" si="199"/>
        <v>art books</v>
      </c>
      <c r="W1580" s="6" t="str">
        <f t="shared" si="193"/>
        <v>publishing</v>
      </c>
      <c r="X1580" s="6" t="str">
        <f t="shared" si="194"/>
        <v>art books</v>
      </c>
    </row>
    <row r="1581" spans="1:24" ht="104.7" customHeight="1" x14ac:dyDescent="0.55000000000000004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20">
        <f t="shared" si="195"/>
        <v>41481.996423611112</v>
      </c>
      <c r="L1581" s="20">
        <f t="shared" si="196"/>
        <v>41514.996423611112</v>
      </c>
      <c r="M1581" s="6" t="b">
        <v>0</v>
      </c>
      <c r="N1581" s="6">
        <v>2</v>
      </c>
      <c r="O1581" s="6" t="b">
        <v>0</v>
      </c>
      <c r="P1581" s="6" t="s">
        <v>8290</v>
      </c>
      <c r="Q1581" s="8">
        <f t="shared" si="197"/>
        <v>0.84008400840084008</v>
      </c>
      <c r="R1581" s="9">
        <f t="shared" si="198"/>
        <v>14</v>
      </c>
      <c r="S1581" s="6" t="s">
        <v>8322</v>
      </c>
      <c r="T1581" s="6" t="s">
        <v>8344</v>
      </c>
      <c r="U1581" s="6" t="str">
        <f t="shared" si="192"/>
        <v>publishing</v>
      </c>
      <c r="V1581" s="6" t="str">
        <f t="shared" si="199"/>
        <v>art books</v>
      </c>
      <c r="W1581" s="6" t="str">
        <f t="shared" si="193"/>
        <v>publishing</v>
      </c>
      <c r="X1581" s="6" t="str">
        <f t="shared" si="194"/>
        <v>art books</v>
      </c>
    </row>
    <row r="1582" spans="1:24" ht="104.7" customHeight="1" x14ac:dyDescent="0.55000000000000004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20">
        <f t="shared" si="195"/>
        <v>40990.050069444449</v>
      </c>
      <c r="L1582" s="20">
        <f t="shared" si="196"/>
        <v>41050.050069444449</v>
      </c>
      <c r="M1582" s="6" t="b">
        <v>0</v>
      </c>
      <c r="N1582" s="6">
        <v>0</v>
      </c>
      <c r="O1582" s="6" t="b">
        <v>0</v>
      </c>
      <c r="P1582" s="6" t="s">
        <v>8290</v>
      </c>
      <c r="Q1582" s="8">
        <f t="shared" si="197"/>
        <v>0</v>
      </c>
      <c r="R1582" s="9" t="e">
        <f t="shared" si="198"/>
        <v>#DIV/0!</v>
      </c>
      <c r="S1582" s="6" t="s">
        <v>8322</v>
      </c>
      <c r="T1582" s="6" t="s">
        <v>8344</v>
      </c>
      <c r="U1582" s="6" t="str">
        <f t="shared" si="192"/>
        <v>publishing</v>
      </c>
      <c r="V1582" s="6" t="str">
        <f t="shared" si="199"/>
        <v>art books</v>
      </c>
      <c r="W1582" s="6" t="str">
        <f t="shared" si="193"/>
        <v>publishing</v>
      </c>
      <c r="X1582" s="6" t="str">
        <f t="shared" si="194"/>
        <v>art books</v>
      </c>
    </row>
    <row r="1583" spans="1:24" ht="104.7" customHeight="1" x14ac:dyDescent="0.55000000000000004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20">
        <f t="shared" si="195"/>
        <v>42325.448958333334</v>
      </c>
      <c r="L1583" s="20">
        <f t="shared" si="196"/>
        <v>42357.448958333334</v>
      </c>
      <c r="M1583" s="6" t="b">
        <v>0</v>
      </c>
      <c r="N1583" s="6">
        <v>1</v>
      </c>
      <c r="O1583" s="6" t="b">
        <v>0</v>
      </c>
      <c r="P1583" s="6" t="s">
        <v>8291</v>
      </c>
      <c r="Q1583" s="8">
        <f t="shared" si="197"/>
        <v>0.5</v>
      </c>
      <c r="R1583" s="9">
        <f t="shared" si="198"/>
        <v>5</v>
      </c>
      <c r="S1583" s="6" t="s">
        <v>8338</v>
      </c>
      <c r="T1583" s="6" t="s">
        <v>8345</v>
      </c>
      <c r="U1583" s="6" t="str">
        <f t="shared" si="192"/>
        <v>photography</v>
      </c>
      <c r="V1583" s="6" t="str">
        <f t="shared" si="199"/>
        <v>places</v>
      </c>
      <c r="W1583" s="6" t="str">
        <f t="shared" si="193"/>
        <v>photography</v>
      </c>
      <c r="X1583" s="6" t="str">
        <f t="shared" si="194"/>
        <v>places</v>
      </c>
    </row>
    <row r="1584" spans="1:24" ht="104.7" customHeight="1" x14ac:dyDescent="0.55000000000000004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20">
        <f t="shared" si="195"/>
        <v>42246.789965277778</v>
      </c>
      <c r="L1584" s="20">
        <f t="shared" si="196"/>
        <v>42303.888888888891</v>
      </c>
      <c r="M1584" s="6" t="b">
        <v>0</v>
      </c>
      <c r="N1584" s="6">
        <v>3</v>
      </c>
      <c r="O1584" s="6" t="b">
        <v>0</v>
      </c>
      <c r="P1584" s="6" t="s">
        <v>8291</v>
      </c>
      <c r="Q1584" s="8">
        <f t="shared" si="197"/>
        <v>9.3000000000000007</v>
      </c>
      <c r="R1584" s="9">
        <f t="shared" si="198"/>
        <v>31</v>
      </c>
      <c r="S1584" s="6" t="s">
        <v>8338</v>
      </c>
      <c r="T1584" s="6" t="s">
        <v>8345</v>
      </c>
      <c r="U1584" s="6" t="str">
        <f t="shared" si="192"/>
        <v>photography</v>
      </c>
      <c r="V1584" s="6" t="str">
        <f t="shared" si="199"/>
        <v>places</v>
      </c>
      <c r="W1584" s="6" t="str">
        <f t="shared" si="193"/>
        <v>photography</v>
      </c>
      <c r="X1584" s="6" t="str">
        <f t="shared" si="194"/>
        <v>places</v>
      </c>
    </row>
    <row r="1585" spans="1:24" ht="104.7" customHeight="1" x14ac:dyDescent="0.55000000000000004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20">
        <f t="shared" si="195"/>
        <v>41877.904988425929</v>
      </c>
      <c r="L1585" s="20">
        <f t="shared" si="196"/>
        <v>41907.904988425929</v>
      </c>
      <c r="M1585" s="6" t="b">
        <v>0</v>
      </c>
      <c r="N1585" s="6">
        <v>1</v>
      </c>
      <c r="O1585" s="6" t="b">
        <v>0</v>
      </c>
      <c r="P1585" s="6" t="s">
        <v>8291</v>
      </c>
      <c r="Q1585" s="8">
        <f t="shared" si="197"/>
        <v>7.4999999999999997E-2</v>
      </c>
      <c r="R1585" s="9">
        <f t="shared" si="198"/>
        <v>15</v>
      </c>
      <c r="S1585" s="6" t="s">
        <v>8338</v>
      </c>
      <c r="T1585" s="6" t="s">
        <v>8345</v>
      </c>
      <c r="U1585" s="6" t="str">
        <f t="shared" si="192"/>
        <v>photography</v>
      </c>
      <c r="V1585" s="6" t="str">
        <f t="shared" si="199"/>
        <v>places</v>
      </c>
      <c r="W1585" s="6" t="str">
        <f t="shared" si="193"/>
        <v>photography</v>
      </c>
      <c r="X1585" s="6" t="str">
        <f t="shared" si="194"/>
        <v>places</v>
      </c>
    </row>
    <row r="1586" spans="1:24" ht="104.7" customHeight="1" x14ac:dyDescent="0.55000000000000004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20">
        <f t="shared" si="195"/>
        <v>41779.649317129632</v>
      </c>
      <c r="L1586" s="20">
        <f t="shared" si="196"/>
        <v>41789.649317129632</v>
      </c>
      <c r="M1586" s="6" t="b">
        <v>0</v>
      </c>
      <c r="N1586" s="6">
        <v>0</v>
      </c>
      <c r="O1586" s="6" t="b">
        <v>0</v>
      </c>
      <c r="P1586" s="6" t="s">
        <v>8291</v>
      </c>
      <c r="Q1586" s="8">
        <f t="shared" si="197"/>
        <v>0</v>
      </c>
      <c r="R1586" s="9" t="e">
        <f t="shared" si="198"/>
        <v>#DIV/0!</v>
      </c>
      <c r="S1586" s="6" t="s">
        <v>8338</v>
      </c>
      <c r="T1586" s="6" t="s">
        <v>8345</v>
      </c>
      <c r="U1586" s="6" t="str">
        <f t="shared" si="192"/>
        <v>photography</v>
      </c>
      <c r="V1586" s="6" t="str">
        <f t="shared" si="199"/>
        <v>places</v>
      </c>
      <c r="W1586" s="6" t="str">
        <f t="shared" si="193"/>
        <v>photography</v>
      </c>
      <c r="X1586" s="6" t="str">
        <f t="shared" si="194"/>
        <v>places</v>
      </c>
    </row>
    <row r="1587" spans="1:24" ht="104.7" customHeight="1" x14ac:dyDescent="0.55000000000000004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20">
        <f t="shared" si="195"/>
        <v>42707.895462962959</v>
      </c>
      <c r="L1587" s="20">
        <f t="shared" si="196"/>
        <v>42729.458333333328</v>
      </c>
      <c r="M1587" s="6" t="b">
        <v>0</v>
      </c>
      <c r="N1587" s="6">
        <v>12</v>
      </c>
      <c r="O1587" s="6" t="b">
        <v>0</v>
      </c>
      <c r="P1587" s="6" t="s">
        <v>8291</v>
      </c>
      <c r="Q1587" s="8">
        <f t="shared" si="197"/>
        <v>79</v>
      </c>
      <c r="R1587" s="9">
        <f t="shared" si="198"/>
        <v>131.66666666666666</v>
      </c>
      <c r="S1587" s="6" t="s">
        <v>8338</v>
      </c>
      <c r="T1587" s="6" t="s">
        <v>8345</v>
      </c>
      <c r="U1587" s="6" t="str">
        <f t="shared" si="192"/>
        <v>photography</v>
      </c>
      <c r="V1587" s="6" t="str">
        <f t="shared" si="199"/>
        <v>places</v>
      </c>
      <c r="W1587" s="6" t="str">
        <f t="shared" si="193"/>
        <v>photography</v>
      </c>
      <c r="X1587" s="6" t="str">
        <f t="shared" si="194"/>
        <v>places</v>
      </c>
    </row>
    <row r="1588" spans="1:24" ht="104.7" customHeight="1" x14ac:dyDescent="0.55000000000000004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20">
        <f t="shared" si="195"/>
        <v>42069.104421296302</v>
      </c>
      <c r="L1588" s="20">
        <f t="shared" si="196"/>
        <v>42099.062754629631</v>
      </c>
      <c r="M1588" s="6" t="b">
        <v>0</v>
      </c>
      <c r="N1588" s="6">
        <v>0</v>
      </c>
      <c r="O1588" s="6" t="b">
        <v>0</v>
      </c>
      <c r="P1588" s="6" t="s">
        <v>8291</v>
      </c>
      <c r="Q1588" s="8">
        <f t="shared" si="197"/>
        <v>0</v>
      </c>
      <c r="R1588" s="9" t="e">
        <f t="shared" si="198"/>
        <v>#DIV/0!</v>
      </c>
      <c r="S1588" s="6" t="s">
        <v>8338</v>
      </c>
      <c r="T1588" s="6" t="s">
        <v>8345</v>
      </c>
      <c r="U1588" s="6" t="str">
        <f t="shared" si="192"/>
        <v>photography</v>
      </c>
      <c r="V1588" s="6" t="str">
        <f t="shared" si="199"/>
        <v>places</v>
      </c>
      <c r="W1588" s="6" t="str">
        <f t="shared" si="193"/>
        <v>photography</v>
      </c>
      <c r="X1588" s="6" t="str">
        <f t="shared" si="194"/>
        <v>places</v>
      </c>
    </row>
    <row r="1589" spans="1:24" ht="104.7" customHeight="1" x14ac:dyDescent="0.55000000000000004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20">
        <f t="shared" si="195"/>
        <v>41956.950983796298</v>
      </c>
      <c r="L1589" s="20">
        <f t="shared" si="196"/>
        <v>41986.950983796298</v>
      </c>
      <c r="M1589" s="6" t="b">
        <v>0</v>
      </c>
      <c r="N1589" s="6">
        <v>1</v>
      </c>
      <c r="O1589" s="6" t="b">
        <v>0</v>
      </c>
      <c r="P1589" s="6" t="s">
        <v>8291</v>
      </c>
      <c r="Q1589" s="8">
        <f t="shared" si="197"/>
        <v>1.3333333333333334E-2</v>
      </c>
      <c r="R1589" s="9">
        <f t="shared" si="198"/>
        <v>1</v>
      </c>
      <c r="S1589" s="6" t="s">
        <v>8338</v>
      </c>
      <c r="T1589" s="6" t="s">
        <v>8345</v>
      </c>
      <c r="U1589" s="6" t="str">
        <f t="shared" si="192"/>
        <v>photography</v>
      </c>
      <c r="V1589" s="6" t="str">
        <f t="shared" si="199"/>
        <v>places</v>
      </c>
      <c r="W1589" s="6" t="str">
        <f t="shared" si="193"/>
        <v>photography</v>
      </c>
      <c r="X1589" s="6" t="str">
        <f t="shared" si="194"/>
        <v>places</v>
      </c>
    </row>
    <row r="1590" spans="1:24" ht="104.7" customHeight="1" x14ac:dyDescent="0.55000000000000004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20">
        <f t="shared" si="195"/>
        <v>42005.24998842593</v>
      </c>
      <c r="L1590" s="20">
        <f t="shared" si="196"/>
        <v>42035.841666666667</v>
      </c>
      <c r="M1590" s="6" t="b">
        <v>0</v>
      </c>
      <c r="N1590" s="6">
        <v>0</v>
      </c>
      <c r="O1590" s="6" t="b">
        <v>0</v>
      </c>
      <c r="P1590" s="6" t="s">
        <v>8291</v>
      </c>
      <c r="Q1590" s="8">
        <f t="shared" si="197"/>
        <v>0</v>
      </c>
      <c r="R1590" s="9" t="e">
        <f t="shared" si="198"/>
        <v>#DIV/0!</v>
      </c>
      <c r="S1590" s="6" t="s">
        <v>8338</v>
      </c>
      <c r="T1590" s="6" t="s">
        <v>8345</v>
      </c>
      <c r="U1590" s="6" t="str">
        <f t="shared" si="192"/>
        <v>photography</v>
      </c>
      <c r="V1590" s="6" t="str">
        <f t="shared" si="199"/>
        <v>places</v>
      </c>
      <c r="W1590" s="6" t="str">
        <f t="shared" si="193"/>
        <v>photography</v>
      </c>
      <c r="X1590" s="6" t="str">
        <f t="shared" si="194"/>
        <v>places</v>
      </c>
    </row>
    <row r="1591" spans="1:24" ht="104.7" customHeight="1" x14ac:dyDescent="0.55000000000000004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20">
        <f t="shared" si="195"/>
        <v>42256.984791666662</v>
      </c>
      <c r="L1591" s="20">
        <f t="shared" si="196"/>
        <v>42286.984791666662</v>
      </c>
      <c r="M1591" s="6" t="b">
        <v>0</v>
      </c>
      <c r="N1591" s="6">
        <v>0</v>
      </c>
      <c r="O1591" s="6" t="b">
        <v>0</v>
      </c>
      <c r="P1591" s="6" t="s">
        <v>8291</v>
      </c>
      <c r="Q1591" s="8">
        <f t="shared" si="197"/>
        <v>0</v>
      </c>
      <c r="R1591" s="9" t="e">
        <f t="shared" si="198"/>
        <v>#DIV/0!</v>
      </c>
      <c r="S1591" s="6" t="s">
        <v>8338</v>
      </c>
      <c r="T1591" s="6" t="s">
        <v>8345</v>
      </c>
      <c r="U1591" s="6" t="str">
        <f t="shared" si="192"/>
        <v>photography</v>
      </c>
      <c r="V1591" s="6" t="str">
        <f t="shared" si="199"/>
        <v>places</v>
      </c>
      <c r="W1591" s="6" t="str">
        <f t="shared" si="193"/>
        <v>photography</v>
      </c>
      <c r="X1591" s="6" t="str">
        <f t="shared" si="194"/>
        <v>places</v>
      </c>
    </row>
    <row r="1592" spans="1:24" ht="104.7" customHeight="1" x14ac:dyDescent="0.55000000000000004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20">
        <f t="shared" si="195"/>
        <v>42240.857222222221</v>
      </c>
      <c r="L1592" s="20">
        <f t="shared" si="196"/>
        <v>42270.857222222221</v>
      </c>
      <c r="M1592" s="6" t="b">
        <v>0</v>
      </c>
      <c r="N1592" s="6">
        <v>2</v>
      </c>
      <c r="O1592" s="6" t="b">
        <v>0</v>
      </c>
      <c r="P1592" s="6" t="s">
        <v>8291</v>
      </c>
      <c r="Q1592" s="8">
        <f t="shared" si="197"/>
        <v>1.7000000000000002</v>
      </c>
      <c r="R1592" s="9">
        <f t="shared" si="198"/>
        <v>510</v>
      </c>
      <c r="S1592" s="6" t="s">
        <v>8338</v>
      </c>
      <c r="T1592" s="6" t="s">
        <v>8345</v>
      </c>
      <c r="U1592" s="6" t="str">
        <f t="shared" si="192"/>
        <v>photography</v>
      </c>
      <c r="V1592" s="6" t="str">
        <f t="shared" si="199"/>
        <v>places</v>
      </c>
      <c r="W1592" s="6" t="str">
        <f t="shared" si="193"/>
        <v>photography</v>
      </c>
      <c r="X1592" s="6" t="str">
        <f t="shared" si="194"/>
        <v>places</v>
      </c>
    </row>
    <row r="1593" spans="1:24" ht="104.7" customHeight="1" x14ac:dyDescent="0.55000000000000004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20">
        <f t="shared" si="195"/>
        <v>42433.726168981477</v>
      </c>
      <c r="L1593" s="20">
        <f t="shared" si="196"/>
        <v>42463.68450231482</v>
      </c>
      <c r="M1593" s="6" t="b">
        <v>0</v>
      </c>
      <c r="N1593" s="6">
        <v>92</v>
      </c>
      <c r="O1593" s="6" t="b">
        <v>0</v>
      </c>
      <c r="P1593" s="6" t="s">
        <v>8291</v>
      </c>
      <c r="Q1593" s="8">
        <f t="shared" si="197"/>
        <v>29.228571428571428</v>
      </c>
      <c r="R1593" s="9">
        <f t="shared" si="198"/>
        <v>44.478260869565219</v>
      </c>
      <c r="S1593" s="6" t="s">
        <v>8338</v>
      </c>
      <c r="T1593" s="6" t="s">
        <v>8345</v>
      </c>
      <c r="U1593" s="6" t="str">
        <f t="shared" si="192"/>
        <v>photography</v>
      </c>
      <c r="V1593" s="6" t="str">
        <f t="shared" si="199"/>
        <v>places</v>
      </c>
      <c r="W1593" s="6" t="str">
        <f t="shared" si="193"/>
        <v>photography</v>
      </c>
      <c r="X1593" s="6" t="str">
        <f t="shared" si="194"/>
        <v>places</v>
      </c>
    </row>
    <row r="1594" spans="1:24" ht="104.7" customHeight="1" x14ac:dyDescent="0.55000000000000004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20">
        <f t="shared" si="195"/>
        <v>42046.072743055556</v>
      </c>
      <c r="L1594" s="20">
        <f t="shared" si="196"/>
        <v>42091.031076388885</v>
      </c>
      <c r="M1594" s="6" t="b">
        <v>0</v>
      </c>
      <c r="N1594" s="6">
        <v>0</v>
      </c>
      <c r="O1594" s="6" t="b">
        <v>0</v>
      </c>
      <c r="P1594" s="6" t="s">
        <v>8291</v>
      </c>
      <c r="Q1594" s="8">
        <f t="shared" si="197"/>
        <v>0</v>
      </c>
      <c r="R1594" s="9" t="e">
        <f t="shared" si="198"/>
        <v>#DIV/0!</v>
      </c>
      <c r="S1594" s="6" t="s">
        <v>8338</v>
      </c>
      <c r="T1594" s="6" t="s">
        <v>8345</v>
      </c>
      <c r="U1594" s="6" t="str">
        <f t="shared" si="192"/>
        <v>photography</v>
      </c>
      <c r="V1594" s="6" t="str">
        <f t="shared" si="199"/>
        <v>places</v>
      </c>
      <c r="W1594" s="6" t="str">
        <f t="shared" si="193"/>
        <v>photography</v>
      </c>
      <c r="X1594" s="6" t="str">
        <f t="shared" si="194"/>
        <v>places</v>
      </c>
    </row>
    <row r="1595" spans="1:24" ht="104.7" customHeight="1" x14ac:dyDescent="0.55000000000000004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20">
        <f t="shared" si="195"/>
        <v>42033.845543981486</v>
      </c>
      <c r="L1595" s="20">
        <f t="shared" si="196"/>
        <v>42063.845543981486</v>
      </c>
      <c r="M1595" s="6" t="b">
        <v>0</v>
      </c>
      <c r="N1595" s="6">
        <v>3</v>
      </c>
      <c r="O1595" s="6" t="b">
        <v>0</v>
      </c>
      <c r="P1595" s="6" t="s">
        <v>8291</v>
      </c>
      <c r="Q1595" s="8">
        <f t="shared" si="197"/>
        <v>1.3636363636363637E-2</v>
      </c>
      <c r="R1595" s="9">
        <f t="shared" si="198"/>
        <v>1</v>
      </c>
      <c r="S1595" s="6" t="s">
        <v>8338</v>
      </c>
      <c r="T1595" s="6" t="s">
        <v>8345</v>
      </c>
      <c r="U1595" s="6" t="str">
        <f t="shared" si="192"/>
        <v>photography</v>
      </c>
      <c r="V1595" s="6" t="str">
        <f t="shared" si="199"/>
        <v>places</v>
      </c>
      <c r="W1595" s="6" t="str">
        <f t="shared" si="193"/>
        <v>photography</v>
      </c>
      <c r="X1595" s="6" t="str">
        <f t="shared" si="194"/>
        <v>places</v>
      </c>
    </row>
    <row r="1596" spans="1:24" ht="104.7" customHeight="1" x14ac:dyDescent="0.55000000000000004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20">
        <f t="shared" si="195"/>
        <v>42445.712754629625</v>
      </c>
      <c r="L1596" s="20">
        <f t="shared" si="196"/>
        <v>42505.681249999994</v>
      </c>
      <c r="M1596" s="6" t="b">
        <v>0</v>
      </c>
      <c r="N1596" s="6">
        <v>10</v>
      </c>
      <c r="O1596" s="6" t="b">
        <v>0</v>
      </c>
      <c r="P1596" s="6" t="s">
        <v>8291</v>
      </c>
      <c r="Q1596" s="8">
        <f t="shared" si="197"/>
        <v>20.5</v>
      </c>
      <c r="R1596" s="9">
        <f t="shared" si="198"/>
        <v>20.5</v>
      </c>
      <c r="S1596" s="6" t="s">
        <v>8338</v>
      </c>
      <c r="T1596" s="6" t="s">
        <v>8345</v>
      </c>
      <c r="U1596" s="6" t="str">
        <f t="shared" si="192"/>
        <v>photography</v>
      </c>
      <c r="V1596" s="6" t="str">
        <f t="shared" si="199"/>
        <v>places</v>
      </c>
      <c r="W1596" s="6" t="str">
        <f t="shared" si="193"/>
        <v>photography</v>
      </c>
      <c r="X1596" s="6" t="str">
        <f t="shared" si="194"/>
        <v>places</v>
      </c>
    </row>
    <row r="1597" spans="1:24" ht="104.7" customHeight="1" x14ac:dyDescent="0.55000000000000004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20">
        <f t="shared" si="195"/>
        <v>41780.050092592595</v>
      </c>
      <c r="L1597" s="20">
        <f t="shared" si="196"/>
        <v>41808.842361111114</v>
      </c>
      <c r="M1597" s="6" t="b">
        <v>0</v>
      </c>
      <c r="N1597" s="6">
        <v>7</v>
      </c>
      <c r="O1597" s="6" t="b">
        <v>0</v>
      </c>
      <c r="P1597" s="6" t="s">
        <v>8291</v>
      </c>
      <c r="Q1597" s="8">
        <f t="shared" si="197"/>
        <v>0.27999999999999997</v>
      </c>
      <c r="R1597" s="9">
        <f t="shared" si="198"/>
        <v>40</v>
      </c>
      <c r="S1597" s="6" t="s">
        <v>8338</v>
      </c>
      <c r="T1597" s="6" t="s">
        <v>8345</v>
      </c>
      <c r="U1597" s="6" t="str">
        <f t="shared" si="192"/>
        <v>photography</v>
      </c>
      <c r="V1597" s="6" t="str">
        <f t="shared" si="199"/>
        <v>places</v>
      </c>
      <c r="W1597" s="6" t="str">
        <f t="shared" si="193"/>
        <v>photography</v>
      </c>
      <c r="X1597" s="6" t="str">
        <f t="shared" si="194"/>
        <v>places</v>
      </c>
    </row>
    <row r="1598" spans="1:24" ht="104.7" customHeight="1" x14ac:dyDescent="0.55000000000000004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20">
        <f t="shared" si="195"/>
        <v>41941.430196759262</v>
      </c>
      <c r="L1598" s="20">
        <f t="shared" si="196"/>
        <v>41986.471863425926</v>
      </c>
      <c r="M1598" s="6" t="b">
        <v>0</v>
      </c>
      <c r="N1598" s="6">
        <v>3</v>
      </c>
      <c r="O1598" s="6" t="b">
        <v>0</v>
      </c>
      <c r="P1598" s="6" t="s">
        <v>8291</v>
      </c>
      <c r="Q1598" s="8">
        <f t="shared" si="197"/>
        <v>2.3076923076923079</v>
      </c>
      <c r="R1598" s="9">
        <f t="shared" si="198"/>
        <v>25</v>
      </c>
      <c r="S1598" s="6" t="s">
        <v>8338</v>
      </c>
      <c r="T1598" s="6" t="s">
        <v>8345</v>
      </c>
      <c r="U1598" s="6" t="str">
        <f t="shared" si="192"/>
        <v>photography</v>
      </c>
      <c r="V1598" s="6" t="str">
        <f t="shared" si="199"/>
        <v>places</v>
      </c>
      <c r="W1598" s="6" t="str">
        <f t="shared" si="193"/>
        <v>photography</v>
      </c>
      <c r="X1598" s="6" t="str">
        <f t="shared" si="194"/>
        <v>places</v>
      </c>
    </row>
    <row r="1599" spans="1:24" ht="104.7" customHeight="1" x14ac:dyDescent="0.55000000000000004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20">
        <f t="shared" si="195"/>
        <v>42603.354131944448</v>
      </c>
      <c r="L1599" s="20">
        <f t="shared" si="196"/>
        <v>42633.354131944448</v>
      </c>
      <c r="M1599" s="6" t="b">
        <v>0</v>
      </c>
      <c r="N1599" s="6">
        <v>0</v>
      </c>
      <c r="O1599" s="6" t="b">
        <v>0</v>
      </c>
      <c r="P1599" s="6" t="s">
        <v>8291</v>
      </c>
      <c r="Q1599" s="8">
        <f t="shared" si="197"/>
        <v>0</v>
      </c>
      <c r="R1599" s="9" t="e">
        <f t="shared" si="198"/>
        <v>#DIV/0!</v>
      </c>
      <c r="S1599" s="6" t="s">
        <v>8338</v>
      </c>
      <c r="T1599" s="6" t="s">
        <v>8345</v>
      </c>
      <c r="U1599" s="6" t="str">
        <f t="shared" si="192"/>
        <v>photography</v>
      </c>
      <c r="V1599" s="6" t="str">
        <f t="shared" si="199"/>
        <v>places</v>
      </c>
      <c r="W1599" s="6" t="str">
        <f t="shared" si="193"/>
        <v>photography</v>
      </c>
      <c r="X1599" s="6" t="str">
        <f t="shared" si="194"/>
        <v>places</v>
      </c>
    </row>
    <row r="1600" spans="1:24" ht="104.7" customHeight="1" x14ac:dyDescent="0.55000000000000004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20">
        <f t="shared" si="195"/>
        <v>42151.667337962965</v>
      </c>
      <c r="L1600" s="20">
        <f t="shared" si="196"/>
        <v>42211.667337962965</v>
      </c>
      <c r="M1600" s="6" t="b">
        <v>0</v>
      </c>
      <c r="N1600" s="6">
        <v>1</v>
      </c>
      <c r="O1600" s="6" t="b">
        <v>0</v>
      </c>
      <c r="P1600" s="6" t="s">
        <v>8291</v>
      </c>
      <c r="Q1600" s="8">
        <f t="shared" si="197"/>
        <v>0.125</v>
      </c>
      <c r="R1600" s="9">
        <f t="shared" si="198"/>
        <v>1</v>
      </c>
      <c r="S1600" s="6" t="s">
        <v>8338</v>
      </c>
      <c r="T1600" s="6" t="s">
        <v>8345</v>
      </c>
      <c r="U1600" s="6" t="str">
        <f t="shared" si="192"/>
        <v>photography</v>
      </c>
      <c r="V1600" s="6" t="str">
        <f t="shared" si="199"/>
        <v>places</v>
      </c>
      <c r="W1600" s="6" t="str">
        <f t="shared" si="193"/>
        <v>photography</v>
      </c>
      <c r="X1600" s="6" t="str">
        <f t="shared" si="194"/>
        <v>places</v>
      </c>
    </row>
    <row r="1601" spans="1:24" ht="104.7" customHeight="1" x14ac:dyDescent="0.55000000000000004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20">
        <f t="shared" si="195"/>
        <v>42438.53907407407</v>
      </c>
      <c r="L1601" s="20">
        <f t="shared" si="196"/>
        <v>42468.497407407413</v>
      </c>
      <c r="M1601" s="6" t="b">
        <v>0</v>
      </c>
      <c r="N1601" s="6">
        <v>0</v>
      </c>
      <c r="O1601" s="6" t="b">
        <v>0</v>
      </c>
      <c r="P1601" s="6" t="s">
        <v>8291</v>
      </c>
      <c r="Q1601" s="8">
        <f t="shared" si="197"/>
        <v>0</v>
      </c>
      <c r="R1601" s="9" t="e">
        <f t="shared" si="198"/>
        <v>#DIV/0!</v>
      </c>
      <c r="S1601" s="6" t="s">
        <v>8338</v>
      </c>
      <c r="T1601" s="6" t="s">
        <v>8345</v>
      </c>
      <c r="U1601" s="6" t="str">
        <f t="shared" si="192"/>
        <v>photography</v>
      </c>
      <c r="V1601" s="6" t="str">
        <f t="shared" si="199"/>
        <v>places</v>
      </c>
      <c r="W1601" s="6" t="str">
        <f t="shared" si="193"/>
        <v>photography</v>
      </c>
      <c r="X1601" s="6" t="str">
        <f t="shared" si="194"/>
        <v>places</v>
      </c>
    </row>
    <row r="1602" spans="1:24" ht="104.7" customHeight="1" x14ac:dyDescent="0.55000000000000004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20">
        <f t="shared" si="195"/>
        <v>41791.057314814818</v>
      </c>
      <c r="L1602" s="20">
        <f t="shared" si="196"/>
        <v>41835.21597222222</v>
      </c>
      <c r="M1602" s="6" t="b">
        <v>0</v>
      </c>
      <c r="N1602" s="6">
        <v>9</v>
      </c>
      <c r="O1602" s="6" t="b">
        <v>0</v>
      </c>
      <c r="P1602" s="6" t="s">
        <v>8291</v>
      </c>
      <c r="Q1602" s="8">
        <f t="shared" si="197"/>
        <v>7.3400000000000007</v>
      </c>
      <c r="R1602" s="9">
        <f t="shared" si="198"/>
        <v>40.777777777777779</v>
      </c>
      <c r="S1602" s="6" t="s">
        <v>8338</v>
      </c>
      <c r="T1602" s="6" t="s">
        <v>8345</v>
      </c>
      <c r="U1602" s="6" t="str">
        <f t="shared" ref="U1602:U1665" si="200">LEFT(P1602,FIND("/",P1602)-1)</f>
        <v>photography</v>
      </c>
      <c r="V1602" s="6" t="str">
        <f t="shared" si="199"/>
        <v>places</v>
      </c>
      <c r="W1602" s="6" t="str">
        <f t="shared" ref="W1602:W1665" si="201">TRIM(MID(SUBSTITUTE(P1602,"/",REPT(" ",LEN(P1602))),(1-1)*LEN(P1602)+1,LEN(P1602)))</f>
        <v>photography</v>
      </c>
      <c r="X1602" s="6" t="str">
        <f t="shared" ref="X1602:X1665" si="202">TRIM(MID(SUBSTITUTE(P1602,"/",REPT(" ",LEN(P1602))),(2-1)*LEN(P1602)+1,LEN(P1602)))</f>
        <v>places</v>
      </c>
    </row>
    <row r="1603" spans="1:24" ht="104.7" customHeight="1" x14ac:dyDescent="0.55000000000000004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20">
        <f t="shared" ref="K1603:K1666" si="203">(((J1603/60)/60)/24)+DATE(1970,1,1)</f>
        <v>40638.092974537038</v>
      </c>
      <c r="L1603" s="20">
        <f t="shared" ref="L1603:L1666" si="204">(((I1603/60)/60)/24)+DATE(1970,1,1)</f>
        <v>40668.092974537038</v>
      </c>
      <c r="M1603" s="6" t="b">
        <v>0</v>
      </c>
      <c r="N1603" s="6">
        <v>56</v>
      </c>
      <c r="O1603" s="6" t="b">
        <v>1</v>
      </c>
      <c r="P1603" s="6" t="s">
        <v>8276</v>
      </c>
      <c r="Q1603" s="8">
        <f t="shared" ref="Q1603:Q1666" si="205">E1603/D1603*100</f>
        <v>108.2492</v>
      </c>
      <c r="R1603" s="9">
        <f t="shared" ref="R1603:R1666" si="206">E1603/N1603</f>
        <v>48.325535714285714</v>
      </c>
      <c r="S1603" s="6" t="s">
        <v>8325</v>
      </c>
      <c r="T1603" s="6" t="s">
        <v>8326</v>
      </c>
      <c r="U1603" s="6" t="str">
        <f t="shared" si="200"/>
        <v>music</v>
      </c>
      <c r="V1603" s="6" t="str">
        <f t="shared" ref="V1603:V1666" si="207">RIGHT(P1603,LEN(P1603)-LEN(U1603)-1)</f>
        <v>rock</v>
      </c>
      <c r="W1603" s="6" t="str">
        <f t="shared" si="201"/>
        <v>music</v>
      </c>
      <c r="X1603" s="6" t="str">
        <f t="shared" si="202"/>
        <v>rock</v>
      </c>
    </row>
    <row r="1604" spans="1:24" ht="104.7" customHeight="1" x14ac:dyDescent="0.55000000000000004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20">
        <f t="shared" si="203"/>
        <v>40788.297650462962</v>
      </c>
      <c r="L1604" s="20">
        <f t="shared" si="204"/>
        <v>40830.958333333336</v>
      </c>
      <c r="M1604" s="6" t="b">
        <v>0</v>
      </c>
      <c r="N1604" s="6">
        <v>32</v>
      </c>
      <c r="O1604" s="6" t="b">
        <v>1</v>
      </c>
      <c r="P1604" s="6" t="s">
        <v>8276</v>
      </c>
      <c r="Q1604" s="8">
        <f t="shared" si="205"/>
        <v>100.16666666666667</v>
      </c>
      <c r="R1604" s="9">
        <f t="shared" si="206"/>
        <v>46.953125</v>
      </c>
      <c r="S1604" s="6" t="s">
        <v>8325</v>
      </c>
      <c r="T1604" s="6" t="s">
        <v>8326</v>
      </c>
      <c r="U1604" s="6" t="str">
        <f t="shared" si="200"/>
        <v>music</v>
      </c>
      <c r="V1604" s="6" t="str">
        <f t="shared" si="207"/>
        <v>rock</v>
      </c>
      <c r="W1604" s="6" t="str">
        <f t="shared" si="201"/>
        <v>music</v>
      </c>
      <c r="X1604" s="6" t="str">
        <f t="shared" si="202"/>
        <v>rock</v>
      </c>
    </row>
    <row r="1605" spans="1:24" ht="104.7" customHeight="1" x14ac:dyDescent="0.55000000000000004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20">
        <f t="shared" si="203"/>
        <v>40876.169664351852</v>
      </c>
      <c r="L1605" s="20">
        <f t="shared" si="204"/>
        <v>40936.169664351852</v>
      </c>
      <c r="M1605" s="6" t="b">
        <v>0</v>
      </c>
      <c r="N1605" s="6">
        <v>30</v>
      </c>
      <c r="O1605" s="6" t="b">
        <v>1</v>
      </c>
      <c r="P1605" s="6" t="s">
        <v>8276</v>
      </c>
      <c r="Q1605" s="8">
        <f t="shared" si="205"/>
        <v>100.03299999999999</v>
      </c>
      <c r="R1605" s="9">
        <f t="shared" si="206"/>
        <v>66.688666666666663</v>
      </c>
      <c r="S1605" s="6" t="s">
        <v>8325</v>
      </c>
      <c r="T1605" s="6" t="s">
        <v>8326</v>
      </c>
      <c r="U1605" s="6" t="str">
        <f t="shared" si="200"/>
        <v>music</v>
      </c>
      <c r="V1605" s="6" t="str">
        <f t="shared" si="207"/>
        <v>rock</v>
      </c>
      <c r="W1605" s="6" t="str">
        <f t="shared" si="201"/>
        <v>music</v>
      </c>
      <c r="X1605" s="6" t="str">
        <f t="shared" si="202"/>
        <v>rock</v>
      </c>
    </row>
    <row r="1606" spans="1:24" ht="104.7" customHeight="1" x14ac:dyDescent="0.55000000000000004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20">
        <f t="shared" si="203"/>
        <v>40945.845312500001</v>
      </c>
      <c r="L1606" s="20">
        <f t="shared" si="204"/>
        <v>40985.80364583333</v>
      </c>
      <c r="M1606" s="6" t="b">
        <v>0</v>
      </c>
      <c r="N1606" s="6">
        <v>70</v>
      </c>
      <c r="O1606" s="6" t="b">
        <v>1</v>
      </c>
      <c r="P1606" s="6" t="s">
        <v>8276</v>
      </c>
      <c r="Q1606" s="8">
        <f t="shared" si="205"/>
        <v>122.10714285714286</v>
      </c>
      <c r="R1606" s="9">
        <f t="shared" si="206"/>
        <v>48.842857142857142</v>
      </c>
      <c r="S1606" s="6" t="s">
        <v>8325</v>
      </c>
      <c r="T1606" s="6" t="s">
        <v>8326</v>
      </c>
      <c r="U1606" s="6" t="str">
        <f t="shared" si="200"/>
        <v>music</v>
      </c>
      <c r="V1606" s="6" t="str">
        <f t="shared" si="207"/>
        <v>rock</v>
      </c>
      <c r="W1606" s="6" t="str">
        <f t="shared" si="201"/>
        <v>music</v>
      </c>
      <c r="X1606" s="6" t="str">
        <f t="shared" si="202"/>
        <v>rock</v>
      </c>
    </row>
    <row r="1607" spans="1:24" ht="104.7" customHeight="1" x14ac:dyDescent="0.55000000000000004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20">
        <f t="shared" si="203"/>
        <v>40747.012881944444</v>
      </c>
      <c r="L1607" s="20">
        <f t="shared" si="204"/>
        <v>40756.291666666664</v>
      </c>
      <c r="M1607" s="6" t="b">
        <v>0</v>
      </c>
      <c r="N1607" s="6">
        <v>44</v>
      </c>
      <c r="O1607" s="6" t="b">
        <v>1</v>
      </c>
      <c r="P1607" s="6" t="s">
        <v>8276</v>
      </c>
      <c r="Q1607" s="8">
        <f t="shared" si="205"/>
        <v>100.69333333333334</v>
      </c>
      <c r="R1607" s="9">
        <f t="shared" si="206"/>
        <v>137.30909090909091</v>
      </c>
      <c r="S1607" s="6" t="s">
        <v>8325</v>
      </c>
      <c r="T1607" s="6" t="s">
        <v>8326</v>
      </c>
      <c r="U1607" s="6" t="str">
        <f t="shared" si="200"/>
        <v>music</v>
      </c>
      <c r="V1607" s="6" t="str">
        <f t="shared" si="207"/>
        <v>rock</v>
      </c>
      <c r="W1607" s="6" t="str">
        <f t="shared" si="201"/>
        <v>music</v>
      </c>
      <c r="X1607" s="6" t="str">
        <f t="shared" si="202"/>
        <v>rock</v>
      </c>
    </row>
    <row r="1608" spans="1:24" ht="104.7" customHeight="1" x14ac:dyDescent="0.55000000000000004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20">
        <f t="shared" si="203"/>
        <v>40536.111550925925</v>
      </c>
      <c r="L1608" s="20">
        <f t="shared" si="204"/>
        <v>40626.069884259261</v>
      </c>
      <c r="M1608" s="6" t="b">
        <v>0</v>
      </c>
      <c r="N1608" s="6">
        <v>92</v>
      </c>
      <c r="O1608" s="6" t="b">
        <v>1</v>
      </c>
      <c r="P1608" s="6" t="s">
        <v>8276</v>
      </c>
      <c r="Q1608" s="8">
        <f t="shared" si="205"/>
        <v>101.004125</v>
      </c>
      <c r="R1608" s="9">
        <f t="shared" si="206"/>
        <v>87.829673913043479</v>
      </c>
      <c r="S1608" s="6" t="s">
        <v>8325</v>
      </c>
      <c r="T1608" s="6" t="s">
        <v>8326</v>
      </c>
      <c r="U1608" s="6" t="str">
        <f t="shared" si="200"/>
        <v>music</v>
      </c>
      <c r="V1608" s="6" t="str">
        <f t="shared" si="207"/>
        <v>rock</v>
      </c>
      <c r="W1608" s="6" t="str">
        <f t="shared" si="201"/>
        <v>music</v>
      </c>
      <c r="X1608" s="6" t="str">
        <f t="shared" si="202"/>
        <v>rock</v>
      </c>
    </row>
    <row r="1609" spans="1:24" ht="104.7" customHeight="1" x14ac:dyDescent="0.55000000000000004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20">
        <f t="shared" si="203"/>
        <v>41053.80846064815</v>
      </c>
      <c r="L1609" s="20">
        <f t="shared" si="204"/>
        <v>41074.80846064815</v>
      </c>
      <c r="M1609" s="6" t="b">
        <v>0</v>
      </c>
      <c r="N1609" s="6">
        <v>205</v>
      </c>
      <c r="O1609" s="6" t="b">
        <v>1</v>
      </c>
      <c r="P1609" s="6" t="s">
        <v>8276</v>
      </c>
      <c r="Q1609" s="8">
        <f t="shared" si="205"/>
        <v>145.11000000000001</v>
      </c>
      <c r="R1609" s="9">
        <f t="shared" si="206"/>
        <v>70.785365853658533</v>
      </c>
      <c r="S1609" s="6" t="s">
        <v>8325</v>
      </c>
      <c r="T1609" s="6" t="s">
        <v>8326</v>
      </c>
      <c r="U1609" s="6" t="str">
        <f t="shared" si="200"/>
        <v>music</v>
      </c>
      <c r="V1609" s="6" t="str">
        <f t="shared" si="207"/>
        <v>rock</v>
      </c>
      <c r="W1609" s="6" t="str">
        <f t="shared" si="201"/>
        <v>music</v>
      </c>
      <c r="X1609" s="6" t="str">
        <f t="shared" si="202"/>
        <v>rock</v>
      </c>
    </row>
    <row r="1610" spans="1:24" ht="104.7" customHeight="1" x14ac:dyDescent="0.55000000000000004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20">
        <f t="shared" si="203"/>
        <v>41607.83085648148</v>
      </c>
      <c r="L1610" s="20">
        <f t="shared" si="204"/>
        <v>41640.226388888892</v>
      </c>
      <c r="M1610" s="6" t="b">
        <v>0</v>
      </c>
      <c r="N1610" s="6">
        <v>23</v>
      </c>
      <c r="O1610" s="6" t="b">
        <v>1</v>
      </c>
      <c r="P1610" s="6" t="s">
        <v>8276</v>
      </c>
      <c r="Q1610" s="8">
        <f t="shared" si="205"/>
        <v>101.25</v>
      </c>
      <c r="R1610" s="9">
        <f t="shared" si="206"/>
        <v>52.826086956521742</v>
      </c>
      <c r="S1610" s="6" t="s">
        <v>8325</v>
      </c>
      <c r="T1610" s="6" t="s">
        <v>8326</v>
      </c>
      <c r="U1610" s="6" t="str">
        <f t="shared" si="200"/>
        <v>music</v>
      </c>
      <c r="V1610" s="6" t="str">
        <f t="shared" si="207"/>
        <v>rock</v>
      </c>
      <c r="W1610" s="6" t="str">
        <f t="shared" si="201"/>
        <v>music</v>
      </c>
      <c r="X1610" s="6" t="str">
        <f t="shared" si="202"/>
        <v>rock</v>
      </c>
    </row>
    <row r="1611" spans="1:24" ht="104.7" customHeight="1" x14ac:dyDescent="0.55000000000000004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20">
        <f t="shared" si="203"/>
        <v>40796.001261574071</v>
      </c>
      <c r="L1611" s="20">
        <f t="shared" si="204"/>
        <v>40849.333333333336</v>
      </c>
      <c r="M1611" s="6" t="b">
        <v>0</v>
      </c>
      <c r="N1611" s="6">
        <v>4</v>
      </c>
      <c r="O1611" s="6" t="b">
        <v>1</v>
      </c>
      <c r="P1611" s="6" t="s">
        <v>8276</v>
      </c>
      <c r="Q1611" s="8">
        <f t="shared" si="205"/>
        <v>118.33333333333333</v>
      </c>
      <c r="R1611" s="9">
        <f t="shared" si="206"/>
        <v>443.75</v>
      </c>
      <c r="S1611" s="6" t="s">
        <v>8325</v>
      </c>
      <c r="T1611" s="6" t="s">
        <v>8326</v>
      </c>
      <c r="U1611" s="6" t="str">
        <f t="shared" si="200"/>
        <v>music</v>
      </c>
      <c r="V1611" s="6" t="str">
        <f t="shared" si="207"/>
        <v>rock</v>
      </c>
      <c r="W1611" s="6" t="str">
        <f t="shared" si="201"/>
        <v>music</v>
      </c>
      <c r="X1611" s="6" t="str">
        <f t="shared" si="202"/>
        <v>rock</v>
      </c>
    </row>
    <row r="1612" spans="1:24" ht="104.7" customHeight="1" x14ac:dyDescent="0.55000000000000004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20">
        <f t="shared" si="203"/>
        <v>41228.924884259257</v>
      </c>
      <c r="L1612" s="20">
        <f t="shared" si="204"/>
        <v>41258.924884259257</v>
      </c>
      <c r="M1612" s="6" t="b">
        <v>0</v>
      </c>
      <c r="N1612" s="6">
        <v>112</v>
      </c>
      <c r="O1612" s="6" t="b">
        <v>1</v>
      </c>
      <c r="P1612" s="6" t="s">
        <v>8276</v>
      </c>
      <c r="Q1612" s="8">
        <f t="shared" si="205"/>
        <v>271.85000000000002</v>
      </c>
      <c r="R1612" s="9">
        <f t="shared" si="206"/>
        <v>48.544642857142854</v>
      </c>
      <c r="S1612" s="6" t="s">
        <v>8325</v>
      </c>
      <c r="T1612" s="6" t="s">
        <v>8326</v>
      </c>
      <c r="U1612" s="6" t="str">
        <f t="shared" si="200"/>
        <v>music</v>
      </c>
      <c r="V1612" s="6" t="str">
        <f t="shared" si="207"/>
        <v>rock</v>
      </c>
      <c r="W1612" s="6" t="str">
        <f t="shared" si="201"/>
        <v>music</v>
      </c>
      <c r="X1612" s="6" t="str">
        <f t="shared" si="202"/>
        <v>rock</v>
      </c>
    </row>
    <row r="1613" spans="1:24" ht="104.7" customHeight="1" x14ac:dyDescent="0.55000000000000004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20">
        <f t="shared" si="203"/>
        <v>41409.00037037037</v>
      </c>
      <c r="L1613" s="20">
        <f t="shared" si="204"/>
        <v>41430.00037037037</v>
      </c>
      <c r="M1613" s="6" t="b">
        <v>0</v>
      </c>
      <c r="N1613" s="6">
        <v>27</v>
      </c>
      <c r="O1613" s="6" t="b">
        <v>1</v>
      </c>
      <c r="P1613" s="6" t="s">
        <v>8276</v>
      </c>
      <c r="Q1613" s="8">
        <f t="shared" si="205"/>
        <v>125.125</v>
      </c>
      <c r="R1613" s="9">
        <f t="shared" si="206"/>
        <v>37.074074074074076</v>
      </c>
      <c r="S1613" s="6" t="s">
        <v>8325</v>
      </c>
      <c r="T1613" s="6" t="s">
        <v>8326</v>
      </c>
      <c r="U1613" s="6" t="str">
        <f t="shared" si="200"/>
        <v>music</v>
      </c>
      <c r="V1613" s="6" t="str">
        <f t="shared" si="207"/>
        <v>rock</v>
      </c>
      <c r="W1613" s="6" t="str">
        <f t="shared" si="201"/>
        <v>music</v>
      </c>
      <c r="X1613" s="6" t="str">
        <f t="shared" si="202"/>
        <v>rock</v>
      </c>
    </row>
    <row r="1614" spans="1:24" ht="104.7" customHeight="1" x14ac:dyDescent="0.55000000000000004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20">
        <f t="shared" si="203"/>
        <v>41246.874814814815</v>
      </c>
      <c r="L1614" s="20">
        <f t="shared" si="204"/>
        <v>41276.874814814815</v>
      </c>
      <c r="M1614" s="6" t="b">
        <v>0</v>
      </c>
      <c r="N1614" s="6">
        <v>11</v>
      </c>
      <c r="O1614" s="6" t="b">
        <v>1</v>
      </c>
      <c r="P1614" s="6" t="s">
        <v>8276</v>
      </c>
      <c r="Q1614" s="8">
        <f t="shared" si="205"/>
        <v>110.00000000000001</v>
      </c>
      <c r="R1614" s="9">
        <f t="shared" si="206"/>
        <v>50</v>
      </c>
      <c r="S1614" s="6" t="s">
        <v>8325</v>
      </c>
      <c r="T1614" s="6" t="s">
        <v>8326</v>
      </c>
      <c r="U1614" s="6" t="str">
        <f t="shared" si="200"/>
        <v>music</v>
      </c>
      <c r="V1614" s="6" t="str">
        <f t="shared" si="207"/>
        <v>rock</v>
      </c>
      <c r="W1614" s="6" t="str">
        <f t="shared" si="201"/>
        <v>music</v>
      </c>
      <c r="X1614" s="6" t="str">
        <f t="shared" si="202"/>
        <v>rock</v>
      </c>
    </row>
    <row r="1615" spans="1:24" ht="104.7" customHeight="1" x14ac:dyDescent="0.55000000000000004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20">
        <f t="shared" si="203"/>
        <v>41082.069467592592</v>
      </c>
      <c r="L1615" s="20">
        <f t="shared" si="204"/>
        <v>41112.069467592592</v>
      </c>
      <c r="M1615" s="6" t="b">
        <v>0</v>
      </c>
      <c r="N1615" s="6">
        <v>26</v>
      </c>
      <c r="O1615" s="6" t="b">
        <v>1</v>
      </c>
      <c r="P1615" s="6" t="s">
        <v>8276</v>
      </c>
      <c r="Q1615" s="8">
        <f t="shared" si="205"/>
        <v>101.49999999999999</v>
      </c>
      <c r="R1615" s="9">
        <f t="shared" si="206"/>
        <v>39.03846153846154</v>
      </c>
      <c r="S1615" s="6" t="s">
        <v>8325</v>
      </c>
      <c r="T1615" s="6" t="s">
        <v>8326</v>
      </c>
      <c r="U1615" s="6" t="str">
        <f t="shared" si="200"/>
        <v>music</v>
      </c>
      <c r="V1615" s="6" t="str">
        <f t="shared" si="207"/>
        <v>rock</v>
      </c>
      <c r="W1615" s="6" t="str">
        <f t="shared" si="201"/>
        <v>music</v>
      </c>
      <c r="X1615" s="6" t="str">
        <f t="shared" si="202"/>
        <v>rock</v>
      </c>
    </row>
    <row r="1616" spans="1:24" ht="104.7" customHeight="1" x14ac:dyDescent="0.55000000000000004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20">
        <f t="shared" si="203"/>
        <v>41794.981122685182</v>
      </c>
      <c r="L1616" s="20">
        <f t="shared" si="204"/>
        <v>41854.708333333336</v>
      </c>
      <c r="M1616" s="6" t="b">
        <v>0</v>
      </c>
      <c r="N1616" s="6">
        <v>77</v>
      </c>
      <c r="O1616" s="6" t="b">
        <v>1</v>
      </c>
      <c r="P1616" s="6" t="s">
        <v>8276</v>
      </c>
      <c r="Q1616" s="8">
        <f t="shared" si="205"/>
        <v>102.69999999999999</v>
      </c>
      <c r="R1616" s="9">
        <f t="shared" si="206"/>
        <v>66.688311688311686</v>
      </c>
      <c r="S1616" s="6" t="s">
        <v>8325</v>
      </c>
      <c r="T1616" s="6" t="s">
        <v>8326</v>
      </c>
      <c r="U1616" s="6" t="str">
        <f t="shared" si="200"/>
        <v>music</v>
      </c>
      <c r="V1616" s="6" t="str">
        <f t="shared" si="207"/>
        <v>rock</v>
      </c>
      <c r="W1616" s="6" t="str">
        <f t="shared" si="201"/>
        <v>music</v>
      </c>
      <c r="X1616" s="6" t="str">
        <f t="shared" si="202"/>
        <v>rock</v>
      </c>
    </row>
    <row r="1617" spans="1:24" ht="104.7" customHeight="1" x14ac:dyDescent="0.55000000000000004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20">
        <f t="shared" si="203"/>
        <v>40845.050879629627</v>
      </c>
      <c r="L1617" s="20">
        <f t="shared" si="204"/>
        <v>40890.092546296299</v>
      </c>
      <c r="M1617" s="6" t="b">
        <v>0</v>
      </c>
      <c r="N1617" s="6">
        <v>136</v>
      </c>
      <c r="O1617" s="6" t="b">
        <v>1</v>
      </c>
      <c r="P1617" s="6" t="s">
        <v>8276</v>
      </c>
      <c r="Q1617" s="8">
        <f t="shared" si="205"/>
        <v>114.12500000000001</v>
      </c>
      <c r="R1617" s="9">
        <f t="shared" si="206"/>
        <v>67.132352941176464</v>
      </c>
      <c r="S1617" s="6" t="s">
        <v>8325</v>
      </c>
      <c r="T1617" s="6" t="s">
        <v>8326</v>
      </c>
      <c r="U1617" s="6" t="str">
        <f t="shared" si="200"/>
        <v>music</v>
      </c>
      <c r="V1617" s="6" t="str">
        <f t="shared" si="207"/>
        <v>rock</v>
      </c>
      <c r="W1617" s="6" t="str">
        <f t="shared" si="201"/>
        <v>music</v>
      </c>
      <c r="X1617" s="6" t="str">
        <f t="shared" si="202"/>
        <v>rock</v>
      </c>
    </row>
    <row r="1618" spans="1:24" ht="104.7" customHeight="1" x14ac:dyDescent="0.55000000000000004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20">
        <f t="shared" si="203"/>
        <v>41194.715520833335</v>
      </c>
      <c r="L1618" s="20">
        <f t="shared" si="204"/>
        <v>41235.916666666664</v>
      </c>
      <c r="M1618" s="6" t="b">
        <v>0</v>
      </c>
      <c r="N1618" s="6">
        <v>157</v>
      </c>
      <c r="O1618" s="6" t="b">
        <v>1</v>
      </c>
      <c r="P1618" s="6" t="s">
        <v>8276</v>
      </c>
      <c r="Q1618" s="8">
        <f t="shared" si="205"/>
        <v>104.2</v>
      </c>
      <c r="R1618" s="9">
        <f t="shared" si="206"/>
        <v>66.369426751592357</v>
      </c>
      <c r="S1618" s="6" t="s">
        <v>8325</v>
      </c>
      <c r="T1618" s="6" t="s">
        <v>8326</v>
      </c>
      <c r="U1618" s="6" t="str">
        <f t="shared" si="200"/>
        <v>music</v>
      </c>
      <c r="V1618" s="6" t="str">
        <f t="shared" si="207"/>
        <v>rock</v>
      </c>
      <c r="W1618" s="6" t="str">
        <f t="shared" si="201"/>
        <v>music</v>
      </c>
      <c r="X1618" s="6" t="str">
        <f t="shared" si="202"/>
        <v>rock</v>
      </c>
    </row>
    <row r="1619" spans="1:24" ht="104.7" customHeight="1" x14ac:dyDescent="0.55000000000000004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20">
        <f t="shared" si="203"/>
        <v>41546.664212962962</v>
      </c>
      <c r="L1619" s="20">
        <f t="shared" si="204"/>
        <v>41579.791666666664</v>
      </c>
      <c r="M1619" s="6" t="b">
        <v>0</v>
      </c>
      <c r="N1619" s="6">
        <v>158</v>
      </c>
      <c r="O1619" s="6" t="b">
        <v>1</v>
      </c>
      <c r="P1619" s="6" t="s">
        <v>8276</v>
      </c>
      <c r="Q1619" s="8">
        <f t="shared" si="205"/>
        <v>145.85714285714286</v>
      </c>
      <c r="R1619" s="9">
        <f t="shared" si="206"/>
        <v>64.620253164556956</v>
      </c>
      <c r="S1619" s="6" t="s">
        <v>8325</v>
      </c>
      <c r="T1619" s="6" t="s">
        <v>8326</v>
      </c>
      <c r="U1619" s="6" t="str">
        <f t="shared" si="200"/>
        <v>music</v>
      </c>
      <c r="V1619" s="6" t="str">
        <f t="shared" si="207"/>
        <v>rock</v>
      </c>
      <c r="W1619" s="6" t="str">
        <f t="shared" si="201"/>
        <v>music</v>
      </c>
      <c r="X1619" s="6" t="str">
        <f t="shared" si="202"/>
        <v>rock</v>
      </c>
    </row>
    <row r="1620" spans="1:24" ht="104.7" customHeight="1" x14ac:dyDescent="0.55000000000000004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20">
        <f t="shared" si="203"/>
        <v>41301.654340277775</v>
      </c>
      <c r="L1620" s="20">
        <f t="shared" si="204"/>
        <v>41341.654340277775</v>
      </c>
      <c r="M1620" s="6" t="b">
        <v>0</v>
      </c>
      <c r="N1620" s="6">
        <v>27</v>
      </c>
      <c r="O1620" s="6" t="b">
        <v>1</v>
      </c>
      <c r="P1620" s="6" t="s">
        <v>8276</v>
      </c>
      <c r="Q1620" s="8">
        <f t="shared" si="205"/>
        <v>105.06666666666666</v>
      </c>
      <c r="R1620" s="9">
        <f t="shared" si="206"/>
        <v>58.370370370370374</v>
      </c>
      <c r="S1620" s="6" t="s">
        <v>8325</v>
      </c>
      <c r="T1620" s="6" t="s">
        <v>8326</v>
      </c>
      <c r="U1620" s="6" t="str">
        <f t="shared" si="200"/>
        <v>music</v>
      </c>
      <c r="V1620" s="6" t="str">
        <f t="shared" si="207"/>
        <v>rock</v>
      </c>
      <c r="W1620" s="6" t="str">
        <f t="shared" si="201"/>
        <v>music</v>
      </c>
      <c r="X1620" s="6" t="str">
        <f t="shared" si="202"/>
        <v>rock</v>
      </c>
    </row>
    <row r="1621" spans="1:24" ht="104.7" customHeight="1" x14ac:dyDescent="0.55000000000000004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20">
        <f t="shared" si="203"/>
        <v>41876.18618055556</v>
      </c>
      <c r="L1621" s="20">
        <f t="shared" si="204"/>
        <v>41897.18618055556</v>
      </c>
      <c r="M1621" s="6" t="b">
        <v>0</v>
      </c>
      <c r="N1621" s="6">
        <v>23</v>
      </c>
      <c r="O1621" s="6" t="b">
        <v>1</v>
      </c>
      <c r="P1621" s="6" t="s">
        <v>8276</v>
      </c>
      <c r="Q1621" s="8">
        <f t="shared" si="205"/>
        <v>133.33333333333331</v>
      </c>
      <c r="R1621" s="9">
        <f t="shared" si="206"/>
        <v>86.956521739130437</v>
      </c>
      <c r="S1621" s="6" t="s">
        <v>8325</v>
      </c>
      <c r="T1621" s="6" t="s">
        <v>8326</v>
      </c>
      <c r="U1621" s="6" t="str">
        <f t="shared" si="200"/>
        <v>music</v>
      </c>
      <c r="V1621" s="6" t="str">
        <f t="shared" si="207"/>
        <v>rock</v>
      </c>
      <c r="W1621" s="6" t="str">
        <f t="shared" si="201"/>
        <v>music</v>
      </c>
      <c r="X1621" s="6" t="str">
        <f t="shared" si="202"/>
        <v>rock</v>
      </c>
    </row>
    <row r="1622" spans="1:24" ht="104.7" customHeight="1" x14ac:dyDescent="0.55000000000000004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20">
        <f t="shared" si="203"/>
        <v>41321.339583333334</v>
      </c>
      <c r="L1622" s="20">
        <f t="shared" si="204"/>
        <v>41328.339583333334</v>
      </c>
      <c r="M1622" s="6" t="b">
        <v>0</v>
      </c>
      <c r="N1622" s="6">
        <v>17</v>
      </c>
      <c r="O1622" s="6" t="b">
        <v>1</v>
      </c>
      <c r="P1622" s="6" t="s">
        <v>8276</v>
      </c>
      <c r="Q1622" s="8">
        <f t="shared" si="205"/>
        <v>112.99999999999999</v>
      </c>
      <c r="R1622" s="9">
        <f t="shared" si="206"/>
        <v>66.470588235294116</v>
      </c>
      <c r="S1622" s="6" t="s">
        <v>8325</v>
      </c>
      <c r="T1622" s="6" t="s">
        <v>8326</v>
      </c>
      <c r="U1622" s="6" t="str">
        <f t="shared" si="200"/>
        <v>music</v>
      </c>
      <c r="V1622" s="6" t="str">
        <f t="shared" si="207"/>
        <v>rock</v>
      </c>
      <c r="W1622" s="6" t="str">
        <f t="shared" si="201"/>
        <v>music</v>
      </c>
      <c r="X1622" s="6" t="str">
        <f t="shared" si="202"/>
        <v>rock</v>
      </c>
    </row>
    <row r="1623" spans="1:24" ht="104.7" customHeight="1" x14ac:dyDescent="0.55000000000000004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20">
        <f t="shared" si="203"/>
        <v>41003.60665509259</v>
      </c>
      <c r="L1623" s="20">
        <f t="shared" si="204"/>
        <v>41057.165972222225</v>
      </c>
      <c r="M1623" s="6" t="b">
        <v>0</v>
      </c>
      <c r="N1623" s="6">
        <v>37</v>
      </c>
      <c r="O1623" s="6" t="b">
        <v>1</v>
      </c>
      <c r="P1623" s="6" t="s">
        <v>8276</v>
      </c>
      <c r="Q1623" s="8">
        <f t="shared" si="205"/>
        <v>121.2</v>
      </c>
      <c r="R1623" s="9">
        <f t="shared" si="206"/>
        <v>163.78378378378378</v>
      </c>
      <c r="S1623" s="6" t="s">
        <v>8325</v>
      </c>
      <c r="T1623" s="6" t="s">
        <v>8326</v>
      </c>
      <c r="U1623" s="6" t="str">
        <f t="shared" si="200"/>
        <v>music</v>
      </c>
      <c r="V1623" s="6" t="str">
        <f t="shared" si="207"/>
        <v>rock</v>
      </c>
      <c r="W1623" s="6" t="str">
        <f t="shared" si="201"/>
        <v>music</v>
      </c>
      <c r="X1623" s="6" t="str">
        <f t="shared" si="202"/>
        <v>rock</v>
      </c>
    </row>
    <row r="1624" spans="1:24" ht="104.7" customHeight="1" x14ac:dyDescent="0.55000000000000004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20">
        <f t="shared" si="203"/>
        <v>41950.29483796296</v>
      </c>
      <c r="L1624" s="20">
        <f t="shared" si="204"/>
        <v>41990.332638888889</v>
      </c>
      <c r="M1624" s="6" t="b">
        <v>0</v>
      </c>
      <c r="N1624" s="6">
        <v>65</v>
      </c>
      <c r="O1624" s="6" t="b">
        <v>1</v>
      </c>
      <c r="P1624" s="6" t="s">
        <v>8276</v>
      </c>
      <c r="Q1624" s="8">
        <f t="shared" si="205"/>
        <v>101.72463768115942</v>
      </c>
      <c r="R1624" s="9">
        <f t="shared" si="206"/>
        <v>107.98461538461538</v>
      </c>
      <c r="S1624" s="6" t="s">
        <v>8325</v>
      </c>
      <c r="T1624" s="6" t="s">
        <v>8326</v>
      </c>
      <c r="U1624" s="6" t="str">
        <f t="shared" si="200"/>
        <v>music</v>
      </c>
      <c r="V1624" s="6" t="str">
        <f t="shared" si="207"/>
        <v>rock</v>
      </c>
      <c r="W1624" s="6" t="str">
        <f t="shared" si="201"/>
        <v>music</v>
      </c>
      <c r="X1624" s="6" t="str">
        <f t="shared" si="202"/>
        <v>rock</v>
      </c>
    </row>
    <row r="1625" spans="1:24" ht="104.7" customHeight="1" x14ac:dyDescent="0.55000000000000004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20">
        <f t="shared" si="203"/>
        <v>41453.688530092593</v>
      </c>
      <c r="L1625" s="20">
        <f t="shared" si="204"/>
        <v>41513.688530092593</v>
      </c>
      <c r="M1625" s="6" t="b">
        <v>0</v>
      </c>
      <c r="N1625" s="6">
        <v>18</v>
      </c>
      <c r="O1625" s="6" t="b">
        <v>1</v>
      </c>
      <c r="P1625" s="6" t="s">
        <v>8276</v>
      </c>
      <c r="Q1625" s="8">
        <f t="shared" si="205"/>
        <v>101.06666666666666</v>
      </c>
      <c r="R1625" s="9">
        <f t="shared" si="206"/>
        <v>42.111111111111114</v>
      </c>
      <c r="S1625" s="6" t="s">
        <v>8325</v>
      </c>
      <c r="T1625" s="6" t="s">
        <v>8326</v>
      </c>
      <c r="U1625" s="6" t="str">
        <f t="shared" si="200"/>
        <v>music</v>
      </c>
      <c r="V1625" s="6" t="str">
        <f t="shared" si="207"/>
        <v>rock</v>
      </c>
      <c r="W1625" s="6" t="str">
        <f t="shared" si="201"/>
        <v>music</v>
      </c>
      <c r="X1625" s="6" t="str">
        <f t="shared" si="202"/>
        <v>rock</v>
      </c>
    </row>
    <row r="1626" spans="1:24" ht="104.7" customHeight="1" x14ac:dyDescent="0.55000000000000004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20">
        <f t="shared" si="203"/>
        <v>41243.367303240739</v>
      </c>
      <c r="L1626" s="20">
        <f t="shared" si="204"/>
        <v>41283.367303240739</v>
      </c>
      <c r="M1626" s="6" t="b">
        <v>0</v>
      </c>
      <c r="N1626" s="6">
        <v>25</v>
      </c>
      <c r="O1626" s="6" t="b">
        <v>1</v>
      </c>
      <c r="P1626" s="6" t="s">
        <v>8276</v>
      </c>
      <c r="Q1626" s="8">
        <f t="shared" si="205"/>
        <v>118</v>
      </c>
      <c r="R1626" s="9">
        <f t="shared" si="206"/>
        <v>47.2</v>
      </c>
      <c r="S1626" s="6" t="s">
        <v>8325</v>
      </c>
      <c r="T1626" s="6" t="s">
        <v>8326</v>
      </c>
      <c r="U1626" s="6" t="str">
        <f t="shared" si="200"/>
        <v>music</v>
      </c>
      <c r="V1626" s="6" t="str">
        <f t="shared" si="207"/>
        <v>rock</v>
      </c>
      <c r="W1626" s="6" t="str">
        <f t="shared" si="201"/>
        <v>music</v>
      </c>
      <c r="X1626" s="6" t="str">
        <f t="shared" si="202"/>
        <v>rock</v>
      </c>
    </row>
    <row r="1627" spans="1:24" ht="104.7" customHeight="1" x14ac:dyDescent="0.55000000000000004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20">
        <f t="shared" si="203"/>
        <v>41135.699687500004</v>
      </c>
      <c r="L1627" s="20">
        <f t="shared" si="204"/>
        <v>41163.699687500004</v>
      </c>
      <c r="M1627" s="6" t="b">
        <v>0</v>
      </c>
      <c r="N1627" s="6">
        <v>104</v>
      </c>
      <c r="O1627" s="6" t="b">
        <v>1</v>
      </c>
      <c r="P1627" s="6" t="s">
        <v>8276</v>
      </c>
      <c r="Q1627" s="8">
        <f t="shared" si="205"/>
        <v>155.33333333333331</v>
      </c>
      <c r="R1627" s="9">
        <f t="shared" si="206"/>
        <v>112.01923076923077</v>
      </c>
      <c r="S1627" s="6" t="s">
        <v>8325</v>
      </c>
      <c r="T1627" s="6" t="s">
        <v>8326</v>
      </c>
      <c r="U1627" s="6" t="str">
        <f t="shared" si="200"/>
        <v>music</v>
      </c>
      <c r="V1627" s="6" t="str">
        <f t="shared" si="207"/>
        <v>rock</v>
      </c>
      <c r="W1627" s="6" t="str">
        <f t="shared" si="201"/>
        <v>music</v>
      </c>
      <c r="X1627" s="6" t="str">
        <f t="shared" si="202"/>
        <v>rock</v>
      </c>
    </row>
    <row r="1628" spans="1:24" ht="104.7" customHeight="1" x14ac:dyDescent="0.55000000000000004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20">
        <f t="shared" si="203"/>
        <v>41579.847997685189</v>
      </c>
      <c r="L1628" s="20">
        <f t="shared" si="204"/>
        <v>41609.889664351853</v>
      </c>
      <c r="M1628" s="6" t="b">
        <v>0</v>
      </c>
      <c r="N1628" s="6">
        <v>108</v>
      </c>
      <c r="O1628" s="6" t="b">
        <v>1</v>
      </c>
      <c r="P1628" s="6" t="s">
        <v>8276</v>
      </c>
      <c r="Q1628" s="8">
        <f t="shared" si="205"/>
        <v>101.18750000000001</v>
      </c>
      <c r="R1628" s="9">
        <f t="shared" si="206"/>
        <v>74.953703703703709</v>
      </c>
      <c r="S1628" s="6" t="s">
        <v>8325</v>
      </c>
      <c r="T1628" s="6" t="s">
        <v>8326</v>
      </c>
      <c r="U1628" s="6" t="str">
        <f t="shared" si="200"/>
        <v>music</v>
      </c>
      <c r="V1628" s="6" t="str">
        <f t="shared" si="207"/>
        <v>rock</v>
      </c>
      <c r="W1628" s="6" t="str">
        <f t="shared" si="201"/>
        <v>music</v>
      </c>
      <c r="X1628" s="6" t="str">
        <f t="shared" si="202"/>
        <v>rock</v>
      </c>
    </row>
    <row r="1629" spans="1:24" ht="104.7" customHeight="1" x14ac:dyDescent="0.55000000000000004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20">
        <f t="shared" si="203"/>
        <v>41205.707048611112</v>
      </c>
      <c r="L1629" s="20">
        <f t="shared" si="204"/>
        <v>41239.207638888889</v>
      </c>
      <c r="M1629" s="6" t="b">
        <v>0</v>
      </c>
      <c r="N1629" s="6">
        <v>38</v>
      </c>
      <c r="O1629" s="6" t="b">
        <v>1</v>
      </c>
      <c r="P1629" s="6" t="s">
        <v>8276</v>
      </c>
      <c r="Q1629" s="8">
        <f t="shared" si="205"/>
        <v>117</v>
      </c>
      <c r="R1629" s="9">
        <f t="shared" si="206"/>
        <v>61.578947368421055</v>
      </c>
      <c r="S1629" s="6" t="s">
        <v>8325</v>
      </c>
      <c r="T1629" s="6" t="s">
        <v>8326</v>
      </c>
      <c r="U1629" s="6" t="str">
        <f t="shared" si="200"/>
        <v>music</v>
      </c>
      <c r="V1629" s="6" t="str">
        <f t="shared" si="207"/>
        <v>rock</v>
      </c>
      <c r="W1629" s="6" t="str">
        <f t="shared" si="201"/>
        <v>music</v>
      </c>
      <c r="X1629" s="6" t="str">
        <f t="shared" si="202"/>
        <v>rock</v>
      </c>
    </row>
    <row r="1630" spans="1:24" ht="104.7" customHeight="1" x14ac:dyDescent="0.55000000000000004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20">
        <f t="shared" si="203"/>
        <v>41774.737060185187</v>
      </c>
      <c r="L1630" s="20">
        <f t="shared" si="204"/>
        <v>41807.737060185187</v>
      </c>
      <c r="M1630" s="6" t="b">
        <v>0</v>
      </c>
      <c r="N1630" s="6">
        <v>88</v>
      </c>
      <c r="O1630" s="6" t="b">
        <v>1</v>
      </c>
      <c r="P1630" s="6" t="s">
        <v>8276</v>
      </c>
      <c r="Q1630" s="8">
        <f t="shared" si="205"/>
        <v>100.925</v>
      </c>
      <c r="R1630" s="9">
        <f t="shared" si="206"/>
        <v>45.875</v>
      </c>
      <c r="S1630" s="6" t="s">
        <v>8325</v>
      </c>
      <c r="T1630" s="6" t="s">
        <v>8326</v>
      </c>
      <c r="U1630" s="6" t="str">
        <f t="shared" si="200"/>
        <v>music</v>
      </c>
      <c r="V1630" s="6" t="str">
        <f t="shared" si="207"/>
        <v>rock</v>
      </c>
      <c r="W1630" s="6" t="str">
        <f t="shared" si="201"/>
        <v>music</v>
      </c>
      <c r="X1630" s="6" t="str">
        <f t="shared" si="202"/>
        <v>rock</v>
      </c>
    </row>
    <row r="1631" spans="1:24" ht="104.7" customHeight="1" x14ac:dyDescent="0.55000000000000004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20">
        <f t="shared" si="203"/>
        <v>41645.867280092592</v>
      </c>
      <c r="L1631" s="20">
        <f t="shared" si="204"/>
        <v>41690.867280092592</v>
      </c>
      <c r="M1631" s="6" t="b">
        <v>0</v>
      </c>
      <c r="N1631" s="6">
        <v>82</v>
      </c>
      <c r="O1631" s="6" t="b">
        <v>1</v>
      </c>
      <c r="P1631" s="6" t="s">
        <v>8276</v>
      </c>
      <c r="Q1631" s="8">
        <f t="shared" si="205"/>
        <v>103.66666666666666</v>
      </c>
      <c r="R1631" s="9">
        <f t="shared" si="206"/>
        <v>75.853658536585371</v>
      </c>
      <c r="S1631" s="6" t="s">
        <v>8325</v>
      </c>
      <c r="T1631" s="6" t="s">
        <v>8326</v>
      </c>
      <c r="U1631" s="6" t="str">
        <f t="shared" si="200"/>
        <v>music</v>
      </c>
      <c r="V1631" s="6" t="str">
        <f t="shared" si="207"/>
        <v>rock</v>
      </c>
      <c r="W1631" s="6" t="str">
        <f t="shared" si="201"/>
        <v>music</v>
      </c>
      <c r="X1631" s="6" t="str">
        <f t="shared" si="202"/>
        <v>rock</v>
      </c>
    </row>
    <row r="1632" spans="1:24" ht="104.7" customHeight="1" x14ac:dyDescent="0.55000000000000004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20">
        <f t="shared" si="203"/>
        <v>40939.837673611109</v>
      </c>
      <c r="L1632" s="20">
        <f t="shared" si="204"/>
        <v>40970.290972222225</v>
      </c>
      <c r="M1632" s="6" t="b">
        <v>0</v>
      </c>
      <c r="N1632" s="6">
        <v>126</v>
      </c>
      <c r="O1632" s="6" t="b">
        <v>1</v>
      </c>
      <c r="P1632" s="6" t="s">
        <v>8276</v>
      </c>
      <c r="Q1632" s="8">
        <f t="shared" si="205"/>
        <v>265.25</v>
      </c>
      <c r="R1632" s="9">
        <f t="shared" si="206"/>
        <v>84.206349206349202</v>
      </c>
      <c r="S1632" s="6" t="s">
        <v>8325</v>
      </c>
      <c r="T1632" s="6" t="s">
        <v>8326</v>
      </c>
      <c r="U1632" s="6" t="str">
        <f t="shared" si="200"/>
        <v>music</v>
      </c>
      <c r="V1632" s="6" t="str">
        <f t="shared" si="207"/>
        <v>rock</v>
      </c>
      <c r="W1632" s="6" t="str">
        <f t="shared" si="201"/>
        <v>music</v>
      </c>
      <c r="X1632" s="6" t="str">
        <f t="shared" si="202"/>
        <v>rock</v>
      </c>
    </row>
    <row r="1633" spans="1:24" ht="104.7" customHeight="1" x14ac:dyDescent="0.55000000000000004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20">
        <f t="shared" si="203"/>
        <v>41164.859502314815</v>
      </c>
      <c r="L1633" s="20">
        <f t="shared" si="204"/>
        <v>41194.859502314815</v>
      </c>
      <c r="M1633" s="6" t="b">
        <v>0</v>
      </c>
      <c r="N1633" s="6">
        <v>133</v>
      </c>
      <c r="O1633" s="6" t="b">
        <v>1</v>
      </c>
      <c r="P1633" s="6" t="s">
        <v>8276</v>
      </c>
      <c r="Q1633" s="8">
        <f t="shared" si="205"/>
        <v>155.91</v>
      </c>
      <c r="R1633" s="9">
        <f t="shared" si="206"/>
        <v>117.22556390977444</v>
      </c>
      <c r="S1633" s="6" t="s">
        <v>8325</v>
      </c>
      <c r="T1633" s="6" t="s">
        <v>8326</v>
      </c>
      <c r="U1633" s="6" t="str">
        <f t="shared" si="200"/>
        <v>music</v>
      </c>
      <c r="V1633" s="6" t="str">
        <f t="shared" si="207"/>
        <v>rock</v>
      </c>
      <c r="W1633" s="6" t="str">
        <f t="shared" si="201"/>
        <v>music</v>
      </c>
      <c r="X1633" s="6" t="str">
        <f t="shared" si="202"/>
        <v>rock</v>
      </c>
    </row>
    <row r="1634" spans="1:24" ht="104.7" customHeight="1" x14ac:dyDescent="0.55000000000000004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20">
        <f t="shared" si="203"/>
        <v>40750.340902777774</v>
      </c>
      <c r="L1634" s="20">
        <f t="shared" si="204"/>
        <v>40810.340902777774</v>
      </c>
      <c r="M1634" s="6" t="b">
        <v>0</v>
      </c>
      <c r="N1634" s="6">
        <v>47</v>
      </c>
      <c r="O1634" s="6" t="b">
        <v>1</v>
      </c>
      <c r="P1634" s="6" t="s">
        <v>8276</v>
      </c>
      <c r="Q1634" s="8">
        <f t="shared" si="205"/>
        <v>101.62500000000001</v>
      </c>
      <c r="R1634" s="9">
        <f t="shared" si="206"/>
        <v>86.489361702127653</v>
      </c>
      <c r="S1634" s="6" t="s">
        <v>8325</v>
      </c>
      <c r="T1634" s="6" t="s">
        <v>8326</v>
      </c>
      <c r="U1634" s="6" t="str">
        <f t="shared" si="200"/>
        <v>music</v>
      </c>
      <c r="V1634" s="6" t="str">
        <f t="shared" si="207"/>
        <v>rock</v>
      </c>
      <c r="W1634" s="6" t="str">
        <f t="shared" si="201"/>
        <v>music</v>
      </c>
      <c r="X1634" s="6" t="str">
        <f t="shared" si="202"/>
        <v>rock</v>
      </c>
    </row>
    <row r="1635" spans="1:24" ht="104.7" customHeight="1" x14ac:dyDescent="0.55000000000000004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20">
        <f t="shared" si="203"/>
        <v>40896.883750000001</v>
      </c>
      <c r="L1635" s="20">
        <f t="shared" si="204"/>
        <v>40924.208333333336</v>
      </c>
      <c r="M1635" s="6" t="b">
        <v>0</v>
      </c>
      <c r="N1635" s="6">
        <v>58</v>
      </c>
      <c r="O1635" s="6" t="b">
        <v>1</v>
      </c>
      <c r="P1635" s="6" t="s">
        <v>8276</v>
      </c>
      <c r="Q1635" s="8">
        <f t="shared" si="205"/>
        <v>100</v>
      </c>
      <c r="R1635" s="9">
        <f t="shared" si="206"/>
        <v>172.41379310344828</v>
      </c>
      <c r="S1635" s="6" t="s">
        <v>8325</v>
      </c>
      <c r="T1635" s="6" t="s">
        <v>8326</v>
      </c>
      <c r="U1635" s="6" t="str">
        <f t="shared" si="200"/>
        <v>music</v>
      </c>
      <c r="V1635" s="6" t="str">
        <f t="shared" si="207"/>
        <v>rock</v>
      </c>
      <c r="W1635" s="6" t="str">
        <f t="shared" si="201"/>
        <v>music</v>
      </c>
      <c r="X1635" s="6" t="str">
        <f t="shared" si="202"/>
        <v>rock</v>
      </c>
    </row>
    <row r="1636" spans="1:24" ht="104.7" customHeight="1" x14ac:dyDescent="0.55000000000000004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20">
        <f t="shared" si="203"/>
        <v>40658.189826388887</v>
      </c>
      <c r="L1636" s="20">
        <f t="shared" si="204"/>
        <v>40696.249305555553</v>
      </c>
      <c r="M1636" s="6" t="b">
        <v>0</v>
      </c>
      <c r="N1636" s="6">
        <v>32</v>
      </c>
      <c r="O1636" s="6" t="b">
        <v>1</v>
      </c>
      <c r="P1636" s="6" t="s">
        <v>8276</v>
      </c>
      <c r="Q1636" s="8">
        <f t="shared" si="205"/>
        <v>100.49999999999999</v>
      </c>
      <c r="R1636" s="9">
        <f t="shared" si="206"/>
        <v>62.8125</v>
      </c>
      <c r="S1636" s="6" t="s">
        <v>8325</v>
      </c>
      <c r="T1636" s="6" t="s">
        <v>8326</v>
      </c>
      <c r="U1636" s="6" t="str">
        <f t="shared" si="200"/>
        <v>music</v>
      </c>
      <c r="V1636" s="6" t="str">
        <f t="shared" si="207"/>
        <v>rock</v>
      </c>
      <c r="W1636" s="6" t="str">
        <f t="shared" si="201"/>
        <v>music</v>
      </c>
      <c r="X1636" s="6" t="str">
        <f t="shared" si="202"/>
        <v>rock</v>
      </c>
    </row>
    <row r="1637" spans="1:24" ht="104.7" customHeight="1" x14ac:dyDescent="0.55000000000000004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20">
        <f t="shared" si="203"/>
        <v>42502.868761574078</v>
      </c>
      <c r="L1637" s="20">
        <f t="shared" si="204"/>
        <v>42562.868761574078</v>
      </c>
      <c r="M1637" s="6" t="b">
        <v>0</v>
      </c>
      <c r="N1637" s="6">
        <v>37</v>
      </c>
      <c r="O1637" s="6" t="b">
        <v>1</v>
      </c>
      <c r="P1637" s="6" t="s">
        <v>8276</v>
      </c>
      <c r="Q1637" s="8">
        <f t="shared" si="205"/>
        <v>125.29999999999998</v>
      </c>
      <c r="R1637" s="9">
        <f t="shared" si="206"/>
        <v>67.729729729729726</v>
      </c>
      <c r="S1637" s="6" t="s">
        <v>8325</v>
      </c>
      <c r="T1637" s="6" t="s">
        <v>8326</v>
      </c>
      <c r="U1637" s="6" t="str">
        <f t="shared" si="200"/>
        <v>music</v>
      </c>
      <c r="V1637" s="6" t="str">
        <f t="shared" si="207"/>
        <v>rock</v>
      </c>
      <c r="W1637" s="6" t="str">
        <f t="shared" si="201"/>
        <v>music</v>
      </c>
      <c r="X1637" s="6" t="str">
        <f t="shared" si="202"/>
        <v>rock</v>
      </c>
    </row>
    <row r="1638" spans="1:24" ht="104.7" customHeight="1" x14ac:dyDescent="0.55000000000000004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20">
        <f t="shared" si="203"/>
        <v>40663.08666666667</v>
      </c>
      <c r="L1638" s="20">
        <f t="shared" si="204"/>
        <v>40706.166666666664</v>
      </c>
      <c r="M1638" s="6" t="b">
        <v>0</v>
      </c>
      <c r="N1638" s="6">
        <v>87</v>
      </c>
      <c r="O1638" s="6" t="b">
        <v>1</v>
      </c>
      <c r="P1638" s="6" t="s">
        <v>8276</v>
      </c>
      <c r="Q1638" s="8">
        <f t="shared" si="205"/>
        <v>103.55555555555556</v>
      </c>
      <c r="R1638" s="9">
        <f t="shared" si="206"/>
        <v>53.5632183908046</v>
      </c>
      <c r="S1638" s="6" t="s">
        <v>8325</v>
      </c>
      <c r="T1638" s="6" t="s">
        <v>8326</v>
      </c>
      <c r="U1638" s="6" t="str">
        <f t="shared" si="200"/>
        <v>music</v>
      </c>
      <c r="V1638" s="6" t="str">
        <f t="shared" si="207"/>
        <v>rock</v>
      </c>
      <c r="W1638" s="6" t="str">
        <f t="shared" si="201"/>
        <v>music</v>
      </c>
      <c r="X1638" s="6" t="str">
        <f t="shared" si="202"/>
        <v>rock</v>
      </c>
    </row>
    <row r="1639" spans="1:24" ht="104.7" customHeight="1" x14ac:dyDescent="0.55000000000000004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20">
        <f t="shared" si="203"/>
        <v>40122.751620370371</v>
      </c>
      <c r="L1639" s="20">
        <f t="shared" si="204"/>
        <v>40178.98541666667</v>
      </c>
      <c r="M1639" s="6" t="b">
        <v>0</v>
      </c>
      <c r="N1639" s="6">
        <v>15</v>
      </c>
      <c r="O1639" s="6" t="b">
        <v>1</v>
      </c>
      <c r="P1639" s="6" t="s">
        <v>8276</v>
      </c>
      <c r="Q1639" s="8">
        <f t="shared" si="205"/>
        <v>103.8</v>
      </c>
      <c r="R1639" s="9">
        <f t="shared" si="206"/>
        <v>34.6</v>
      </c>
      <c r="S1639" s="6" t="s">
        <v>8325</v>
      </c>
      <c r="T1639" s="6" t="s">
        <v>8326</v>
      </c>
      <c r="U1639" s="6" t="str">
        <f t="shared" si="200"/>
        <v>music</v>
      </c>
      <c r="V1639" s="6" t="str">
        <f t="shared" si="207"/>
        <v>rock</v>
      </c>
      <c r="W1639" s="6" t="str">
        <f t="shared" si="201"/>
        <v>music</v>
      </c>
      <c r="X1639" s="6" t="str">
        <f t="shared" si="202"/>
        <v>rock</v>
      </c>
    </row>
    <row r="1640" spans="1:24" ht="104.7" customHeight="1" x14ac:dyDescent="0.55000000000000004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20">
        <f t="shared" si="203"/>
        <v>41288.68712962963</v>
      </c>
      <c r="L1640" s="20">
        <f t="shared" si="204"/>
        <v>41333.892361111109</v>
      </c>
      <c r="M1640" s="6" t="b">
        <v>0</v>
      </c>
      <c r="N1640" s="6">
        <v>27</v>
      </c>
      <c r="O1640" s="6" t="b">
        <v>1</v>
      </c>
      <c r="P1640" s="6" t="s">
        <v>8276</v>
      </c>
      <c r="Q1640" s="8">
        <f t="shared" si="205"/>
        <v>105</v>
      </c>
      <c r="R1640" s="9">
        <f t="shared" si="206"/>
        <v>38.888888888888886</v>
      </c>
      <c r="S1640" s="6" t="s">
        <v>8325</v>
      </c>
      <c r="T1640" s="6" t="s">
        <v>8326</v>
      </c>
      <c r="U1640" s="6" t="str">
        <f t="shared" si="200"/>
        <v>music</v>
      </c>
      <c r="V1640" s="6" t="str">
        <f t="shared" si="207"/>
        <v>rock</v>
      </c>
      <c r="W1640" s="6" t="str">
        <f t="shared" si="201"/>
        <v>music</v>
      </c>
      <c r="X1640" s="6" t="str">
        <f t="shared" si="202"/>
        <v>rock</v>
      </c>
    </row>
    <row r="1641" spans="1:24" ht="104.7" customHeight="1" x14ac:dyDescent="0.55000000000000004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20">
        <f t="shared" si="203"/>
        <v>40941.652372685188</v>
      </c>
      <c r="L1641" s="20">
        <f t="shared" si="204"/>
        <v>40971.652372685188</v>
      </c>
      <c r="M1641" s="6" t="b">
        <v>0</v>
      </c>
      <c r="N1641" s="6">
        <v>19</v>
      </c>
      <c r="O1641" s="6" t="b">
        <v>1</v>
      </c>
      <c r="P1641" s="6" t="s">
        <v>8276</v>
      </c>
      <c r="Q1641" s="8">
        <f t="shared" si="205"/>
        <v>100</v>
      </c>
      <c r="R1641" s="9">
        <f t="shared" si="206"/>
        <v>94.736842105263165</v>
      </c>
      <c r="S1641" s="6" t="s">
        <v>8325</v>
      </c>
      <c r="T1641" s="6" t="s">
        <v>8326</v>
      </c>
      <c r="U1641" s="6" t="str">
        <f t="shared" si="200"/>
        <v>music</v>
      </c>
      <c r="V1641" s="6" t="str">
        <f t="shared" si="207"/>
        <v>rock</v>
      </c>
      <c r="W1641" s="6" t="str">
        <f t="shared" si="201"/>
        <v>music</v>
      </c>
      <c r="X1641" s="6" t="str">
        <f t="shared" si="202"/>
        <v>rock</v>
      </c>
    </row>
    <row r="1642" spans="1:24" ht="104.7" customHeight="1" x14ac:dyDescent="0.55000000000000004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20">
        <f t="shared" si="203"/>
        <v>40379.23096064815</v>
      </c>
      <c r="L1642" s="20">
        <f t="shared" si="204"/>
        <v>40393.082638888889</v>
      </c>
      <c r="M1642" s="6" t="b">
        <v>0</v>
      </c>
      <c r="N1642" s="6">
        <v>17</v>
      </c>
      <c r="O1642" s="6" t="b">
        <v>1</v>
      </c>
      <c r="P1642" s="6" t="s">
        <v>8276</v>
      </c>
      <c r="Q1642" s="8">
        <f t="shared" si="205"/>
        <v>169.86</v>
      </c>
      <c r="R1642" s="9">
        <f t="shared" si="206"/>
        <v>39.967058823529413</v>
      </c>
      <c r="S1642" s="6" t="s">
        <v>8325</v>
      </c>
      <c r="T1642" s="6" t="s">
        <v>8326</v>
      </c>
      <c r="U1642" s="6" t="str">
        <f t="shared" si="200"/>
        <v>music</v>
      </c>
      <c r="V1642" s="6" t="str">
        <f t="shared" si="207"/>
        <v>rock</v>
      </c>
      <c r="W1642" s="6" t="str">
        <f t="shared" si="201"/>
        <v>music</v>
      </c>
      <c r="X1642" s="6" t="str">
        <f t="shared" si="202"/>
        <v>rock</v>
      </c>
    </row>
    <row r="1643" spans="1:24" ht="104.7" customHeight="1" x14ac:dyDescent="0.55000000000000004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20">
        <f t="shared" si="203"/>
        <v>41962.596574074079</v>
      </c>
      <c r="L1643" s="20">
        <f t="shared" si="204"/>
        <v>41992.596574074079</v>
      </c>
      <c r="M1643" s="6" t="b">
        <v>0</v>
      </c>
      <c r="N1643" s="6">
        <v>26</v>
      </c>
      <c r="O1643" s="6" t="b">
        <v>1</v>
      </c>
      <c r="P1643" s="6" t="s">
        <v>8292</v>
      </c>
      <c r="Q1643" s="8">
        <f t="shared" si="205"/>
        <v>101.4</v>
      </c>
      <c r="R1643" s="9">
        <f t="shared" si="206"/>
        <v>97.5</v>
      </c>
      <c r="S1643" s="6" t="s">
        <v>8325</v>
      </c>
      <c r="T1643" s="6" t="s">
        <v>8346</v>
      </c>
      <c r="U1643" s="6" t="str">
        <f t="shared" si="200"/>
        <v>music</v>
      </c>
      <c r="V1643" s="6" t="str">
        <f t="shared" si="207"/>
        <v>pop</v>
      </c>
      <c r="W1643" s="6" t="str">
        <f t="shared" si="201"/>
        <v>music</v>
      </c>
      <c r="X1643" s="6" t="str">
        <f t="shared" si="202"/>
        <v>pop</v>
      </c>
    </row>
    <row r="1644" spans="1:24" ht="104.7" customHeight="1" x14ac:dyDescent="0.55000000000000004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20">
        <f t="shared" si="203"/>
        <v>40688.024618055555</v>
      </c>
      <c r="L1644" s="20">
        <f t="shared" si="204"/>
        <v>40708.024618055555</v>
      </c>
      <c r="M1644" s="6" t="b">
        <v>0</v>
      </c>
      <c r="N1644" s="6">
        <v>28</v>
      </c>
      <c r="O1644" s="6" t="b">
        <v>1</v>
      </c>
      <c r="P1644" s="6" t="s">
        <v>8292</v>
      </c>
      <c r="Q1644" s="8">
        <f t="shared" si="205"/>
        <v>100</v>
      </c>
      <c r="R1644" s="9">
        <f t="shared" si="206"/>
        <v>42.857142857142854</v>
      </c>
      <c r="S1644" s="6" t="s">
        <v>8325</v>
      </c>
      <c r="T1644" s="6" t="s">
        <v>8346</v>
      </c>
      <c r="U1644" s="6" t="str">
        <f t="shared" si="200"/>
        <v>music</v>
      </c>
      <c r="V1644" s="6" t="str">
        <f t="shared" si="207"/>
        <v>pop</v>
      </c>
      <c r="W1644" s="6" t="str">
        <f t="shared" si="201"/>
        <v>music</v>
      </c>
      <c r="X1644" s="6" t="str">
        <f t="shared" si="202"/>
        <v>pop</v>
      </c>
    </row>
    <row r="1645" spans="1:24" ht="104.7" customHeight="1" x14ac:dyDescent="0.55000000000000004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20">
        <f t="shared" si="203"/>
        <v>41146.824212962965</v>
      </c>
      <c r="L1645" s="20">
        <f t="shared" si="204"/>
        <v>41176.824212962965</v>
      </c>
      <c r="M1645" s="6" t="b">
        <v>0</v>
      </c>
      <c r="N1645" s="6">
        <v>37</v>
      </c>
      <c r="O1645" s="6" t="b">
        <v>1</v>
      </c>
      <c r="P1645" s="6" t="s">
        <v>8292</v>
      </c>
      <c r="Q1645" s="8">
        <f t="shared" si="205"/>
        <v>124.70000000000002</v>
      </c>
      <c r="R1645" s="9">
        <f t="shared" si="206"/>
        <v>168.51351351351352</v>
      </c>
      <c r="S1645" s="6" t="s">
        <v>8325</v>
      </c>
      <c r="T1645" s="6" t="s">
        <v>8346</v>
      </c>
      <c r="U1645" s="6" t="str">
        <f t="shared" si="200"/>
        <v>music</v>
      </c>
      <c r="V1645" s="6" t="str">
        <f t="shared" si="207"/>
        <v>pop</v>
      </c>
      <c r="W1645" s="6" t="str">
        <f t="shared" si="201"/>
        <v>music</v>
      </c>
      <c r="X1645" s="6" t="str">
        <f t="shared" si="202"/>
        <v>pop</v>
      </c>
    </row>
    <row r="1646" spans="1:24" ht="104.7" customHeight="1" x14ac:dyDescent="0.55000000000000004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20">
        <f t="shared" si="203"/>
        <v>41175.05972222222</v>
      </c>
      <c r="L1646" s="20">
        <f t="shared" si="204"/>
        <v>41235.101388888892</v>
      </c>
      <c r="M1646" s="6" t="b">
        <v>0</v>
      </c>
      <c r="N1646" s="6">
        <v>128</v>
      </c>
      <c r="O1646" s="6" t="b">
        <v>1</v>
      </c>
      <c r="P1646" s="6" t="s">
        <v>8292</v>
      </c>
      <c r="Q1646" s="8">
        <f t="shared" si="205"/>
        <v>109.5</v>
      </c>
      <c r="R1646" s="9">
        <f t="shared" si="206"/>
        <v>85.546875</v>
      </c>
      <c r="S1646" s="6" t="s">
        <v>8325</v>
      </c>
      <c r="T1646" s="6" t="s">
        <v>8346</v>
      </c>
      <c r="U1646" s="6" t="str">
        <f t="shared" si="200"/>
        <v>music</v>
      </c>
      <c r="V1646" s="6" t="str">
        <f t="shared" si="207"/>
        <v>pop</v>
      </c>
      <c r="W1646" s="6" t="str">
        <f t="shared" si="201"/>
        <v>music</v>
      </c>
      <c r="X1646" s="6" t="str">
        <f t="shared" si="202"/>
        <v>pop</v>
      </c>
    </row>
    <row r="1647" spans="1:24" ht="104.7" customHeight="1" x14ac:dyDescent="0.55000000000000004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20">
        <f t="shared" si="203"/>
        <v>41521.617361111108</v>
      </c>
      <c r="L1647" s="20">
        <f t="shared" si="204"/>
        <v>41535.617361111108</v>
      </c>
      <c r="M1647" s="6" t="b">
        <v>0</v>
      </c>
      <c r="N1647" s="6">
        <v>10</v>
      </c>
      <c r="O1647" s="6" t="b">
        <v>1</v>
      </c>
      <c r="P1647" s="6" t="s">
        <v>8292</v>
      </c>
      <c r="Q1647" s="8">
        <f t="shared" si="205"/>
        <v>110.80000000000001</v>
      </c>
      <c r="R1647" s="9">
        <f t="shared" si="206"/>
        <v>554</v>
      </c>
      <c r="S1647" s="6" t="s">
        <v>8325</v>
      </c>
      <c r="T1647" s="6" t="s">
        <v>8346</v>
      </c>
      <c r="U1647" s="6" t="str">
        <f t="shared" si="200"/>
        <v>music</v>
      </c>
      <c r="V1647" s="6" t="str">
        <f t="shared" si="207"/>
        <v>pop</v>
      </c>
      <c r="W1647" s="6" t="str">
        <f t="shared" si="201"/>
        <v>music</v>
      </c>
      <c r="X1647" s="6" t="str">
        <f t="shared" si="202"/>
        <v>pop</v>
      </c>
    </row>
    <row r="1648" spans="1:24" ht="104.7" customHeight="1" x14ac:dyDescent="0.55000000000000004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20">
        <f t="shared" si="203"/>
        <v>41833.450266203705</v>
      </c>
      <c r="L1648" s="20">
        <f t="shared" si="204"/>
        <v>41865.757638888892</v>
      </c>
      <c r="M1648" s="6" t="b">
        <v>0</v>
      </c>
      <c r="N1648" s="6">
        <v>83</v>
      </c>
      <c r="O1648" s="6" t="b">
        <v>1</v>
      </c>
      <c r="P1648" s="6" t="s">
        <v>8292</v>
      </c>
      <c r="Q1648" s="8">
        <f t="shared" si="205"/>
        <v>110.2</v>
      </c>
      <c r="R1648" s="9">
        <f t="shared" si="206"/>
        <v>26.554216867469879</v>
      </c>
      <c r="S1648" s="6" t="s">
        <v>8325</v>
      </c>
      <c r="T1648" s="6" t="s">
        <v>8346</v>
      </c>
      <c r="U1648" s="6" t="str">
        <f t="shared" si="200"/>
        <v>music</v>
      </c>
      <c r="V1648" s="6" t="str">
        <f t="shared" si="207"/>
        <v>pop</v>
      </c>
      <c r="W1648" s="6" t="str">
        <f t="shared" si="201"/>
        <v>music</v>
      </c>
      <c r="X1648" s="6" t="str">
        <f t="shared" si="202"/>
        <v>pop</v>
      </c>
    </row>
    <row r="1649" spans="1:24" ht="104.7" customHeight="1" x14ac:dyDescent="0.55000000000000004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20">
        <f t="shared" si="203"/>
        <v>41039.409456018519</v>
      </c>
      <c r="L1649" s="20">
        <f t="shared" si="204"/>
        <v>41069.409456018519</v>
      </c>
      <c r="M1649" s="6" t="b">
        <v>0</v>
      </c>
      <c r="N1649" s="6">
        <v>46</v>
      </c>
      <c r="O1649" s="6" t="b">
        <v>1</v>
      </c>
      <c r="P1649" s="6" t="s">
        <v>8292</v>
      </c>
      <c r="Q1649" s="8">
        <f t="shared" si="205"/>
        <v>104.71999999999998</v>
      </c>
      <c r="R1649" s="9">
        <f t="shared" si="206"/>
        <v>113.82608695652173</v>
      </c>
      <c r="S1649" s="6" t="s">
        <v>8325</v>
      </c>
      <c r="T1649" s="6" t="s">
        <v>8346</v>
      </c>
      <c r="U1649" s="6" t="str">
        <f t="shared" si="200"/>
        <v>music</v>
      </c>
      <c r="V1649" s="6" t="str">
        <f t="shared" si="207"/>
        <v>pop</v>
      </c>
      <c r="W1649" s="6" t="str">
        <f t="shared" si="201"/>
        <v>music</v>
      </c>
      <c r="X1649" s="6" t="str">
        <f t="shared" si="202"/>
        <v>pop</v>
      </c>
    </row>
    <row r="1650" spans="1:24" ht="104.7" customHeight="1" x14ac:dyDescent="0.55000000000000004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20">
        <f t="shared" si="203"/>
        <v>40592.704652777778</v>
      </c>
      <c r="L1650" s="20">
        <f t="shared" si="204"/>
        <v>40622.662986111114</v>
      </c>
      <c r="M1650" s="6" t="b">
        <v>0</v>
      </c>
      <c r="N1650" s="6">
        <v>90</v>
      </c>
      <c r="O1650" s="6" t="b">
        <v>1</v>
      </c>
      <c r="P1650" s="6" t="s">
        <v>8292</v>
      </c>
      <c r="Q1650" s="8">
        <f t="shared" si="205"/>
        <v>125.26086956521738</v>
      </c>
      <c r="R1650" s="9">
        <f t="shared" si="206"/>
        <v>32.011111111111113</v>
      </c>
      <c r="S1650" s="6" t="s">
        <v>8325</v>
      </c>
      <c r="T1650" s="6" t="s">
        <v>8346</v>
      </c>
      <c r="U1650" s="6" t="str">
        <f t="shared" si="200"/>
        <v>music</v>
      </c>
      <c r="V1650" s="6" t="str">
        <f t="shared" si="207"/>
        <v>pop</v>
      </c>
      <c r="W1650" s="6" t="str">
        <f t="shared" si="201"/>
        <v>music</v>
      </c>
      <c r="X1650" s="6" t="str">
        <f t="shared" si="202"/>
        <v>pop</v>
      </c>
    </row>
    <row r="1651" spans="1:24" ht="104.7" customHeight="1" x14ac:dyDescent="0.55000000000000004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20">
        <f t="shared" si="203"/>
        <v>41737.684664351851</v>
      </c>
      <c r="L1651" s="20">
        <f t="shared" si="204"/>
        <v>41782.684664351851</v>
      </c>
      <c r="M1651" s="6" t="b">
        <v>0</v>
      </c>
      <c r="N1651" s="6">
        <v>81</v>
      </c>
      <c r="O1651" s="6" t="b">
        <v>1</v>
      </c>
      <c r="P1651" s="6" t="s">
        <v>8292</v>
      </c>
      <c r="Q1651" s="8">
        <f t="shared" si="205"/>
        <v>100.58763157894737</v>
      </c>
      <c r="R1651" s="9">
        <f t="shared" si="206"/>
        <v>47.189259259259259</v>
      </c>
      <c r="S1651" s="6" t="s">
        <v>8325</v>
      </c>
      <c r="T1651" s="6" t="s">
        <v>8346</v>
      </c>
      <c r="U1651" s="6" t="str">
        <f t="shared" si="200"/>
        <v>music</v>
      </c>
      <c r="V1651" s="6" t="str">
        <f t="shared" si="207"/>
        <v>pop</v>
      </c>
      <c r="W1651" s="6" t="str">
        <f t="shared" si="201"/>
        <v>music</v>
      </c>
      <c r="X1651" s="6" t="str">
        <f t="shared" si="202"/>
        <v>pop</v>
      </c>
    </row>
    <row r="1652" spans="1:24" ht="104.7" customHeight="1" x14ac:dyDescent="0.55000000000000004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20">
        <f t="shared" si="203"/>
        <v>41526.435613425929</v>
      </c>
      <c r="L1652" s="20">
        <f t="shared" si="204"/>
        <v>41556.435613425929</v>
      </c>
      <c r="M1652" s="6" t="b">
        <v>0</v>
      </c>
      <c r="N1652" s="6">
        <v>32</v>
      </c>
      <c r="O1652" s="6" t="b">
        <v>1</v>
      </c>
      <c r="P1652" s="6" t="s">
        <v>8292</v>
      </c>
      <c r="Q1652" s="8">
        <f t="shared" si="205"/>
        <v>141.55000000000001</v>
      </c>
      <c r="R1652" s="9">
        <f t="shared" si="206"/>
        <v>88.46875</v>
      </c>
      <c r="S1652" s="6" t="s">
        <v>8325</v>
      </c>
      <c r="T1652" s="6" t="s">
        <v>8346</v>
      </c>
      <c r="U1652" s="6" t="str">
        <f t="shared" si="200"/>
        <v>music</v>
      </c>
      <c r="V1652" s="6" t="str">
        <f t="shared" si="207"/>
        <v>pop</v>
      </c>
      <c r="W1652" s="6" t="str">
        <f t="shared" si="201"/>
        <v>music</v>
      </c>
      <c r="X1652" s="6" t="str">
        <f t="shared" si="202"/>
        <v>pop</v>
      </c>
    </row>
    <row r="1653" spans="1:24" ht="104.7" customHeight="1" x14ac:dyDescent="0.55000000000000004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20">
        <f t="shared" si="203"/>
        <v>40625.900694444441</v>
      </c>
      <c r="L1653" s="20">
        <f t="shared" si="204"/>
        <v>40659.290972222225</v>
      </c>
      <c r="M1653" s="6" t="b">
        <v>0</v>
      </c>
      <c r="N1653" s="6">
        <v>20</v>
      </c>
      <c r="O1653" s="6" t="b">
        <v>1</v>
      </c>
      <c r="P1653" s="6" t="s">
        <v>8292</v>
      </c>
      <c r="Q1653" s="8">
        <f t="shared" si="205"/>
        <v>100.75</v>
      </c>
      <c r="R1653" s="9">
        <f t="shared" si="206"/>
        <v>100.75</v>
      </c>
      <c r="S1653" s="6" t="s">
        <v>8325</v>
      </c>
      <c r="T1653" s="6" t="s">
        <v>8346</v>
      </c>
      <c r="U1653" s="6" t="str">
        <f t="shared" si="200"/>
        <v>music</v>
      </c>
      <c r="V1653" s="6" t="str">
        <f t="shared" si="207"/>
        <v>pop</v>
      </c>
      <c r="W1653" s="6" t="str">
        <f t="shared" si="201"/>
        <v>music</v>
      </c>
      <c r="X1653" s="6" t="str">
        <f t="shared" si="202"/>
        <v>pop</v>
      </c>
    </row>
    <row r="1654" spans="1:24" ht="104.7" customHeight="1" x14ac:dyDescent="0.55000000000000004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20">
        <f t="shared" si="203"/>
        <v>41572.492974537039</v>
      </c>
      <c r="L1654" s="20">
        <f t="shared" si="204"/>
        <v>41602.534641203703</v>
      </c>
      <c r="M1654" s="6" t="b">
        <v>0</v>
      </c>
      <c r="N1654" s="6">
        <v>70</v>
      </c>
      <c r="O1654" s="6" t="b">
        <v>1</v>
      </c>
      <c r="P1654" s="6" t="s">
        <v>8292</v>
      </c>
      <c r="Q1654" s="8">
        <f t="shared" si="205"/>
        <v>100.66666666666666</v>
      </c>
      <c r="R1654" s="9">
        <f t="shared" si="206"/>
        <v>64.714285714285708</v>
      </c>
      <c r="S1654" s="6" t="s">
        <v>8325</v>
      </c>
      <c r="T1654" s="6" t="s">
        <v>8346</v>
      </c>
      <c r="U1654" s="6" t="str">
        <f t="shared" si="200"/>
        <v>music</v>
      </c>
      <c r="V1654" s="6" t="str">
        <f t="shared" si="207"/>
        <v>pop</v>
      </c>
      <c r="W1654" s="6" t="str">
        <f t="shared" si="201"/>
        <v>music</v>
      </c>
      <c r="X1654" s="6" t="str">
        <f t="shared" si="202"/>
        <v>pop</v>
      </c>
    </row>
    <row r="1655" spans="1:24" ht="104.7" customHeight="1" x14ac:dyDescent="0.55000000000000004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20">
        <f t="shared" si="203"/>
        <v>40626.834444444445</v>
      </c>
      <c r="L1655" s="20">
        <f t="shared" si="204"/>
        <v>40657.834444444445</v>
      </c>
      <c r="M1655" s="6" t="b">
        <v>0</v>
      </c>
      <c r="N1655" s="6">
        <v>168</v>
      </c>
      <c r="O1655" s="6" t="b">
        <v>1</v>
      </c>
      <c r="P1655" s="6" t="s">
        <v>8292</v>
      </c>
      <c r="Q1655" s="8">
        <f t="shared" si="205"/>
        <v>174.2304</v>
      </c>
      <c r="R1655" s="9">
        <f t="shared" si="206"/>
        <v>51.854285714285716</v>
      </c>
      <c r="S1655" s="6" t="s">
        <v>8325</v>
      </c>
      <c r="T1655" s="6" t="s">
        <v>8346</v>
      </c>
      <c r="U1655" s="6" t="str">
        <f t="shared" si="200"/>
        <v>music</v>
      </c>
      <c r="V1655" s="6" t="str">
        <f t="shared" si="207"/>
        <v>pop</v>
      </c>
      <c r="W1655" s="6" t="str">
        <f t="shared" si="201"/>
        <v>music</v>
      </c>
      <c r="X1655" s="6" t="str">
        <f t="shared" si="202"/>
        <v>pop</v>
      </c>
    </row>
    <row r="1656" spans="1:24" ht="104.7" customHeight="1" x14ac:dyDescent="0.55000000000000004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20">
        <f t="shared" si="203"/>
        <v>40987.890740740739</v>
      </c>
      <c r="L1656" s="20">
        <f t="shared" si="204"/>
        <v>41017.890740740739</v>
      </c>
      <c r="M1656" s="6" t="b">
        <v>0</v>
      </c>
      <c r="N1656" s="6">
        <v>34</v>
      </c>
      <c r="O1656" s="6" t="b">
        <v>1</v>
      </c>
      <c r="P1656" s="6" t="s">
        <v>8292</v>
      </c>
      <c r="Q1656" s="8">
        <f t="shared" si="205"/>
        <v>119.90909090909089</v>
      </c>
      <c r="R1656" s="9">
        <f t="shared" si="206"/>
        <v>38.794117647058826</v>
      </c>
      <c r="S1656" s="6" t="s">
        <v>8325</v>
      </c>
      <c r="T1656" s="6" t="s">
        <v>8346</v>
      </c>
      <c r="U1656" s="6" t="str">
        <f t="shared" si="200"/>
        <v>music</v>
      </c>
      <c r="V1656" s="6" t="str">
        <f t="shared" si="207"/>
        <v>pop</v>
      </c>
      <c r="W1656" s="6" t="str">
        <f t="shared" si="201"/>
        <v>music</v>
      </c>
      <c r="X1656" s="6" t="str">
        <f t="shared" si="202"/>
        <v>pop</v>
      </c>
    </row>
    <row r="1657" spans="1:24" ht="104.7" customHeight="1" x14ac:dyDescent="0.55000000000000004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20">
        <f t="shared" si="203"/>
        <v>40974.791898148149</v>
      </c>
      <c r="L1657" s="20">
        <f t="shared" si="204"/>
        <v>41004.750231481477</v>
      </c>
      <c r="M1657" s="6" t="b">
        <v>0</v>
      </c>
      <c r="N1657" s="6">
        <v>48</v>
      </c>
      <c r="O1657" s="6" t="b">
        <v>1</v>
      </c>
      <c r="P1657" s="6" t="s">
        <v>8292</v>
      </c>
      <c r="Q1657" s="8">
        <f t="shared" si="205"/>
        <v>142.86666666666667</v>
      </c>
      <c r="R1657" s="9">
        <f t="shared" si="206"/>
        <v>44.645833333333336</v>
      </c>
      <c r="S1657" s="6" t="s">
        <v>8325</v>
      </c>
      <c r="T1657" s="6" t="s">
        <v>8346</v>
      </c>
      <c r="U1657" s="6" t="str">
        <f t="shared" si="200"/>
        <v>music</v>
      </c>
      <c r="V1657" s="6" t="str">
        <f t="shared" si="207"/>
        <v>pop</v>
      </c>
      <c r="W1657" s="6" t="str">
        <f t="shared" si="201"/>
        <v>music</v>
      </c>
      <c r="X1657" s="6" t="str">
        <f t="shared" si="202"/>
        <v>pop</v>
      </c>
    </row>
    <row r="1658" spans="1:24" ht="104.7" customHeight="1" x14ac:dyDescent="0.55000000000000004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20">
        <f t="shared" si="203"/>
        <v>41226.928842592592</v>
      </c>
      <c r="L1658" s="20">
        <f t="shared" si="204"/>
        <v>41256.928842592592</v>
      </c>
      <c r="M1658" s="6" t="b">
        <v>0</v>
      </c>
      <c r="N1658" s="6">
        <v>48</v>
      </c>
      <c r="O1658" s="6" t="b">
        <v>1</v>
      </c>
      <c r="P1658" s="6" t="s">
        <v>8292</v>
      </c>
      <c r="Q1658" s="8">
        <f t="shared" si="205"/>
        <v>100.33493333333334</v>
      </c>
      <c r="R1658" s="9">
        <f t="shared" si="206"/>
        <v>156.77333333333334</v>
      </c>
      <c r="S1658" s="6" t="s">
        <v>8325</v>
      </c>
      <c r="T1658" s="6" t="s">
        <v>8346</v>
      </c>
      <c r="U1658" s="6" t="str">
        <f t="shared" si="200"/>
        <v>music</v>
      </c>
      <c r="V1658" s="6" t="str">
        <f t="shared" si="207"/>
        <v>pop</v>
      </c>
      <c r="W1658" s="6" t="str">
        <f t="shared" si="201"/>
        <v>music</v>
      </c>
      <c r="X1658" s="6" t="str">
        <f t="shared" si="202"/>
        <v>pop</v>
      </c>
    </row>
    <row r="1659" spans="1:24" ht="104.7" customHeight="1" x14ac:dyDescent="0.55000000000000004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20">
        <f t="shared" si="203"/>
        <v>41023.782037037039</v>
      </c>
      <c r="L1659" s="20">
        <f t="shared" si="204"/>
        <v>41053.782037037039</v>
      </c>
      <c r="M1659" s="6" t="b">
        <v>0</v>
      </c>
      <c r="N1659" s="6">
        <v>221</v>
      </c>
      <c r="O1659" s="6" t="b">
        <v>1</v>
      </c>
      <c r="P1659" s="6" t="s">
        <v>8292</v>
      </c>
      <c r="Q1659" s="8">
        <f t="shared" si="205"/>
        <v>104.93380000000001</v>
      </c>
      <c r="R1659" s="9">
        <f t="shared" si="206"/>
        <v>118.70339366515837</v>
      </c>
      <c r="S1659" s="6" t="s">
        <v>8325</v>
      </c>
      <c r="T1659" s="6" t="s">
        <v>8346</v>
      </c>
      <c r="U1659" s="6" t="str">
        <f t="shared" si="200"/>
        <v>music</v>
      </c>
      <c r="V1659" s="6" t="str">
        <f t="shared" si="207"/>
        <v>pop</v>
      </c>
      <c r="W1659" s="6" t="str">
        <f t="shared" si="201"/>
        <v>music</v>
      </c>
      <c r="X1659" s="6" t="str">
        <f t="shared" si="202"/>
        <v>pop</v>
      </c>
    </row>
    <row r="1660" spans="1:24" ht="104.7" customHeight="1" x14ac:dyDescent="0.55000000000000004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20">
        <f t="shared" si="203"/>
        <v>41223.22184027778</v>
      </c>
      <c r="L1660" s="20">
        <f t="shared" si="204"/>
        <v>41261.597222222219</v>
      </c>
      <c r="M1660" s="6" t="b">
        <v>0</v>
      </c>
      <c r="N1660" s="6">
        <v>107</v>
      </c>
      <c r="O1660" s="6" t="b">
        <v>1</v>
      </c>
      <c r="P1660" s="6" t="s">
        <v>8292</v>
      </c>
      <c r="Q1660" s="8">
        <f t="shared" si="205"/>
        <v>132.23333333333335</v>
      </c>
      <c r="R1660" s="9">
        <f t="shared" si="206"/>
        <v>74.149532710280369</v>
      </c>
      <c r="S1660" s="6" t="s">
        <v>8325</v>
      </c>
      <c r="T1660" s="6" t="s">
        <v>8346</v>
      </c>
      <c r="U1660" s="6" t="str">
        <f t="shared" si="200"/>
        <v>music</v>
      </c>
      <c r="V1660" s="6" t="str">
        <f t="shared" si="207"/>
        <v>pop</v>
      </c>
      <c r="W1660" s="6" t="str">
        <f t="shared" si="201"/>
        <v>music</v>
      </c>
      <c r="X1660" s="6" t="str">
        <f t="shared" si="202"/>
        <v>pop</v>
      </c>
    </row>
    <row r="1661" spans="1:24" ht="104.7" customHeight="1" x14ac:dyDescent="0.55000000000000004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20">
        <f t="shared" si="203"/>
        <v>41596.913437499999</v>
      </c>
      <c r="L1661" s="20">
        <f t="shared" si="204"/>
        <v>41625.5</v>
      </c>
      <c r="M1661" s="6" t="b">
        <v>0</v>
      </c>
      <c r="N1661" s="6">
        <v>45</v>
      </c>
      <c r="O1661" s="6" t="b">
        <v>1</v>
      </c>
      <c r="P1661" s="6" t="s">
        <v>8292</v>
      </c>
      <c r="Q1661" s="8">
        <f t="shared" si="205"/>
        <v>112.79999999999998</v>
      </c>
      <c r="R1661" s="9">
        <f t="shared" si="206"/>
        <v>12.533333333333333</v>
      </c>
      <c r="S1661" s="6" t="s">
        <v>8325</v>
      </c>
      <c r="T1661" s="6" t="s">
        <v>8346</v>
      </c>
      <c r="U1661" s="6" t="str">
        <f t="shared" si="200"/>
        <v>music</v>
      </c>
      <c r="V1661" s="6" t="str">
        <f t="shared" si="207"/>
        <v>pop</v>
      </c>
      <c r="W1661" s="6" t="str">
        <f t="shared" si="201"/>
        <v>music</v>
      </c>
      <c r="X1661" s="6" t="str">
        <f t="shared" si="202"/>
        <v>pop</v>
      </c>
    </row>
    <row r="1662" spans="1:24" ht="104.7" customHeight="1" x14ac:dyDescent="0.55000000000000004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20">
        <f t="shared" si="203"/>
        <v>42459.693865740745</v>
      </c>
      <c r="L1662" s="20">
        <f t="shared" si="204"/>
        <v>42490.915972222225</v>
      </c>
      <c r="M1662" s="6" t="b">
        <v>0</v>
      </c>
      <c r="N1662" s="6">
        <v>36</v>
      </c>
      <c r="O1662" s="6" t="b">
        <v>1</v>
      </c>
      <c r="P1662" s="6" t="s">
        <v>8292</v>
      </c>
      <c r="Q1662" s="8">
        <f t="shared" si="205"/>
        <v>1253.75</v>
      </c>
      <c r="R1662" s="9">
        <f t="shared" si="206"/>
        <v>27.861111111111111</v>
      </c>
      <c r="S1662" s="6" t="s">
        <v>8325</v>
      </c>
      <c r="T1662" s="6" t="s">
        <v>8346</v>
      </c>
      <c r="U1662" s="6" t="str">
        <f t="shared" si="200"/>
        <v>music</v>
      </c>
      <c r="V1662" s="6" t="str">
        <f t="shared" si="207"/>
        <v>pop</v>
      </c>
      <c r="W1662" s="6" t="str">
        <f t="shared" si="201"/>
        <v>music</v>
      </c>
      <c r="X1662" s="6" t="str">
        <f t="shared" si="202"/>
        <v>pop</v>
      </c>
    </row>
    <row r="1663" spans="1:24" ht="104.7" customHeight="1" x14ac:dyDescent="0.55000000000000004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20">
        <f t="shared" si="203"/>
        <v>42343.998043981483</v>
      </c>
      <c r="L1663" s="20">
        <f t="shared" si="204"/>
        <v>42386.875</v>
      </c>
      <c r="M1663" s="6" t="b">
        <v>0</v>
      </c>
      <c r="N1663" s="6">
        <v>101</v>
      </c>
      <c r="O1663" s="6" t="b">
        <v>1</v>
      </c>
      <c r="P1663" s="6" t="s">
        <v>8292</v>
      </c>
      <c r="Q1663" s="8">
        <f t="shared" si="205"/>
        <v>102.50632911392405</v>
      </c>
      <c r="R1663" s="9">
        <f t="shared" si="206"/>
        <v>80.178217821782184</v>
      </c>
      <c r="S1663" s="6" t="s">
        <v>8325</v>
      </c>
      <c r="T1663" s="6" t="s">
        <v>8346</v>
      </c>
      <c r="U1663" s="6" t="str">
        <f t="shared" si="200"/>
        <v>music</v>
      </c>
      <c r="V1663" s="6" t="str">
        <f t="shared" si="207"/>
        <v>pop</v>
      </c>
      <c r="W1663" s="6" t="str">
        <f t="shared" si="201"/>
        <v>music</v>
      </c>
      <c r="X1663" s="6" t="str">
        <f t="shared" si="202"/>
        <v>pop</v>
      </c>
    </row>
    <row r="1664" spans="1:24" ht="104.7" customHeight="1" x14ac:dyDescent="0.55000000000000004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20">
        <f t="shared" si="203"/>
        <v>40848.198333333334</v>
      </c>
      <c r="L1664" s="20">
        <f t="shared" si="204"/>
        <v>40908.239999999998</v>
      </c>
      <c r="M1664" s="6" t="b">
        <v>0</v>
      </c>
      <c r="N1664" s="6">
        <v>62</v>
      </c>
      <c r="O1664" s="6" t="b">
        <v>1</v>
      </c>
      <c r="P1664" s="6" t="s">
        <v>8292</v>
      </c>
      <c r="Q1664" s="8">
        <f t="shared" si="205"/>
        <v>102.6375</v>
      </c>
      <c r="R1664" s="9">
        <f t="shared" si="206"/>
        <v>132.43548387096774</v>
      </c>
      <c r="S1664" s="6" t="s">
        <v>8325</v>
      </c>
      <c r="T1664" s="6" t="s">
        <v>8346</v>
      </c>
      <c r="U1664" s="6" t="str">
        <f t="shared" si="200"/>
        <v>music</v>
      </c>
      <c r="V1664" s="6" t="str">
        <f t="shared" si="207"/>
        <v>pop</v>
      </c>
      <c r="W1664" s="6" t="str">
        <f t="shared" si="201"/>
        <v>music</v>
      </c>
      <c r="X1664" s="6" t="str">
        <f t="shared" si="202"/>
        <v>pop</v>
      </c>
    </row>
    <row r="1665" spans="1:24" ht="104.7" customHeight="1" x14ac:dyDescent="0.55000000000000004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20">
        <f t="shared" si="203"/>
        <v>42006.02207175926</v>
      </c>
      <c r="L1665" s="20">
        <f t="shared" si="204"/>
        <v>42036.02207175926</v>
      </c>
      <c r="M1665" s="6" t="b">
        <v>0</v>
      </c>
      <c r="N1665" s="6">
        <v>32</v>
      </c>
      <c r="O1665" s="6" t="b">
        <v>1</v>
      </c>
      <c r="P1665" s="6" t="s">
        <v>8292</v>
      </c>
      <c r="Q1665" s="8">
        <f t="shared" si="205"/>
        <v>108</v>
      </c>
      <c r="R1665" s="9">
        <f t="shared" si="206"/>
        <v>33.75</v>
      </c>
      <c r="S1665" s="6" t="s">
        <v>8325</v>
      </c>
      <c r="T1665" s="6" t="s">
        <v>8346</v>
      </c>
      <c r="U1665" s="6" t="str">
        <f t="shared" si="200"/>
        <v>music</v>
      </c>
      <c r="V1665" s="6" t="str">
        <f t="shared" si="207"/>
        <v>pop</v>
      </c>
      <c r="W1665" s="6" t="str">
        <f t="shared" si="201"/>
        <v>music</v>
      </c>
      <c r="X1665" s="6" t="str">
        <f t="shared" si="202"/>
        <v>pop</v>
      </c>
    </row>
    <row r="1666" spans="1:24" ht="104.7" customHeight="1" x14ac:dyDescent="0.55000000000000004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20">
        <f t="shared" si="203"/>
        <v>40939.761782407404</v>
      </c>
      <c r="L1666" s="20">
        <f t="shared" si="204"/>
        <v>40984.165972222225</v>
      </c>
      <c r="M1666" s="6" t="b">
        <v>0</v>
      </c>
      <c r="N1666" s="6">
        <v>89</v>
      </c>
      <c r="O1666" s="6" t="b">
        <v>1</v>
      </c>
      <c r="P1666" s="6" t="s">
        <v>8292</v>
      </c>
      <c r="Q1666" s="8">
        <f t="shared" si="205"/>
        <v>122.40879999999999</v>
      </c>
      <c r="R1666" s="9">
        <f t="shared" si="206"/>
        <v>34.384494382022467</v>
      </c>
      <c r="S1666" s="6" t="s">
        <v>8325</v>
      </c>
      <c r="T1666" s="6" t="s">
        <v>8346</v>
      </c>
      <c r="U1666" s="6" t="str">
        <f t="shared" ref="U1666:U1729" si="208">LEFT(P1666,FIND("/",P1666)-1)</f>
        <v>music</v>
      </c>
      <c r="V1666" s="6" t="str">
        <f t="shared" si="207"/>
        <v>pop</v>
      </c>
      <c r="W1666" s="6" t="str">
        <f t="shared" ref="W1666:W1729" si="209">TRIM(MID(SUBSTITUTE(P1666,"/",REPT(" ",LEN(P1666))),(1-1)*LEN(P1666)+1,LEN(P1666)))</f>
        <v>music</v>
      </c>
      <c r="X1666" s="6" t="str">
        <f t="shared" ref="X1666:X1729" si="210">TRIM(MID(SUBSTITUTE(P1666,"/",REPT(" ",LEN(P1666))),(2-1)*LEN(P1666)+1,LEN(P1666)))</f>
        <v>pop</v>
      </c>
    </row>
    <row r="1667" spans="1:24" ht="104.7" customHeight="1" x14ac:dyDescent="0.55000000000000004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20">
        <f t="shared" ref="K1667:K1730" si="211">(((J1667/60)/60)/24)+DATE(1970,1,1)</f>
        <v>40564.649456018517</v>
      </c>
      <c r="L1667" s="20">
        <f t="shared" ref="L1667:L1730" si="212">(((I1667/60)/60)/24)+DATE(1970,1,1)</f>
        <v>40596.125</v>
      </c>
      <c r="M1667" s="6" t="b">
        <v>0</v>
      </c>
      <c r="N1667" s="6">
        <v>93</v>
      </c>
      <c r="O1667" s="6" t="b">
        <v>1</v>
      </c>
      <c r="P1667" s="6" t="s">
        <v>8292</v>
      </c>
      <c r="Q1667" s="8">
        <f t="shared" ref="Q1667:Q1730" si="213">E1667/D1667*100</f>
        <v>119.45714285714286</v>
      </c>
      <c r="R1667" s="9">
        <f t="shared" ref="R1667:R1730" si="214">E1667/N1667</f>
        <v>44.956989247311824</v>
      </c>
      <c r="S1667" s="6" t="s">
        <v>8325</v>
      </c>
      <c r="T1667" s="6" t="s">
        <v>8346</v>
      </c>
      <c r="U1667" s="6" t="str">
        <f t="shared" si="208"/>
        <v>music</v>
      </c>
      <c r="V1667" s="6" t="str">
        <f t="shared" ref="V1667:V1730" si="215">RIGHT(P1667,LEN(P1667)-LEN(U1667)-1)</f>
        <v>pop</v>
      </c>
      <c r="W1667" s="6" t="str">
        <f t="shared" si="209"/>
        <v>music</v>
      </c>
      <c r="X1667" s="6" t="str">
        <f t="shared" si="210"/>
        <v>pop</v>
      </c>
    </row>
    <row r="1668" spans="1:24" ht="104.7" customHeight="1" x14ac:dyDescent="0.55000000000000004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20">
        <f t="shared" si="211"/>
        <v>41331.253159722226</v>
      </c>
      <c r="L1668" s="20">
        <f t="shared" si="212"/>
        <v>41361.211493055554</v>
      </c>
      <c r="M1668" s="6" t="b">
        <v>0</v>
      </c>
      <c r="N1668" s="6">
        <v>98</v>
      </c>
      <c r="O1668" s="6" t="b">
        <v>1</v>
      </c>
      <c r="P1668" s="6" t="s">
        <v>8292</v>
      </c>
      <c r="Q1668" s="8">
        <f t="shared" si="213"/>
        <v>160.88</v>
      </c>
      <c r="R1668" s="9">
        <f t="shared" si="214"/>
        <v>41.04081632653061</v>
      </c>
      <c r="S1668" s="6" t="s">
        <v>8325</v>
      </c>
      <c r="T1668" s="6" t="s">
        <v>8346</v>
      </c>
      <c r="U1668" s="6" t="str">
        <f t="shared" si="208"/>
        <v>music</v>
      </c>
      <c r="V1668" s="6" t="str">
        <f t="shared" si="215"/>
        <v>pop</v>
      </c>
      <c r="W1668" s="6" t="str">
        <f t="shared" si="209"/>
        <v>music</v>
      </c>
      <c r="X1668" s="6" t="str">
        <f t="shared" si="210"/>
        <v>pop</v>
      </c>
    </row>
    <row r="1669" spans="1:24" ht="104.7" customHeight="1" x14ac:dyDescent="0.55000000000000004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20">
        <f t="shared" si="211"/>
        <v>41682.0705787037</v>
      </c>
      <c r="L1669" s="20">
        <f t="shared" si="212"/>
        <v>41709.290972222225</v>
      </c>
      <c r="M1669" s="6" t="b">
        <v>0</v>
      </c>
      <c r="N1669" s="6">
        <v>82</v>
      </c>
      <c r="O1669" s="6" t="b">
        <v>1</v>
      </c>
      <c r="P1669" s="6" t="s">
        <v>8292</v>
      </c>
      <c r="Q1669" s="8">
        <f t="shared" si="213"/>
        <v>126.85294117647059</v>
      </c>
      <c r="R1669" s="9">
        <f t="shared" si="214"/>
        <v>52.597560975609753</v>
      </c>
      <c r="S1669" s="6" t="s">
        <v>8325</v>
      </c>
      <c r="T1669" s="6" t="s">
        <v>8346</v>
      </c>
      <c r="U1669" s="6" t="str">
        <f t="shared" si="208"/>
        <v>music</v>
      </c>
      <c r="V1669" s="6" t="str">
        <f t="shared" si="215"/>
        <v>pop</v>
      </c>
      <c r="W1669" s="6" t="str">
        <f t="shared" si="209"/>
        <v>music</v>
      </c>
      <c r="X1669" s="6" t="str">
        <f t="shared" si="210"/>
        <v>pop</v>
      </c>
    </row>
    <row r="1670" spans="1:24" ht="104.7" customHeight="1" x14ac:dyDescent="0.55000000000000004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20">
        <f t="shared" si="211"/>
        <v>40845.14975694444</v>
      </c>
      <c r="L1670" s="20">
        <f t="shared" si="212"/>
        <v>40875.191423611112</v>
      </c>
      <c r="M1670" s="6" t="b">
        <v>0</v>
      </c>
      <c r="N1670" s="6">
        <v>116</v>
      </c>
      <c r="O1670" s="6" t="b">
        <v>1</v>
      </c>
      <c r="P1670" s="6" t="s">
        <v>8292</v>
      </c>
      <c r="Q1670" s="8">
        <f t="shared" si="213"/>
        <v>102.6375</v>
      </c>
      <c r="R1670" s="9">
        <f t="shared" si="214"/>
        <v>70.784482758620683</v>
      </c>
      <c r="S1670" s="6" t="s">
        <v>8325</v>
      </c>
      <c r="T1670" s="6" t="s">
        <v>8346</v>
      </c>
      <c r="U1670" s="6" t="str">
        <f t="shared" si="208"/>
        <v>music</v>
      </c>
      <c r="V1670" s="6" t="str">
        <f t="shared" si="215"/>
        <v>pop</v>
      </c>
      <c r="W1670" s="6" t="str">
        <f t="shared" si="209"/>
        <v>music</v>
      </c>
      <c r="X1670" s="6" t="str">
        <f t="shared" si="210"/>
        <v>pop</v>
      </c>
    </row>
    <row r="1671" spans="1:24" ht="104.7" customHeight="1" x14ac:dyDescent="0.55000000000000004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20">
        <f t="shared" si="211"/>
        <v>42461.885138888887</v>
      </c>
      <c r="L1671" s="20">
        <f t="shared" si="212"/>
        <v>42521.885138888887</v>
      </c>
      <c r="M1671" s="6" t="b">
        <v>0</v>
      </c>
      <c r="N1671" s="6">
        <v>52</v>
      </c>
      <c r="O1671" s="6" t="b">
        <v>1</v>
      </c>
      <c r="P1671" s="6" t="s">
        <v>8292</v>
      </c>
      <c r="Q1671" s="8">
        <f t="shared" si="213"/>
        <v>139.75</v>
      </c>
      <c r="R1671" s="9">
        <f t="shared" si="214"/>
        <v>53.75</v>
      </c>
      <c r="S1671" s="6" t="s">
        <v>8325</v>
      </c>
      <c r="T1671" s="6" t="s">
        <v>8346</v>
      </c>
      <c r="U1671" s="6" t="str">
        <f t="shared" si="208"/>
        <v>music</v>
      </c>
      <c r="V1671" s="6" t="str">
        <f t="shared" si="215"/>
        <v>pop</v>
      </c>
      <c r="W1671" s="6" t="str">
        <f t="shared" si="209"/>
        <v>music</v>
      </c>
      <c r="X1671" s="6" t="str">
        <f t="shared" si="210"/>
        <v>pop</v>
      </c>
    </row>
    <row r="1672" spans="1:24" ht="104.7" customHeight="1" x14ac:dyDescent="0.55000000000000004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20">
        <f t="shared" si="211"/>
        <v>40313.930543981485</v>
      </c>
      <c r="L1672" s="20">
        <f t="shared" si="212"/>
        <v>40364.166666666664</v>
      </c>
      <c r="M1672" s="6" t="b">
        <v>0</v>
      </c>
      <c r="N1672" s="6">
        <v>23</v>
      </c>
      <c r="O1672" s="6" t="b">
        <v>1</v>
      </c>
      <c r="P1672" s="6" t="s">
        <v>8292</v>
      </c>
      <c r="Q1672" s="8">
        <f t="shared" si="213"/>
        <v>102.60000000000001</v>
      </c>
      <c r="R1672" s="9">
        <f t="shared" si="214"/>
        <v>44.608695652173914</v>
      </c>
      <c r="S1672" s="6" t="s">
        <v>8325</v>
      </c>
      <c r="T1672" s="6" t="s">
        <v>8346</v>
      </c>
      <c r="U1672" s="6" t="str">
        <f t="shared" si="208"/>
        <v>music</v>
      </c>
      <c r="V1672" s="6" t="str">
        <f t="shared" si="215"/>
        <v>pop</v>
      </c>
      <c r="W1672" s="6" t="str">
        <f t="shared" si="209"/>
        <v>music</v>
      </c>
      <c r="X1672" s="6" t="str">
        <f t="shared" si="210"/>
        <v>pop</v>
      </c>
    </row>
    <row r="1673" spans="1:24" ht="104.7" customHeight="1" x14ac:dyDescent="0.55000000000000004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20">
        <f t="shared" si="211"/>
        <v>42553.54414351852</v>
      </c>
      <c r="L1673" s="20">
        <f t="shared" si="212"/>
        <v>42583.54414351852</v>
      </c>
      <c r="M1673" s="6" t="b">
        <v>0</v>
      </c>
      <c r="N1673" s="6">
        <v>77</v>
      </c>
      <c r="O1673" s="6" t="b">
        <v>1</v>
      </c>
      <c r="P1673" s="6" t="s">
        <v>8292</v>
      </c>
      <c r="Q1673" s="8">
        <f t="shared" si="213"/>
        <v>100.67349999999999</v>
      </c>
      <c r="R1673" s="9">
        <f t="shared" si="214"/>
        <v>26.148961038961041</v>
      </c>
      <c r="S1673" s="6" t="s">
        <v>8325</v>
      </c>
      <c r="T1673" s="6" t="s">
        <v>8346</v>
      </c>
      <c r="U1673" s="6" t="str">
        <f t="shared" si="208"/>
        <v>music</v>
      </c>
      <c r="V1673" s="6" t="str">
        <f t="shared" si="215"/>
        <v>pop</v>
      </c>
      <c r="W1673" s="6" t="str">
        <f t="shared" si="209"/>
        <v>music</v>
      </c>
      <c r="X1673" s="6" t="str">
        <f t="shared" si="210"/>
        <v>pop</v>
      </c>
    </row>
    <row r="1674" spans="1:24" ht="104.7" customHeight="1" x14ac:dyDescent="0.55000000000000004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20">
        <f t="shared" si="211"/>
        <v>41034.656597222223</v>
      </c>
      <c r="L1674" s="20">
        <f t="shared" si="212"/>
        <v>41064.656597222223</v>
      </c>
      <c r="M1674" s="6" t="b">
        <v>0</v>
      </c>
      <c r="N1674" s="6">
        <v>49</v>
      </c>
      <c r="O1674" s="6" t="b">
        <v>1</v>
      </c>
      <c r="P1674" s="6" t="s">
        <v>8292</v>
      </c>
      <c r="Q1674" s="8">
        <f t="shared" si="213"/>
        <v>112.94117647058823</v>
      </c>
      <c r="R1674" s="9">
        <f t="shared" si="214"/>
        <v>39.183673469387756</v>
      </c>
      <c r="S1674" s="6" t="s">
        <v>8325</v>
      </c>
      <c r="T1674" s="6" t="s">
        <v>8346</v>
      </c>
      <c r="U1674" s="6" t="str">
        <f t="shared" si="208"/>
        <v>music</v>
      </c>
      <c r="V1674" s="6" t="str">
        <f t="shared" si="215"/>
        <v>pop</v>
      </c>
      <c r="W1674" s="6" t="str">
        <f t="shared" si="209"/>
        <v>music</v>
      </c>
      <c r="X1674" s="6" t="str">
        <f t="shared" si="210"/>
        <v>pop</v>
      </c>
    </row>
    <row r="1675" spans="1:24" ht="104.7" customHeight="1" x14ac:dyDescent="0.55000000000000004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20">
        <f t="shared" si="211"/>
        <v>42039.878379629634</v>
      </c>
      <c r="L1675" s="20">
        <f t="shared" si="212"/>
        <v>42069.878379629634</v>
      </c>
      <c r="M1675" s="6" t="b">
        <v>0</v>
      </c>
      <c r="N1675" s="6">
        <v>59</v>
      </c>
      <c r="O1675" s="6" t="b">
        <v>1</v>
      </c>
      <c r="P1675" s="6" t="s">
        <v>8292</v>
      </c>
      <c r="Q1675" s="8">
        <f t="shared" si="213"/>
        <v>128.09523809523807</v>
      </c>
      <c r="R1675" s="9">
        <f t="shared" si="214"/>
        <v>45.593220338983052</v>
      </c>
      <c r="S1675" s="6" t="s">
        <v>8325</v>
      </c>
      <c r="T1675" s="6" t="s">
        <v>8346</v>
      </c>
      <c r="U1675" s="6" t="str">
        <f t="shared" si="208"/>
        <v>music</v>
      </c>
      <c r="V1675" s="6" t="str">
        <f t="shared" si="215"/>
        <v>pop</v>
      </c>
      <c r="W1675" s="6" t="str">
        <f t="shared" si="209"/>
        <v>music</v>
      </c>
      <c r="X1675" s="6" t="str">
        <f t="shared" si="210"/>
        <v>pop</v>
      </c>
    </row>
    <row r="1676" spans="1:24" ht="104.7" customHeight="1" x14ac:dyDescent="0.55000000000000004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20">
        <f t="shared" si="211"/>
        <v>42569.605393518519</v>
      </c>
      <c r="L1676" s="20">
        <f t="shared" si="212"/>
        <v>42600.290972222225</v>
      </c>
      <c r="M1676" s="6" t="b">
        <v>0</v>
      </c>
      <c r="N1676" s="6">
        <v>113</v>
      </c>
      <c r="O1676" s="6" t="b">
        <v>1</v>
      </c>
      <c r="P1676" s="6" t="s">
        <v>8292</v>
      </c>
      <c r="Q1676" s="8">
        <f t="shared" si="213"/>
        <v>201.7</v>
      </c>
      <c r="R1676" s="9">
        <f t="shared" si="214"/>
        <v>89.247787610619469</v>
      </c>
      <c r="S1676" s="6" t="s">
        <v>8325</v>
      </c>
      <c r="T1676" s="6" t="s">
        <v>8346</v>
      </c>
      <c r="U1676" s="6" t="str">
        <f t="shared" si="208"/>
        <v>music</v>
      </c>
      <c r="V1676" s="6" t="str">
        <f t="shared" si="215"/>
        <v>pop</v>
      </c>
      <c r="W1676" s="6" t="str">
        <f t="shared" si="209"/>
        <v>music</v>
      </c>
      <c r="X1676" s="6" t="str">
        <f t="shared" si="210"/>
        <v>pop</v>
      </c>
    </row>
    <row r="1677" spans="1:24" ht="104.7" customHeight="1" x14ac:dyDescent="0.55000000000000004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20">
        <f t="shared" si="211"/>
        <v>40802.733101851853</v>
      </c>
      <c r="L1677" s="20">
        <f t="shared" si="212"/>
        <v>40832.918749999997</v>
      </c>
      <c r="M1677" s="6" t="b">
        <v>0</v>
      </c>
      <c r="N1677" s="6">
        <v>34</v>
      </c>
      <c r="O1677" s="6" t="b">
        <v>1</v>
      </c>
      <c r="P1677" s="6" t="s">
        <v>8292</v>
      </c>
      <c r="Q1677" s="8">
        <f t="shared" si="213"/>
        <v>137.416</v>
      </c>
      <c r="R1677" s="9">
        <f t="shared" si="214"/>
        <v>40.416470588235299</v>
      </c>
      <c r="S1677" s="6" t="s">
        <v>8325</v>
      </c>
      <c r="T1677" s="6" t="s">
        <v>8346</v>
      </c>
      <c r="U1677" s="6" t="str">
        <f t="shared" si="208"/>
        <v>music</v>
      </c>
      <c r="V1677" s="6" t="str">
        <f t="shared" si="215"/>
        <v>pop</v>
      </c>
      <c r="W1677" s="6" t="str">
        <f t="shared" si="209"/>
        <v>music</v>
      </c>
      <c r="X1677" s="6" t="str">
        <f t="shared" si="210"/>
        <v>pop</v>
      </c>
    </row>
    <row r="1678" spans="1:24" ht="104.7" customHeight="1" x14ac:dyDescent="0.55000000000000004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20">
        <f t="shared" si="211"/>
        <v>40973.72623842593</v>
      </c>
      <c r="L1678" s="20">
        <f t="shared" si="212"/>
        <v>41020.165972222225</v>
      </c>
      <c r="M1678" s="6" t="b">
        <v>0</v>
      </c>
      <c r="N1678" s="6">
        <v>42</v>
      </c>
      <c r="O1678" s="6" t="b">
        <v>1</v>
      </c>
      <c r="P1678" s="6" t="s">
        <v>8292</v>
      </c>
      <c r="Q1678" s="8">
        <f t="shared" si="213"/>
        <v>115.33333333333333</v>
      </c>
      <c r="R1678" s="9">
        <f t="shared" si="214"/>
        <v>82.38095238095238</v>
      </c>
      <c r="S1678" s="6" t="s">
        <v>8325</v>
      </c>
      <c r="T1678" s="6" t="s">
        <v>8346</v>
      </c>
      <c r="U1678" s="6" t="str">
        <f t="shared" si="208"/>
        <v>music</v>
      </c>
      <c r="V1678" s="6" t="str">
        <f t="shared" si="215"/>
        <v>pop</v>
      </c>
      <c r="W1678" s="6" t="str">
        <f t="shared" si="209"/>
        <v>music</v>
      </c>
      <c r="X1678" s="6" t="str">
        <f t="shared" si="210"/>
        <v>pop</v>
      </c>
    </row>
    <row r="1679" spans="1:24" ht="104.7" customHeight="1" x14ac:dyDescent="0.55000000000000004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20">
        <f t="shared" si="211"/>
        <v>42416.407129629632</v>
      </c>
      <c r="L1679" s="20">
        <f t="shared" si="212"/>
        <v>42476.249305555553</v>
      </c>
      <c r="M1679" s="6" t="b">
        <v>0</v>
      </c>
      <c r="N1679" s="6">
        <v>42</v>
      </c>
      <c r="O1679" s="6" t="b">
        <v>1</v>
      </c>
      <c r="P1679" s="6" t="s">
        <v>8292</v>
      </c>
      <c r="Q1679" s="8">
        <f t="shared" si="213"/>
        <v>111.66666666666667</v>
      </c>
      <c r="R1679" s="9">
        <f t="shared" si="214"/>
        <v>159.52380952380952</v>
      </c>
      <c r="S1679" s="6" t="s">
        <v>8325</v>
      </c>
      <c r="T1679" s="6" t="s">
        <v>8346</v>
      </c>
      <c r="U1679" s="6" t="str">
        <f t="shared" si="208"/>
        <v>music</v>
      </c>
      <c r="V1679" s="6" t="str">
        <f t="shared" si="215"/>
        <v>pop</v>
      </c>
      <c r="W1679" s="6" t="str">
        <f t="shared" si="209"/>
        <v>music</v>
      </c>
      <c r="X1679" s="6" t="str">
        <f t="shared" si="210"/>
        <v>pop</v>
      </c>
    </row>
    <row r="1680" spans="1:24" ht="104.7" customHeight="1" x14ac:dyDescent="0.55000000000000004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20">
        <f t="shared" si="211"/>
        <v>41662.854988425926</v>
      </c>
      <c r="L1680" s="20">
        <f t="shared" si="212"/>
        <v>41676.854988425926</v>
      </c>
      <c r="M1680" s="6" t="b">
        <v>0</v>
      </c>
      <c r="N1680" s="6">
        <v>49</v>
      </c>
      <c r="O1680" s="6" t="b">
        <v>1</v>
      </c>
      <c r="P1680" s="6" t="s">
        <v>8292</v>
      </c>
      <c r="Q1680" s="8">
        <f t="shared" si="213"/>
        <v>118.39999999999999</v>
      </c>
      <c r="R1680" s="9">
        <f t="shared" si="214"/>
        <v>36.244897959183675</v>
      </c>
      <c r="S1680" s="6" t="s">
        <v>8325</v>
      </c>
      <c r="T1680" s="6" t="s">
        <v>8346</v>
      </c>
      <c r="U1680" s="6" t="str">
        <f t="shared" si="208"/>
        <v>music</v>
      </c>
      <c r="V1680" s="6" t="str">
        <f t="shared" si="215"/>
        <v>pop</v>
      </c>
      <c r="W1680" s="6" t="str">
        <f t="shared" si="209"/>
        <v>music</v>
      </c>
      <c r="X1680" s="6" t="str">
        <f t="shared" si="210"/>
        <v>pop</v>
      </c>
    </row>
    <row r="1681" spans="1:24" ht="104.7" customHeight="1" x14ac:dyDescent="0.55000000000000004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20">
        <f t="shared" si="211"/>
        <v>40723.068807870368</v>
      </c>
      <c r="L1681" s="20">
        <f t="shared" si="212"/>
        <v>40746.068807870368</v>
      </c>
      <c r="M1681" s="6" t="b">
        <v>0</v>
      </c>
      <c r="N1681" s="6">
        <v>56</v>
      </c>
      <c r="O1681" s="6" t="b">
        <v>1</v>
      </c>
      <c r="P1681" s="6" t="s">
        <v>8292</v>
      </c>
      <c r="Q1681" s="8">
        <f t="shared" si="213"/>
        <v>175</v>
      </c>
      <c r="R1681" s="9">
        <f t="shared" si="214"/>
        <v>62.5</v>
      </c>
      <c r="S1681" s="6" t="s">
        <v>8325</v>
      </c>
      <c r="T1681" s="6" t="s">
        <v>8346</v>
      </c>
      <c r="U1681" s="6" t="str">
        <f t="shared" si="208"/>
        <v>music</v>
      </c>
      <c r="V1681" s="6" t="str">
        <f t="shared" si="215"/>
        <v>pop</v>
      </c>
      <c r="W1681" s="6" t="str">
        <f t="shared" si="209"/>
        <v>music</v>
      </c>
      <c r="X1681" s="6" t="str">
        <f t="shared" si="210"/>
        <v>pop</v>
      </c>
    </row>
    <row r="1682" spans="1:24" ht="104.7" customHeight="1" x14ac:dyDescent="0.55000000000000004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20">
        <f t="shared" si="211"/>
        <v>41802.757719907408</v>
      </c>
      <c r="L1682" s="20">
        <f t="shared" si="212"/>
        <v>41832.757719907408</v>
      </c>
      <c r="M1682" s="6" t="b">
        <v>0</v>
      </c>
      <c r="N1682" s="6">
        <v>25</v>
      </c>
      <c r="O1682" s="6" t="b">
        <v>1</v>
      </c>
      <c r="P1682" s="6" t="s">
        <v>8292</v>
      </c>
      <c r="Q1682" s="8">
        <f t="shared" si="213"/>
        <v>117.5</v>
      </c>
      <c r="R1682" s="9">
        <f t="shared" si="214"/>
        <v>47</v>
      </c>
      <c r="S1682" s="6" t="s">
        <v>8325</v>
      </c>
      <c r="T1682" s="6" t="s">
        <v>8346</v>
      </c>
      <c r="U1682" s="6" t="str">
        <f t="shared" si="208"/>
        <v>music</v>
      </c>
      <c r="V1682" s="6" t="str">
        <f t="shared" si="215"/>
        <v>pop</v>
      </c>
      <c r="W1682" s="6" t="str">
        <f t="shared" si="209"/>
        <v>music</v>
      </c>
      <c r="X1682" s="6" t="str">
        <f t="shared" si="210"/>
        <v>pop</v>
      </c>
    </row>
    <row r="1683" spans="1:24" ht="104.7" customHeight="1" x14ac:dyDescent="0.55000000000000004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20">
        <f t="shared" si="211"/>
        <v>42774.121342592596</v>
      </c>
      <c r="L1683" s="20">
        <f t="shared" si="212"/>
        <v>42823.083333333328</v>
      </c>
      <c r="M1683" s="6" t="b">
        <v>0</v>
      </c>
      <c r="N1683" s="6">
        <v>884</v>
      </c>
      <c r="O1683" s="6" t="b">
        <v>0</v>
      </c>
      <c r="P1683" s="6" t="s">
        <v>8293</v>
      </c>
      <c r="Q1683" s="8">
        <f t="shared" si="213"/>
        <v>101.42212307692309</v>
      </c>
      <c r="R1683" s="9">
        <f t="shared" si="214"/>
        <v>74.575090497737563</v>
      </c>
      <c r="S1683" s="6" t="s">
        <v>8325</v>
      </c>
      <c r="T1683" s="6" t="s">
        <v>8347</v>
      </c>
      <c r="U1683" s="6" t="str">
        <f t="shared" si="208"/>
        <v>music</v>
      </c>
      <c r="V1683" s="6" t="str">
        <f t="shared" si="215"/>
        <v>faith</v>
      </c>
      <c r="W1683" s="6" t="str">
        <f t="shared" si="209"/>
        <v>music</v>
      </c>
      <c r="X1683" s="6" t="str">
        <f t="shared" si="210"/>
        <v>faith</v>
      </c>
    </row>
    <row r="1684" spans="1:24" ht="104.7" customHeight="1" x14ac:dyDescent="0.55000000000000004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20">
        <f t="shared" si="211"/>
        <v>42779.21365740741</v>
      </c>
      <c r="L1684" s="20">
        <f t="shared" si="212"/>
        <v>42839.171990740739</v>
      </c>
      <c r="M1684" s="6" t="b">
        <v>0</v>
      </c>
      <c r="N1684" s="6">
        <v>0</v>
      </c>
      <c r="O1684" s="6" t="b">
        <v>0</v>
      </c>
      <c r="P1684" s="6" t="s">
        <v>8293</v>
      </c>
      <c r="Q1684" s="8">
        <f t="shared" si="213"/>
        <v>0</v>
      </c>
      <c r="R1684" s="9" t="e">
        <f t="shared" si="214"/>
        <v>#DIV/0!</v>
      </c>
      <c r="S1684" s="6" t="s">
        <v>8325</v>
      </c>
      <c r="T1684" s="6" t="s">
        <v>8347</v>
      </c>
      <c r="U1684" s="6" t="str">
        <f t="shared" si="208"/>
        <v>music</v>
      </c>
      <c r="V1684" s="6" t="str">
        <f t="shared" si="215"/>
        <v>faith</v>
      </c>
      <c r="W1684" s="6" t="str">
        <f t="shared" si="209"/>
        <v>music</v>
      </c>
      <c r="X1684" s="6" t="str">
        <f t="shared" si="210"/>
        <v>faith</v>
      </c>
    </row>
    <row r="1685" spans="1:24" ht="104.7" customHeight="1" x14ac:dyDescent="0.55000000000000004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20">
        <f t="shared" si="211"/>
        <v>42808.781689814816</v>
      </c>
      <c r="L1685" s="20">
        <f t="shared" si="212"/>
        <v>42832.781689814816</v>
      </c>
      <c r="M1685" s="6" t="b">
        <v>0</v>
      </c>
      <c r="N1685" s="6">
        <v>10</v>
      </c>
      <c r="O1685" s="6" t="b">
        <v>0</v>
      </c>
      <c r="P1685" s="6" t="s">
        <v>8293</v>
      </c>
      <c r="Q1685" s="8">
        <f t="shared" si="213"/>
        <v>21.714285714285715</v>
      </c>
      <c r="R1685" s="9">
        <f t="shared" si="214"/>
        <v>76</v>
      </c>
      <c r="S1685" s="6" t="s">
        <v>8325</v>
      </c>
      <c r="T1685" s="6" t="s">
        <v>8347</v>
      </c>
      <c r="U1685" s="6" t="str">
        <f t="shared" si="208"/>
        <v>music</v>
      </c>
      <c r="V1685" s="6" t="str">
        <f t="shared" si="215"/>
        <v>faith</v>
      </c>
      <c r="W1685" s="6" t="str">
        <f t="shared" si="209"/>
        <v>music</v>
      </c>
      <c r="X1685" s="6" t="str">
        <f t="shared" si="210"/>
        <v>faith</v>
      </c>
    </row>
    <row r="1686" spans="1:24" ht="104.7" customHeight="1" x14ac:dyDescent="0.55000000000000004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20">
        <f t="shared" si="211"/>
        <v>42783.815289351856</v>
      </c>
      <c r="L1686" s="20">
        <f t="shared" si="212"/>
        <v>42811.773622685185</v>
      </c>
      <c r="M1686" s="6" t="b">
        <v>0</v>
      </c>
      <c r="N1686" s="6">
        <v>101</v>
      </c>
      <c r="O1686" s="6" t="b">
        <v>0</v>
      </c>
      <c r="P1686" s="6" t="s">
        <v>8293</v>
      </c>
      <c r="Q1686" s="8">
        <f t="shared" si="213"/>
        <v>109.125</v>
      </c>
      <c r="R1686" s="9">
        <f t="shared" si="214"/>
        <v>86.43564356435644</v>
      </c>
      <c r="S1686" s="6" t="s">
        <v>8325</v>
      </c>
      <c r="T1686" s="6" t="s">
        <v>8347</v>
      </c>
      <c r="U1686" s="6" t="str">
        <f t="shared" si="208"/>
        <v>music</v>
      </c>
      <c r="V1686" s="6" t="str">
        <f t="shared" si="215"/>
        <v>faith</v>
      </c>
      <c r="W1686" s="6" t="str">
        <f t="shared" si="209"/>
        <v>music</v>
      </c>
      <c r="X1686" s="6" t="str">
        <f t="shared" si="210"/>
        <v>faith</v>
      </c>
    </row>
    <row r="1687" spans="1:24" ht="104.7" customHeight="1" x14ac:dyDescent="0.55000000000000004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20">
        <f t="shared" si="211"/>
        <v>42788.2502662037</v>
      </c>
      <c r="L1687" s="20">
        <f t="shared" si="212"/>
        <v>42818.208599537036</v>
      </c>
      <c r="M1687" s="6" t="b">
        <v>0</v>
      </c>
      <c r="N1687" s="6">
        <v>15</v>
      </c>
      <c r="O1687" s="6" t="b">
        <v>0</v>
      </c>
      <c r="P1687" s="6" t="s">
        <v>8293</v>
      </c>
      <c r="Q1687" s="8">
        <f t="shared" si="213"/>
        <v>102.85714285714285</v>
      </c>
      <c r="R1687" s="9">
        <f t="shared" si="214"/>
        <v>24</v>
      </c>
      <c r="S1687" s="6" t="s">
        <v>8325</v>
      </c>
      <c r="T1687" s="6" t="s">
        <v>8347</v>
      </c>
      <c r="U1687" s="6" t="str">
        <f t="shared" si="208"/>
        <v>music</v>
      </c>
      <c r="V1687" s="6" t="str">
        <f t="shared" si="215"/>
        <v>faith</v>
      </c>
      <c r="W1687" s="6" t="str">
        <f t="shared" si="209"/>
        <v>music</v>
      </c>
      <c r="X1687" s="6" t="str">
        <f t="shared" si="210"/>
        <v>faith</v>
      </c>
    </row>
    <row r="1688" spans="1:24" ht="104.7" customHeight="1" x14ac:dyDescent="0.55000000000000004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20">
        <f t="shared" si="211"/>
        <v>42792.843969907408</v>
      </c>
      <c r="L1688" s="20">
        <f t="shared" si="212"/>
        <v>42852.802303240736</v>
      </c>
      <c r="M1688" s="6" t="b">
        <v>0</v>
      </c>
      <c r="N1688" s="6">
        <v>1</v>
      </c>
      <c r="O1688" s="6" t="b">
        <v>0</v>
      </c>
      <c r="P1688" s="6" t="s">
        <v>8293</v>
      </c>
      <c r="Q1688" s="8">
        <f t="shared" si="213"/>
        <v>0.36</v>
      </c>
      <c r="R1688" s="9">
        <f t="shared" si="214"/>
        <v>18</v>
      </c>
      <c r="S1688" s="6" t="s">
        <v>8325</v>
      </c>
      <c r="T1688" s="6" t="s">
        <v>8347</v>
      </c>
      <c r="U1688" s="6" t="str">
        <f t="shared" si="208"/>
        <v>music</v>
      </c>
      <c r="V1688" s="6" t="str">
        <f t="shared" si="215"/>
        <v>faith</v>
      </c>
      <c r="W1688" s="6" t="str">
        <f t="shared" si="209"/>
        <v>music</v>
      </c>
      <c r="X1688" s="6" t="str">
        <f t="shared" si="210"/>
        <v>faith</v>
      </c>
    </row>
    <row r="1689" spans="1:24" ht="104.7" customHeight="1" x14ac:dyDescent="0.55000000000000004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20">
        <f t="shared" si="211"/>
        <v>42802.046817129631</v>
      </c>
      <c r="L1689" s="20">
        <f t="shared" si="212"/>
        <v>42835.84375</v>
      </c>
      <c r="M1689" s="6" t="b">
        <v>0</v>
      </c>
      <c r="N1689" s="6">
        <v>39</v>
      </c>
      <c r="O1689" s="6" t="b">
        <v>0</v>
      </c>
      <c r="P1689" s="6" t="s">
        <v>8293</v>
      </c>
      <c r="Q1689" s="8">
        <f t="shared" si="213"/>
        <v>31.25</v>
      </c>
      <c r="R1689" s="9">
        <f t="shared" si="214"/>
        <v>80.128205128205124</v>
      </c>
      <c r="S1689" s="6" t="s">
        <v>8325</v>
      </c>
      <c r="T1689" s="6" t="s">
        <v>8347</v>
      </c>
      <c r="U1689" s="6" t="str">
        <f t="shared" si="208"/>
        <v>music</v>
      </c>
      <c r="V1689" s="6" t="str">
        <f t="shared" si="215"/>
        <v>faith</v>
      </c>
      <c r="W1689" s="6" t="str">
        <f t="shared" si="209"/>
        <v>music</v>
      </c>
      <c r="X1689" s="6" t="str">
        <f t="shared" si="210"/>
        <v>faith</v>
      </c>
    </row>
    <row r="1690" spans="1:24" ht="104.7" customHeight="1" x14ac:dyDescent="0.55000000000000004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20">
        <f t="shared" si="211"/>
        <v>42804.534652777773</v>
      </c>
      <c r="L1690" s="20">
        <f t="shared" si="212"/>
        <v>42834.492986111116</v>
      </c>
      <c r="M1690" s="6" t="b">
        <v>0</v>
      </c>
      <c r="N1690" s="6">
        <v>7</v>
      </c>
      <c r="O1690" s="6" t="b">
        <v>0</v>
      </c>
      <c r="P1690" s="6" t="s">
        <v>8293</v>
      </c>
      <c r="Q1690" s="8">
        <f t="shared" si="213"/>
        <v>44.3</v>
      </c>
      <c r="R1690" s="9">
        <f t="shared" si="214"/>
        <v>253.14285714285714</v>
      </c>
      <c r="S1690" s="6" t="s">
        <v>8325</v>
      </c>
      <c r="T1690" s="6" t="s">
        <v>8347</v>
      </c>
      <c r="U1690" s="6" t="str">
        <f t="shared" si="208"/>
        <v>music</v>
      </c>
      <c r="V1690" s="6" t="str">
        <f t="shared" si="215"/>
        <v>faith</v>
      </c>
      <c r="W1690" s="6" t="str">
        <f t="shared" si="209"/>
        <v>music</v>
      </c>
      <c r="X1690" s="6" t="str">
        <f t="shared" si="210"/>
        <v>faith</v>
      </c>
    </row>
    <row r="1691" spans="1:24" ht="104.7" customHeight="1" x14ac:dyDescent="0.55000000000000004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20">
        <f t="shared" si="211"/>
        <v>42780.942476851851</v>
      </c>
      <c r="L1691" s="20">
        <f t="shared" si="212"/>
        <v>42810.900810185187</v>
      </c>
      <c r="M1691" s="6" t="b">
        <v>0</v>
      </c>
      <c r="N1691" s="6">
        <v>14</v>
      </c>
      <c r="O1691" s="6" t="b">
        <v>0</v>
      </c>
      <c r="P1691" s="6" t="s">
        <v>8293</v>
      </c>
      <c r="Q1691" s="8">
        <f t="shared" si="213"/>
        <v>100</v>
      </c>
      <c r="R1691" s="9">
        <f t="shared" si="214"/>
        <v>171.42857142857142</v>
      </c>
      <c r="S1691" s="6" t="s">
        <v>8325</v>
      </c>
      <c r="T1691" s="6" t="s">
        <v>8347</v>
      </c>
      <c r="U1691" s="6" t="str">
        <f t="shared" si="208"/>
        <v>music</v>
      </c>
      <c r="V1691" s="6" t="str">
        <f t="shared" si="215"/>
        <v>faith</v>
      </c>
      <c r="W1691" s="6" t="str">
        <f t="shared" si="209"/>
        <v>music</v>
      </c>
      <c r="X1691" s="6" t="str">
        <f t="shared" si="210"/>
        <v>faith</v>
      </c>
    </row>
    <row r="1692" spans="1:24" ht="104.7" customHeight="1" x14ac:dyDescent="0.55000000000000004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20">
        <f t="shared" si="211"/>
        <v>42801.43104166667</v>
      </c>
      <c r="L1692" s="20">
        <f t="shared" si="212"/>
        <v>42831.389374999999</v>
      </c>
      <c r="M1692" s="6" t="b">
        <v>0</v>
      </c>
      <c r="N1692" s="6">
        <v>11</v>
      </c>
      <c r="O1692" s="6" t="b">
        <v>0</v>
      </c>
      <c r="P1692" s="6" t="s">
        <v>8293</v>
      </c>
      <c r="Q1692" s="8">
        <f t="shared" si="213"/>
        <v>25.4</v>
      </c>
      <c r="R1692" s="9">
        <f t="shared" si="214"/>
        <v>57.727272727272727</v>
      </c>
      <c r="S1692" s="6" t="s">
        <v>8325</v>
      </c>
      <c r="T1692" s="6" t="s">
        <v>8347</v>
      </c>
      <c r="U1692" s="6" t="str">
        <f t="shared" si="208"/>
        <v>music</v>
      </c>
      <c r="V1692" s="6" t="str">
        <f t="shared" si="215"/>
        <v>faith</v>
      </c>
      <c r="W1692" s="6" t="str">
        <f t="shared" si="209"/>
        <v>music</v>
      </c>
      <c r="X1692" s="6" t="str">
        <f t="shared" si="210"/>
        <v>faith</v>
      </c>
    </row>
    <row r="1693" spans="1:24" ht="104.7" customHeight="1" x14ac:dyDescent="0.55000000000000004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20">
        <f t="shared" si="211"/>
        <v>42795.701481481476</v>
      </c>
      <c r="L1693" s="20">
        <f t="shared" si="212"/>
        <v>42828.041666666672</v>
      </c>
      <c r="M1693" s="6" t="b">
        <v>0</v>
      </c>
      <c r="N1693" s="6">
        <v>38</v>
      </c>
      <c r="O1693" s="6" t="b">
        <v>0</v>
      </c>
      <c r="P1693" s="6" t="s">
        <v>8293</v>
      </c>
      <c r="Q1693" s="8">
        <f t="shared" si="213"/>
        <v>33.473333333333329</v>
      </c>
      <c r="R1693" s="9">
        <f t="shared" si="214"/>
        <v>264.26315789473682</v>
      </c>
      <c r="S1693" s="6" t="s">
        <v>8325</v>
      </c>
      <c r="T1693" s="6" t="s">
        <v>8347</v>
      </c>
      <c r="U1693" s="6" t="str">
        <f t="shared" si="208"/>
        <v>music</v>
      </c>
      <c r="V1693" s="6" t="str">
        <f t="shared" si="215"/>
        <v>faith</v>
      </c>
      <c r="W1693" s="6" t="str">
        <f t="shared" si="209"/>
        <v>music</v>
      </c>
      <c r="X1693" s="6" t="str">
        <f t="shared" si="210"/>
        <v>faith</v>
      </c>
    </row>
    <row r="1694" spans="1:24" ht="104.7" customHeight="1" x14ac:dyDescent="0.55000000000000004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20">
        <f t="shared" si="211"/>
        <v>42788.151238425926</v>
      </c>
      <c r="L1694" s="20">
        <f t="shared" si="212"/>
        <v>42820.999305555553</v>
      </c>
      <c r="M1694" s="6" t="b">
        <v>0</v>
      </c>
      <c r="N1694" s="6">
        <v>15</v>
      </c>
      <c r="O1694" s="6" t="b">
        <v>0</v>
      </c>
      <c r="P1694" s="6" t="s">
        <v>8293</v>
      </c>
      <c r="Q1694" s="8">
        <f t="shared" si="213"/>
        <v>47.8</v>
      </c>
      <c r="R1694" s="9">
        <f t="shared" si="214"/>
        <v>159.33333333333334</v>
      </c>
      <c r="S1694" s="6" t="s">
        <v>8325</v>
      </c>
      <c r="T1694" s="6" t="s">
        <v>8347</v>
      </c>
      <c r="U1694" s="6" t="str">
        <f t="shared" si="208"/>
        <v>music</v>
      </c>
      <c r="V1694" s="6" t="str">
        <f t="shared" si="215"/>
        <v>faith</v>
      </c>
      <c r="W1694" s="6" t="str">
        <f t="shared" si="209"/>
        <v>music</v>
      </c>
      <c r="X1694" s="6" t="str">
        <f t="shared" si="210"/>
        <v>faith</v>
      </c>
    </row>
    <row r="1695" spans="1:24" ht="104.7" customHeight="1" x14ac:dyDescent="0.55000000000000004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20">
        <f t="shared" si="211"/>
        <v>42803.920277777783</v>
      </c>
      <c r="L1695" s="20">
        <f t="shared" si="212"/>
        <v>42834.833333333328</v>
      </c>
      <c r="M1695" s="6" t="b">
        <v>0</v>
      </c>
      <c r="N1695" s="6">
        <v>8</v>
      </c>
      <c r="O1695" s="6" t="b">
        <v>0</v>
      </c>
      <c r="P1695" s="6" t="s">
        <v>8293</v>
      </c>
      <c r="Q1695" s="8">
        <f t="shared" si="213"/>
        <v>9.3333333333333339</v>
      </c>
      <c r="R1695" s="9">
        <f t="shared" si="214"/>
        <v>35</v>
      </c>
      <c r="S1695" s="6" t="s">
        <v>8325</v>
      </c>
      <c r="T1695" s="6" t="s">
        <v>8347</v>
      </c>
      <c r="U1695" s="6" t="str">
        <f t="shared" si="208"/>
        <v>music</v>
      </c>
      <c r="V1695" s="6" t="str">
        <f t="shared" si="215"/>
        <v>faith</v>
      </c>
      <c r="W1695" s="6" t="str">
        <f t="shared" si="209"/>
        <v>music</v>
      </c>
      <c r="X1695" s="6" t="str">
        <f t="shared" si="210"/>
        <v>faith</v>
      </c>
    </row>
    <row r="1696" spans="1:24" ht="104.7" customHeight="1" x14ac:dyDescent="0.55000000000000004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20">
        <f t="shared" si="211"/>
        <v>42791.669837962967</v>
      </c>
      <c r="L1696" s="20">
        <f t="shared" si="212"/>
        <v>42821.191666666666</v>
      </c>
      <c r="M1696" s="6" t="b">
        <v>0</v>
      </c>
      <c r="N1696" s="6">
        <v>1</v>
      </c>
      <c r="O1696" s="6" t="b">
        <v>0</v>
      </c>
      <c r="P1696" s="6" t="s">
        <v>8293</v>
      </c>
      <c r="Q1696" s="8">
        <f t="shared" si="213"/>
        <v>0.05</v>
      </c>
      <c r="R1696" s="9">
        <f t="shared" si="214"/>
        <v>5</v>
      </c>
      <c r="S1696" s="6" t="s">
        <v>8325</v>
      </c>
      <c r="T1696" s="6" t="s">
        <v>8347</v>
      </c>
      <c r="U1696" s="6" t="str">
        <f t="shared" si="208"/>
        <v>music</v>
      </c>
      <c r="V1696" s="6" t="str">
        <f t="shared" si="215"/>
        <v>faith</v>
      </c>
      <c r="W1696" s="6" t="str">
        <f t="shared" si="209"/>
        <v>music</v>
      </c>
      <c r="X1696" s="6" t="str">
        <f t="shared" si="210"/>
        <v>faith</v>
      </c>
    </row>
    <row r="1697" spans="1:24" ht="104.7" customHeight="1" x14ac:dyDescent="0.55000000000000004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20">
        <f t="shared" si="211"/>
        <v>42801.031412037039</v>
      </c>
      <c r="L1697" s="20">
        <f t="shared" si="212"/>
        <v>42835.041666666672</v>
      </c>
      <c r="M1697" s="6" t="b">
        <v>0</v>
      </c>
      <c r="N1697" s="6">
        <v>23</v>
      </c>
      <c r="O1697" s="6" t="b">
        <v>0</v>
      </c>
      <c r="P1697" s="6" t="s">
        <v>8293</v>
      </c>
      <c r="Q1697" s="8">
        <f t="shared" si="213"/>
        <v>11.708333333333334</v>
      </c>
      <c r="R1697" s="9">
        <f t="shared" si="214"/>
        <v>61.086956521739133</v>
      </c>
      <c r="S1697" s="6" t="s">
        <v>8325</v>
      </c>
      <c r="T1697" s="6" t="s">
        <v>8347</v>
      </c>
      <c r="U1697" s="6" t="str">
        <f t="shared" si="208"/>
        <v>music</v>
      </c>
      <c r="V1697" s="6" t="str">
        <f t="shared" si="215"/>
        <v>faith</v>
      </c>
      <c r="W1697" s="6" t="str">
        <f t="shared" si="209"/>
        <v>music</v>
      </c>
      <c r="X1697" s="6" t="str">
        <f t="shared" si="210"/>
        <v>faith</v>
      </c>
    </row>
    <row r="1698" spans="1:24" ht="104.7" customHeight="1" x14ac:dyDescent="0.55000000000000004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20">
        <f t="shared" si="211"/>
        <v>42796.069571759261</v>
      </c>
      <c r="L1698" s="20">
        <f t="shared" si="212"/>
        <v>42826.027905092589</v>
      </c>
      <c r="M1698" s="6" t="b">
        <v>0</v>
      </c>
      <c r="N1698" s="6">
        <v>0</v>
      </c>
      <c r="O1698" s="6" t="b">
        <v>0</v>
      </c>
      <c r="P1698" s="6" t="s">
        <v>8293</v>
      </c>
      <c r="Q1698" s="8">
        <f t="shared" si="213"/>
        <v>0</v>
      </c>
      <c r="R1698" s="9" t="e">
        <f t="shared" si="214"/>
        <v>#DIV/0!</v>
      </c>
      <c r="S1698" s="6" t="s">
        <v>8325</v>
      </c>
      <c r="T1698" s="6" t="s">
        <v>8347</v>
      </c>
      <c r="U1698" s="6" t="str">
        <f t="shared" si="208"/>
        <v>music</v>
      </c>
      <c r="V1698" s="6" t="str">
        <f t="shared" si="215"/>
        <v>faith</v>
      </c>
      <c r="W1698" s="6" t="str">
        <f t="shared" si="209"/>
        <v>music</v>
      </c>
      <c r="X1698" s="6" t="str">
        <f t="shared" si="210"/>
        <v>faith</v>
      </c>
    </row>
    <row r="1699" spans="1:24" ht="104.7" customHeight="1" x14ac:dyDescent="0.55000000000000004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20">
        <f t="shared" si="211"/>
        <v>42805.032962962956</v>
      </c>
      <c r="L1699" s="20">
        <f t="shared" si="212"/>
        <v>42834.991296296299</v>
      </c>
      <c r="M1699" s="6" t="b">
        <v>0</v>
      </c>
      <c r="N1699" s="6">
        <v>22</v>
      </c>
      <c r="O1699" s="6" t="b">
        <v>0</v>
      </c>
      <c r="P1699" s="6" t="s">
        <v>8293</v>
      </c>
      <c r="Q1699" s="8">
        <f t="shared" si="213"/>
        <v>20.208000000000002</v>
      </c>
      <c r="R1699" s="9">
        <f t="shared" si="214"/>
        <v>114.81818181818181</v>
      </c>
      <c r="S1699" s="6" t="s">
        <v>8325</v>
      </c>
      <c r="T1699" s="6" t="s">
        <v>8347</v>
      </c>
      <c r="U1699" s="6" t="str">
        <f t="shared" si="208"/>
        <v>music</v>
      </c>
      <c r="V1699" s="6" t="str">
        <f t="shared" si="215"/>
        <v>faith</v>
      </c>
      <c r="W1699" s="6" t="str">
        <f t="shared" si="209"/>
        <v>music</v>
      </c>
      <c r="X1699" s="6" t="str">
        <f t="shared" si="210"/>
        <v>faith</v>
      </c>
    </row>
    <row r="1700" spans="1:24" ht="104.7" customHeight="1" x14ac:dyDescent="0.55000000000000004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20">
        <f t="shared" si="211"/>
        <v>42796.207870370374</v>
      </c>
      <c r="L1700" s="20">
        <f t="shared" si="212"/>
        <v>42820.147916666669</v>
      </c>
      <c r="M1700" s="6" t="b">
        <v>0</v>
      </c>
      <c r="N1700" s="6">
        <v>0</v>
      </c>
      <c r="O1700" s="6" t="b">
        <v>0</v>
      </c>
      <c r="P1700" s="6" t="s">
        <v>8293</v>
      </c>
      <c r="Q1700" s="8">
        <f t="shared" si="213"/>
        <v>0</v>
      </c>
      <c r="R1700" s="9" t="e">
        <f t="shared" si="214"/>
        <v>#DIV/0!</v>
      </c>
      <c r="S1700" s="6" t="s">
        <v>8325</v>
      </c>
      <c r="T1700" s="6" t="s">
        <v>8347</v>
      </c>
      <c r="U1700" s="6" t="str">
        <f t="shared" si="208"/>
        <v>music</v>
      </c>
      <c r="V1700" s="6" t="str">
        <f t="shared" si="215"/>
        <v>faith</v>
      </c>
      <c r="W1700" s="6" t="str">
        <f t="shared" si="209"/>
        <v>music</v>
      </c>
      <c r="X1700" s="6" t="str">
        <f t="shared" si="210"/>
        <v>faith</v>
      </c>
    </row>
    <row r="1701" spans="1:24" ht="104.7" customHeight="1" x14ac:dyDescent="0.55000000000000004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20">
        <f t="shared" si="211"/>
        <v>42806.863946759258</v>
      </c>
      <c r="L1701" s="20">
        <f t="shared" si="212"/>
        <v>42836.863946759258</v>
      </c>
      <c r="M1701" s="6" t="b">
        <v>0</v>
      </c>
      <c r="N1701" s="6">
        <v>4</v>
      </c>
      <c r="O1701" s="6" t="b">
        <v>0</v>
      </c>
      <c r="P1701" s="6" t="s">
        <v>8293</v>
      </c>
      <c r="Q1701" s="8">
        <f t="shared" si="213"/>
        <v>4.2311459353574925</v>
      </c>
      <c r="R1701" s="9">
        <f t="shared" si="214"/>
        <v>54</v>
      </c>
      <c r="S1701" s="6" t="s">
        <v>8325</v>
      </c>
      <c r="T1701" s="6" t="s">
        <v>8347</v>
      </c>
      <c r="U1701" s="6" t="str">
        <f t="shared" si="208"/>
        <v>music</v>
      </c>
      <c r="V1701" s="6" t="str">
        <f t="shared" si="215"/>
        <v>faith</v>
      </c>
      <c r="W1701" s="6" t="str">
        <f t="shared" si="209"/>
        <v>music</v>
      </c>
      <c r="X1701" s="6" t="str">
        <f t="shared" si="210"/>
        <v>faith</v>
      </c>
    </row>
    <row r="1702" spans="1:24" ht="104.7" customHeight="1" x14ac:dyDescent="0.55000000000000004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20">
        <f t="shared" si="211"/>
        <v>42796.071643518517</v>
      </c>
      <c r="L1702" s="20">
        <f t="shared" si="212"/>
        <v>42826.166666666672</v>
      </c>
      <c r="M1702" s="6" t="b">
        <v>0</v>
      </c>
      <c r="N1702" s="6">
        <v>79</v>
      </c>
      <c r="O1702" s="6" t="b">
        <v>0</v>
      </c>
      <c r="P1702" s="6" t="s">
        <v>8293</v>
      </c>
      <c r="Q1702" s="8">
        <f t="shared" si="213"/>
        <v>26.06</v>
      </c>
      <c r="R1702" s="9">
        <f t="shared" si="214"/>
        <v>65.974683544303801</v>
      </c>
      <c r="S1702" s="6" t="s">
        <v>8325</v>
      </c>
      <c r="T1702" s="6" t="s">
        <v>8347</v>
      </c>
      <c r="U1702" s="6" t="str">
        <f t="shared" si="208"/>
        <v>music</v>
      </c>
      <c r="V1702" s="6" t="str">
        <f t="shared" si="215"/>
        <v>faith</v>
      </c>
      <c r="W1702" s="6" t="str">
        <f t="shared" si="209"/>
        <v>music</v>
      </c>
      <c r="X1702" s="6" t="str">
        <f t="shared" si="210"/>
        <v>faith</v>
      </c>
    </row>
    <row r="1703" spans="1:24" ht="104.7" customHeight="1" x14ac:dyDescent="0.55000000000000004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20">
        <f t="shared" si="211"/>
        <v>41989.664409722223</v>
      </c>
      <c r="L1703" s="20">
        <f t="shared" si="212"/>
        <v>42019.664409722223</v>
      </c>
      <c r="M1703" s="6" t="b">
        <v>0</v>
      </c>
      <c r="N1703" s="6">
        <v>2</v>
      </c>
      <c r="O1703" s="6" t="b">
        <v>0</v>
      </c>
      <c r="P1703" s="6" t="s">
        <v>8293</v>
      </c>
      <c r="Q1703" s="8">
        <f t="shared" si="213"/>
        <v>0.19801980198019803</v>
      </c>
      <c r="R1703" s="9">
        <f t="shared" si="214"/>
        <v>5</v>
      </c>
      <c r="S1703" s="6" t="s">
        <v>8325</v>
      </c>
      <c r="T1703" s="6" t="s">
        <v>8347</v>
      </c>
      <c r="U1703" s="6" t="str">
        <f t="shared" si="208"/>
        <v>music</v>
      </c>
      <c r="V1703" s="6" t="str">
        <f t="shared" si="215"/>
        <v>faith</v>
      </c>
      <c r="W1703" s="6" t="str">
        <f t="shared" si="209"/>
        <v>music</v>
      </c>
      <c r="X1703" s="6" t="str">
        <f t="shared" si="210"/>
        <v>faith</v>
      </c>
    </row>
    <row r="1704" spans="1:24" ht="104.7" customHeight="1" x14ac:dyDescent="0.55000000000000004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20">
        <f t="shared" si="211"/>
        <v>42063.869791666672</v>
      </c>
      <c r="L1704" s="20">
        <f t="shared" si="212"/>
        <v>42093.828125</v>
      </c>
      <c r="M1704" s="6" t="b">
        <v>0</v>
      </c>
      <c r="N1704" s="6">
        <v>1</v>
      </c>
      <c r="O1704" s="6" t="b">
        <v>0</v>
      </c>
      <c r="P1704" s="6" t="s">
        <v>8293</v>
      </c>
      <c r="Q1704" s="8">
        <f t="shared" si="213"/>
        <v>6.0606060606060606E-3</v>
      </c>
      <c r="R1704" s="9">
        <f t="shared" si="214"/>
        <v>1</v>
      </c>
      <c r="S1704" s="6" t="s">
        <v>8325</v>
      </c>
      <c r="T1704" s="6" t="s">
        <v>8347</v>
      </c>
      <c r="U1704" s="6" t="str">
        <f t="shared" si="208"/>
        <v>music</v>
      </c>
      <c r="V1704" s="6" t="str">
        <f t="shared" si="215"/>
        <v>faith</v>
      </c>
      <c r="W1704" s="6" t="str">
        <f t="shared" si="209"/>
        <v>music</v>
      </c>
      <c r="X1704" s="6" t="str">
        <f t="shared" si="210"/>
        <v>faith</v>
      </c>
    </row>
    <row r="1705" spans="1:24" ht="104.7" customHeight="1" x14ac:dyDescent="0.55000000000000004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20">
        <f t="shared" si="211"/>
        <v>42187.281678240746</v>
      </c>
      <c r="L1705" s="20">
        <f t="shared" si="212"/>
        <v>42247.281678240746</v>
      </c>
      <c r="M1705" s="6" t="b">
        <v>0</v>
      </c>
      <c r="N1705" s="6">
        <v>2</v>
      </c>
      <c r="O1705" s="6" t="b">
        <v>0</v>
      </c>
      <c r="P1705" s="6" t="s">
        <v>8293</v>
      </c>
      <c r="Q1705" s="8">
        <f t="shared" si="213"/>
        <v>1.02</v>
      </c>
      <c r="R1705" s="9">
        <f t="shared" si="214"/>
        <v>25.5</v>
      </c>
      <c r="S1705" s="6" t="s">
        <v>8325</v>
      </c>
      <c r="T1705" s="6" t="s">
        <v>8347</v>
      </c>
      <c r="U1705" s="6" t="str">
        <f t="shared" si="208"/>
        <v>music</v>
      </c>
      <c r="V1705" s="6" t="str">
        <f t="shared" si="215"/>
        <v>faith</v>
      </c>
      <c r="W1705" s="6" t="str">
        <f t="shared" si="209"/>
        <v>music</v>
      </c>
      <c r="X1705" s="6" t="str">
        <f t="shared" si="210"/>
        <v>faith</v>
      </c>
    </row>
    <row r="1706" spans="1:24" ht="104.7" customHeight="1" x14ac:dyDescent="0.55000000000000004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20">
        <f t="shared" si="211"/>
        <v>42021.139733796299</v>
      </c>
      <c r="L1706" s="20">
        <f t="shared" si="212"/>
        <v>42051.139733796299</v>
      </c>
      <c r="M1706" s="6" t="b">
        <v>0</v>
      </c>
      <c r="N1706" s="6">
        <v>11</v>
      </c>
      <c r="O1706" s="6" t="b">
        <v>0</v>
      </c>
      <c r="P1706" s="6" t="s">
        <v>8293</v>
      </c>
      <c r="Q1706" s="8">
        <f t="shared" si="213"/>
        <v>65.100000000000009</v>
      </c>
      <c r="R1706" s="9">
        <f t="shared" si="214"/>
        <v>118.36363636363636</v>
      </c>
      <c r="S1706" s="6" t="s">
        <v>8325</v>
      </c>
      <c r="T1706" s="6" t="s">
        <v>8347</v>
      </c>
      <c r="U1706" s="6" t="str">
        <f t="shared" si="208"/>
        <v>music</v>
      </c>
      <c r="V1706" s="6" t="str">
        <f t="shared" si="215"/>
        <v>faith</v>
      </c>
      <c r="W1706" s="6" t="str">
        <f t="shared" si="209"/>
        <v>music</v>
      </c>
      <c r="X1706" s="6" t="str">
        <f t="shared" si="210"/>
        <v>faith</v>
      </c>
    </row>
    <row r="1707" spans="1:24" ht="104.7" customHeight="1" x14ac:dyDescent="0.55000000000000004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20">
        <f t="shared" si="211"/>
        <v>42245.016736111109</v>
      </c>
      <c r="L1707" s="20">
        <f t="shared" si="212"/>
        <v>42256.666666666672</v>
      </c>
      <c r="M1707" s="6" t="b">
        <v>0</v>
      </c>
      <c r="N1707" s="6">
        <v>0</v>
      </c>
      <c r="O1707" s="6" t="b">
        <v>0</v>
      </c>
      <c r="P1707" s="6" t="s">
        <v>8293</v>
      </c>
      <c r="Q1707" s="8">
        <f t="shared" si="213"/>
        <v>0</v>
      </c>
      <c r="R1707" s="9" t="e">
        <f t="shared" si="214"/>
        <v>#DIV/0!</v>
      </c>
      <c r="S1707" s="6" t="s">
        <v>8325</v>
      </c>
      <c r="T1707" s="6" t="s">
        <v>8347</v>
      </c>
      <c r="U1707" s="6" t="str">
        <f t="shared" si="208"/>
        <v>music</v>
      </c>
      <c r="V1707" s="6" t="str">
        <f t="shared" si="215"/>
        <v>faith</v>
      </c>
      <c r="W1707" s="6" t="str">
        <f t="shared" si="209"/>
        <v>music</v>
      </c>
      <c r="X1707" s="6" t="str">
        <f t="shared" si="210"/>
        <v>faith</v>
      </c>
    </row>
    <row r="1708" spans="1:24" ht="104.7" customHeight="1" x14ac:dyDescent="0.55000000000000004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20">
        <f t="shared" si="211"/>
        <v>42179.306388888886</v>
      </c>
      <c r="L1708" s="20">
        <f t="shared" si="212"/>
        <v>42239.306388888886</v>
      </c>
      <c r="M1708" s="6" t="b">
        <v>0</v>
      </c>
      <c r="N1708" s="6">
        <v>0</v>
      </c>
      <c r="O1708" s="6" t="b">
        <v>0</v>
      </c>
      <c r="P1708" s="6" t="s">
        <v>8293</v>
      </c>
      <c r="Q1708" s="8">
        <f t="shared" si="213"/>
        <v>0</v>
      </c>
      <c r="R1708" s="9" t="e">
        <f t="shared" si="214"/>
        <v>#DIV/0!</v>
      </c>
      <c r="S1708" s="6" t="s">
        <v>8325</v>
      </c>
      <c r="T1708" s="6" t="s">
        <v>8347</v>
      </c>
      <c r="U1708" s="6" t="str">
        <f t="shared" si="208"/>
        <v>music</v>
      </c>
      <c r="V1708" s="6" t="str">
        <f t="shared" si="215"/>
        <v>faith</v>
      </c>
      <c r="W1708" s="6" t="str">
        <f t="shared" si="209"/>
        <v>music</v>
      </c>
      <c r="X1708" s="6" t="str">
        <f t="shared" si="210"/>
        <v>faith</v>
      </c>
    </row>
    <row r="1709" spans="1:24" ht="104.7" customHeight="1" x14ac:dyDescent="0.55000000000000004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20">
        <f t="shared" si="211"/>
        <v>42427.721006944441</v>
      </c>
      <c r="L1709" s="20">
        <f t="shared" si="212"/>
        <v>42457.679340277777</v>
      </c>
      <c r="M1709" s="6" t="b">
        <v>0</v>
      </c>
      <c r="N1709" s="6">
        <v>9</v>
      </c>
      <c r="O1709" s="6" t="b">
        <v>0</v>
      </c>
      <c r="P1709" s="6" t="s">
        <v>8293</v>
      </c>
      <c r="Q1709" s="8">
        <f t="shared" si="213"/>
        <v>9.74</v>
      </c>
      <c r="R1709" s="9">
        <f t="shared" si="214"/>
        <v>54.111111111111114</v>
      </c>
      <c r="S1709" s="6" t="s">
        <v>8325</v>
      </c>
      <c r="T1709" s="6" t="s">
        <v>8347</v>
      </c>
      <c r="U1709" s="6" t="str">
        <f t="shared" si="208"/>
        <v>music</v>
      </c>
      <c r="V1709" s="6" t="str">
        <f t="shared" si="215"/>
        <v>faith</v>
      </c>
      <c r="W1709" s="6" t="str">
        <f t="shared" si="209"/>
        <v>music</v>
      </c>
      <c r="X1709" s="6" t="str">
        <f t="shared" si="210"/>
        <v>faith</v>
      </c>
    </row>
    <row r="1710" spans="1:24" ht="104.7" customHeight="1" x14ac:dyDescent="0.55000000000000004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20">
        <f t="shared" si="211"/>
        <v>42451.866967592592</v>
      </c>
      <c r="L1710" s="20">
        <f t="shared" si="212"/>
        <v>42491.866967592592</v>
      </c>
      <c r="M1710" s="6" t="b">
        <v>0</v>
      </c>
      <c r="N1710" s="6">
        <v>0</v>
      </c>
      <c r="O1710" s="6" t="b">
        <v>0</v>
      </c>
      <c r="P1710" s="6" t="s">
        <v>8293</v>
      </c>
      <c r="Q1710" s="8">
        <f t="shared" si="213"/>
        <v>0</v>
      </c>
      <c r="R1710" s="9" t="e">
        <f t="shared" si="214"/>
        <v>#DIV/0!</v>
      </c>
      <c r="S1710" s="6" t="s">
        <v>8325</v>
      </c>
      <c r="T1710" s="6" t="s">
        <v>8347</v>
      </c>
      <c r="U1710" s="6" t="str">
        <f t="shared" si="208"/>
        <v>music</v>
      </c>
      <c r="V1710" s="6" t="str">
        <f t="shared" si="215"/>
        <v>faith</v>
      </c>
      <c r="W1710" s="6" t="str">
        <f t="shared" si="209"/>
        <v>music</v>
      </c>
      <c r="X1710" s="6" t="str">
        <f t="shared" si="210"/>
        <v>faith</v>
      </c>
    </row>
    <row r="1711" spans="1:24" ht="104.7" customHeight="1" x14ac:dyDescent="0.55000000000000004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20">
        <f t="shared" si="211"/>
        <v>41841.56381944444</v>
      </c>
      <c r="L1711" s="20">
        <f t="shared" si="212"/>
        <v>41882.818749999999</v>
      </c>
      <c r="M1711" s="6" t="b">
        <v>0</v>
      </c>
      <c r="N1711" s="6">
        <v>4</v>
      </c>
      <c r="O1711" s="6" t="b">
        <v>0</v>
      </c>
      <c r="P1711" s="6" t="s">
        <v>8293</v>
      </c>
      <c r="Q1711" s="8">
        <f t="shared" si="213"/>
        <v>4.8571428571428568</v>
      </c>
      <c r="R1711" s="9">
        <f t="shared" si="214"/>
        <v>21.25</v>
      </c>
      <c r="S1711" s="6" t="s">
        <v>8325</v>
      </c>
      <c r="T1711" s="6" t="s">
        <v>8347</v>
      </c>
      <c r="U1711" s="6" t="str">
        <f t="shared" si="208"/>
        <v>music</v>
      </c>
      <c r="V1711" s="6" t="str">
        <f t="shared" si="215"/>
        <v>faith</v>
      </c>
      <c r="W1711" s="6" t="str">
        <f t="shared" si="209"/>
        <v>music</v>
      </c>
      <c r="X1711" s="6" t="str">
        <f t="shared" si="210"/>
        <v>faith</v>
      </c>
    </row>
    <row r="1712" spans="1:24" ht="104.7" customHeight="1" x14ac:dyDescent="0.55000000000000004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20">
        <f t="shared" si="211"/>
        <v>42341.59129629629</v>
      </c>
      <c r="L1712" s="20">
        <f t="shared" si="212"/>
        <v>42387.541666666672</v>
      </c>
      <c r="M1712" s="6" t="b">
        <v>0</v>
      </c>
      <c r="N1712" s="6">
        <v>1</v>
      </c>
      <c r="O1712" s="6" t="b">
        <v>0</v>
      </c>
      <c r="P1712" s="6" t="s">
        <v>8293</v>
      </c>
      <c r="Q1712" s="8">
        <f t="shared" si="213"/>
        <v>0.67999999999999994</v>
      </c>
      <c r="R1712" s="9">
        <f t="shared" si="214"/>
        <v>34</v>
      </c>
      <c r="S1712" s="6" t="s">
        <v>8325</v>
      </c>
      <c r="T1712" s="6" t="s">
        <v>8347</v>
      </c>
      <c r="U1712" s="6" t="str">
        <f t="shared" si="208"/>
        <v>music</v>
      </c>
      <c r="V1712" s="6" t="str">
        <f t="shared" si="215"/>
        <v>faith</v>
      </c>
      <c r="W1712" s="6" t="str">
        <f t="shared" si="209"/>
        <v>music</v>
      </c>
      <c r="X1712" s="6" t="str">
        <f t="shared" si="210"/>
        <v>faith</v>
      </c>
    </row>
    <row r="1713" spans="1:24" ht="104.7" customHeight="1" x14ac:dyDescent="0.55000000000000004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20">
        <f t="shared" si="211"/>
        <v>41852.646226851852</v>
      </c>
      <c r="L1713" s="20">
        <f t="shared" si="212"/>
        <v>41883.646226851852</v>
      </c>
      <c r="M1713" s="6" t="b">
        <v>0</v>
      </c>
      <c r="N1713" s="6">
        <v>2</v>
      </c>
      <c r="O1713" s="6" t="b">
        <v>0</v>
      </c>
      <c r="P1713" s="6" t="s">
        <v>8293</v>
      </c>
      <c r="Q1713" s="8">
        <f t="shared" si="213"/>
        <v>10.5</v>
      </c>
      <c r="R1713" s="9">
        <f t="shared" si="214"/>
        <v>525</v>
      </c>
      <c r="S1713" s="6" t="s">
        <v>8325</v>
      </c>
      <c r="T1713" s="6" t="s">
        <v>8347</v>
      </c>
      <c r="U1713" s="6" t="str">
        <f t="shared" si="208"/>
        <v>music</v>
      </c>
      <c r="V1713" s="6" t="str">
        <f t="shared" si="215"/>
        <v>faith</v>
      </c>
      <c r="W1713" s="6" t="str">
        <f t="shared" si="209"/>
        <v>music</v>
      </c>
      <c r="X1713" s="6" t="str">
        <f t="shared" si="210"/>
        <v>faith</v>
      </c>
    </row>
    <row r="1714" spans="1:24" ht="104.7" customHeight="1" x14ac:dyDescent="0.55000000000000004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20">
        <f t="shared" si="211"/>
        <v>42125.913807870369</v>
      </c>
      <c r="L1714" s="20">
        <f t="shared" si="212"/>
        <v>42185.913807870369</v>
      </c>
      <c r="M1714" s="6" t="b">
        <v>0</v>
      </c>
      <c r="N1714" s="6">
        <v>0</v>
      </c>
      <c r="O1714" s="6" t="b">
        <v>0</v>
      </c>
      <c r="P1714" s="6" t="s">
        <v>8293</v>
      </c>
      <c r="Q1714" s="8">
        <f t="shared" si="213"/>
        <v>0</v>
      </c>
      <c r="R1714" s="9" t="e">
        <f t="shared" si="214"/>
        <v>#DIV/0!</v>
      </c>
      <c r="S1714" s="6" t="s">
        <v>8325</v>
      </c>
      <c r="T1714" s="6" t="s">
        <v>8347</v>
      </c>
      <c r="U1714" s="6" t="str">
        <f t="shared" si="208"/>
        <v>music</v>
      </c>
      <c r="V1714" s="6" t="str">
        <f t="shared" si="215"/>
        <v>faith</v>
      </c>
      <c r="W1714" s="6" t="str">
        <f t="shared" si="209"/>
        <v>music</v>
      </c>
      <c r="X1714" s="6" t="str">
        <f t="shared" si="210"/>
        <v>faith</v>
      </c>
    </row>
    <row r="1715" spans="1:24" ht="104.7" customHeight="1" x14ac:dyDescent="0.55000000000000004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20">
        <f t="shared" si="211"/>
        <v>41887.801064814819</v>
      </c>
      <c r="L1715" s="20">
        <f t="shared" si="212"/>
        <v>41917.801064814819</v>
      </c>
      <c r="M1715" s="6" t="b">
        <v>0</v>
      </c>
      <c r="N1715" s="6">
        <v>1</v>
      </c>
      <c r="O1715" s="6" t="b">
        <v>0</v>
      </c>
      <c r="P1715" s="6" t="s">
        <v>8293</v>
      </c>
      <c r="Q1715" s="8">
        <f t="shared" si="213"/>
        <v>1.6666666666666667</v>
      </c>
      <c r="R1715" s="9">
        <f t="shared" si="214"/>
        <v>50</v>
      </c>
      <c r="S1715" s="6" t="s">
        <v>8325</v>
      </c>
      <c r="T1715" s="6" t="s">
        <v>8347</v>
      </c>
      <c r="U1715" s="6" t="str">
        <f t="shared" si="208"/>
        <v>music</v>
      </c>
      <c r="V1715" s="6" t="str">
        <f t="shared" si="215"/>
        <v>faith</v>
      </c>
      <c r="W1715" s="6" t="str">
        <f t="shared" si="209"/>
        <v>music</v>
      </c>
      <c r="X1715" s="6" t="str">
        <f t="shared" si="210"/>
        <v>faith</v>
      </c>
    </row>
    <row r="1716" spans="1:24" ht="104.7" customHeight="1" x14ac:dyDescent="0.55000000000000004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20">
        <f t="shared" si="211"/>
        <v>42095.918530092589</v>
      </c>
      <c r="L1716" s="20">
        <f t="shared" si="212"/>
        <v>42125.918530092589</v>
      </c>
      <c r="M1716" s="6" t="b">
        <v>0</v>
      </c>
      <c r="N1716" s="6">
        <v>17</v>
      </c>
      <c r="O1716" s="6" t="b">
        <v>0</v>
      </c>
      <c r="P1716" s="6" t="s">
        <v>8293</v>
      </c>
      <c r="Q1716" s="8">
        <f t="shared" si="213"/>
        <v>7.8680000000000003</v>
      </c>
      <c r="R1716" s="9">
        <f t="shared" si="214"/>
        <v>115.70588235294117</v>
      </c>
      <c r="S1716" s="6" t="s">
        <v>8325</v>
      </c>
      <c r="T1716" s="6" t="s">
        <v>8347</v>
      </c>
      <c r="U1716" s="6" t="str">
        <f t="shared" si="208"/>
        <v>music</v>
      </c>
      <c r="V1716" s="6" t="str">
        <f t="shared" si="215"/>
        <v>faith</v>
      </c>
      <c r="W1716" s="6" t="str">
        <f t="shared" si="209"/>
        <v>music</v>
      </c>
      <c r="X1716" s="6" t="str">
        <f t="shared" si="210"/>
        <v>faith</v>
      </c>
    </row>
    <row r="1717" spans="1:24" ht="104.7" customHeight="1" x14ac:dyDescent="0.55000000000000004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20">
        <f t="shared" si="211"/>
        <v>42064.217418981483</v>
      </c>
      <c r="L1717" s="20">
        <f t="shared" si="212"/>
        <v>42094.140277777777</v>
      </c>
      <c r="M1717" s="6" t="b">
        <v>0</v>
      </c>
      <c r="N1717" s="6">
        <v>2</v>
      </c>
      <c r="O1717" s="6" t="b">
        <v>0</v>
      </c>
      <c r="P1717" s="6" t="s">
        <v>8293</v>
      </c>
      <c r="Q1717" s="8">
        <f t="shared" si="213"/>
        <v>0.22</v>
      </c>
      <c r="R1717" s="9">
        <f t="shared" si="214"/>
        <v>5.5</v>
      </c>
      <c r="S1717" s="6" t="s">
        <v>8325</v>
      </c>
      <c r="T1717" s="6" t="s">
        <v>8347</v>
      </c>
      <c r="U1717" s="6" t="str">
        <f t="shared" si="208"/>
        <v>music</v>
      </c>
      <c r="V1717" s="6" t="str">
        <f t="shared" si="215"/>
        <v>faith</v>
      </c>
      <c r="W1717" s="6" t="str">
        <f t="shared" si="209"/>
        <v>music</v>
      </c>
      <c r="X1717" s="6" t="str">
        <f t="shared" si="210"/>
        <v>faith</v>
      </c>
    </row>
    <row r="1718" spans="1:24" ht="104.7" customHeight="1" x14ac:dyDescent="0.55000000000000004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20">
        <f t="shared" si="211"/>
        <v>42673.577534722222</v>
      </c>
      <c r="L1718" s="20">
        <f t="shared" si="212"/>
        <v>42713.619201388887</v>
      </c>
      <c r="M1718" s="6" t="b">
        <v>0</v>
      </c>
      <c r="N1718" s="6">
        <v>3</v>
      </c>
      <c r="O1718" s="6" t="b">
        <v>0</v>
      </c>
      <c r="P1718" s="6" t="s">
        <v>8293</v>
      </c>
      <c r="Q1718" s="8">
        <f t="shared" si="213"/>
        <v>7.5</v>
      </c>
      <c r="R1718" s="9">
        <f t="shared" si="214"/>
        <v>50</v>
      </c>
      <c r="S1718" s="6" t="s">
        <v>8325</v>
      </c>
      <c r="T1718" s="6" t="s">
        <v>8347</v>
      </c>
      <c r="U1718" s="6" t="str">
        <f t="shared" si="208"/>
        <v>music</v>
      </c>
      <c r="V1718" s="6" t="str">
        <f t="shared" si="215"/>
        <v>faith</v>
      </c>
      <c r="W1718" s="6" t="str">
        <f t="shared" si="209"/>
        <v>music</v>
      </c>
      <c r="X1718" s="6" t="str">
        <f t="shared" si="210"/>
        <v>faith</v>
      </c>
    </row>
    <row r="1719" spans="1:24" ht="104.7" customHeight="1" x14ac:dyDescent="0.55000000000000004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20">
        <f t="shared" si="211"/>
        <v>42460.98192129629</v>
      </c>
      <c r="L1719" s="20">
        <f t="shared" si="212"/>
        <v>42481.166666666672</v>
      </c>
      <c r="M1719" s="6" t="b">
        <v>0</v>
      </c>
      <c r="N1719" s="6">
        <v>41</v>
      </c>
      <c r="O1719" s="6" t="b">
        <v>0</v>
      </c>
      <c r="P1719" s="6" t="s">
        <v>8293</v>
      </c>
      <c r="Q1719" s="8">
        <f t="shared" si="213"/>
        <v>42.725880551301685</v>
      </c>
      <c r="R1719" s="9">
        <f t="shared" si="214"/>
        <v>34.024390243902438</v>
      </c>
      <c r="S1719" s="6" t="s">
        <v>8325</v>
      </c>
      <c r="T1719" s="6" t="s">
        <v>8347</v>
      </c>
      <c r="U1719" s="6" t="str">
        <f t="shared" si="208"/>
        <v>music</v>
      </c>
      <c r="V1719" s="6" t="str">
        <f t="shared" si="215"/>
        <v>faith</v>
      </c>
      <c r="W1719" s="6" t="str">
        <f t="shared" si="209"/>
        <v>music</v>
      </c>
      <c r="X1719" s="6" t="str">
        <f t="shared" si="210"/>
        <v>faith</v>
      </c>
    </row>
    <row r="1720" spans="1:24" ht="104.7" customHeight="1" x14ac:dyDescent="0.55000000000000004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20">
        <f t="shared" si="211"/>
        <v>42460.610520833332</v>
      </c>
      <c r="L1720" s="20">
        <f t="shared" si="212"/>
        <v>42504.207638888889</v>
      </c>
      <c r="M1720" s="6" t="b">
        <v>0</v>
      </c>
      <c r="N1720" s="6">
        <v>2</v>
      </c>
      <c r="O1720" s="6" t="b">
        <v>0</v>
      </c>
      <c r="P1720" s="6" t="s">
        <v>8293</v>
      </c>
      <c r="Q1720" s="8">
        <f t="shared" si="213"/>
        <v>0.2142857142857143</v>
      </c>
      <c r="R1720" s="9">
        <f t="shared" si="214"/>
        <v>37.5</v>
      </c>
      <c r="S1720" s="6" t="s">
        <v>8325</v>
      </c>
      <c r="T1720" s="6" t="s">
        <v>8347</v>
      </c>
      <c r="U1720" s="6" t="str">
        <f t="shared" si="208"/>
        <v>music</v>
      </c>
      <c r="V1720" s="6" t="str">
        <f t="shared" si="215"/>
        <v>faith</v>
      </c>
      <c r="W1720" s="6" t="str">
        <f t="shared" si="209"/>
        <v>music</v>
      </c>
      <c r="X1720" s="6" t="str">
        <f t="shared" si="210"/>
        <v>faith</v>
      </c>
    </row>
    <row r="1721" spans="1:24" ht="104.7" customHeight="1" x14ac:dyDescent="0.55000000000000004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20">
        <f t="shared" si="211"/>
        <v>41869.534618055557</v>
      </c>
      <c r="L1721" s="20">
        <f t="shared" si="212"/>
        <v>41899.534618055557</v>
      </c>
      <c r="M1721" s="6" t="b">
        <v>0</v>
      </c>
      <c r="N1721" s="6">
        <v>3</v>
      </c>
      <c r="O1721" s="6" t="b">
        <v>0</v>
      </c>
      <c r="P1721" s="6" t="s">
        <v>8293</v>
      </c>
      <c r="Q1721" s="8">
        <f t="shared" si="213"/>
        <v>0.87500000000000011</v>
      </c>
      <c r="R1721" s="9">
        <f t="shared" si="214"/>
        <v>11.666666666666666</v>
      </c>
      <c r="S1721" s="6" t="s">
        <v>8325</v>
      </c>
      <c r="T1721" s="6" t="s">
        <v>8347</v>
      </c>
      <c r="U1721" s="6" t="str">
        <f t="shared" si="208"/>
        <v>music</v>
      </c>
      <c r="V1721" s="6" t="str">
        <f t="shared" si="215"/>
        <v>faith</v>
      </c>
      <c r="W1721" s="6" t="str">
        <f t="shared" si="209"/>
        <v>music</v>
      </c>
      <c r="X1721" s="6" t="str">
        <f t="shared" si="210"/>
        <v>faith</v>
      </c>
    </row>
    <row r="1722" spans="1:24" ht="104.7" customHeight="1" x14ac:dyDescent="0.55000000000000004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20">
        <f t="shared" si="211"/>
        <v>41922.783229166671</v>
      </c>
      <c r="L1722" s="20">
        <f t="shared" si="212"/>
        <v>41952.824895833335</v>
      </c>
      <c r="M1722" s="6" t="b">
        <v>0</v>
      </c>
      <c r="N1722" s="6">
        <v>8</v>
      </c>
      <c r="O1722" s="6" t="b">
        <v>0</v>
      </c>
      <c r="P1722" s="6" t="s">
        <v>8293</v>
      </c>
      <c r="Q1722" s="8">
        <f t="shared" si="213"/>
        <v>5.625</v>
      </c>
      <c r="R1722" s="9">
        <f t="shared" si="214"/>
        <v>28.125</v>
      </c>
      <c r="S1722" s="6" t="s">
        <v>8325</v>
      </c>
      <c r="T1722" s="6" t="s">
        <v>8347</v>
      </c>
      <c r="U1722" s="6" t="str">
        <f t="shared" si="208"/>
        <v>music</v>
      </c>
      <c r="V1722" s="6" t="str">
        <f t="shared" si="215"/>
        <v>faith</v>
      </c>
      <c r="W1722" s="6" t="str">
        <f t="shared" si="209"/>
        <v>music</v>
      </c>
      <c r="X1722" s="6" t="str">
        <f t="shared" si="210"/>
        <v>faith</v>
      </c>
    </row>
    <row r="1723" spans="1:24" ht="104.7" customHeight="1" x14ac:dyDescent="0.55000000000000004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20">
        <f t="shared" si="211"/>
        <v>42319.461377314816</v>
      </c>
      <c r="L1723" s="20">
        <f t="shared" si="212"/>
        <v>42349.461377314816</v>
      </c>
      <c r="M1723" s="6" t="b">
        <v>0</v>
      </c>
      <c r="N1723" s="6">
        <v>0</v>
      </c>
      <c r="O1723" s="6" t="b">
        <v>0</v>
      </c>
      <c r="P1723" s="6" t="s">
        <v>8293</v>
      </c>
      <c r="Q1723" s="8">
        <f t="shared" si="213"/>
        <v>0</v>
      </c>
      <c r="R1723" s="9" t="e">
        <f t="shared" si="214"/>
        <v>#DIV/0!</v>
      </c>
      <c r="S1723" s="6" t="s">
        <v>8325</v>
      </c>
      <c r="T1723" s="6" t="s">
        <v>8347</v>
      </c>
      <c r="U1723" s="6" t="str">
        <f t="shared" si="208"/>
        <v>music</v>
      </c>
      <c r="V1723" s="6" t="str">
        <f t="shared" si="215"/>
        <v>faith</v>
      </c>
      <c r="W1723" s="6" t="str">
        <f t="shared" si="209"/>
        <v>music</v>
      </c>
      <c r="X1723" s="6" t="str">
        <f t="shared" si="210"/>
        <v>faith</v>
      </c>
    </row>
    <row r="1724" spans="1:24" ht="104.7" customHeight="1" x14ac:dyDescent="0.55000000000000004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20">
        <f t="shared" si="211"/>
        <v>42425.960983796293</v>
      </c>
      <c r="L1724" s="20">
        <f t="shared" si="212"/>
        <v>42463.006944444445</v>
      </c>
      <c r="M1724" s="6" t="b">
        <v>0</v>
      </c>
      <c r="N1724" s="6">
        <v>1</v>
      </c>
      <c r="O1724" s="6" t="b">
        <v>0</v>
      </c>
      <c r="P1724" s="6" t="s">
        <v>8293</v>
      </c>
      <c r="Q1724" s="8">
        <f t="shared" si="213"/>
        <v>3.4722222222222224E-2</v>
      </c>
      <c r="R1724" s="9">
        <f t="shared" si="214"/>
        <v>1</v>
      </c>
      <c r="S1724" s="6" t="s">
        <v>8325</v>
      </c>
      <c r="T1724" s="6" t="s">
        <v>8347</v>
      </c>
      <c r="U1724" s="6" t="str">
        <f t="shared" si="208"/>
        <v>music</v>
      </c>
      <c r="V1724" s="6" t="str">
        <f t="shared" si="215"/>
        <v>faith</v>
      </c>
      <c r="W1724" s="6" t="str">
        <f t="shared" si="209"/>
        <v>music</v>
      </c>
      <c r="X1724" s="6" t="str">
        <f t="shared" si="210"/>
        <v>faith</v>
      </c>
    </row>
    <row r="1725" spans="1:24" ht="104.7" customHeight="1" x14ac:dyDescent="0.55000000000000004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20">
        <f t="shared" si="211"/>
        <v>42129.82540509259</v>
      </c>
      <c r="L1725" s="20">
        <f t="shared" si="212"/>
        <v>42186.25</v>
      </c>
      <c r="M1725" s="6" t="b">
        <v>0</v>
      </c>
      <c r="N1725" s="6">
        <v>3</v>
      </c>
      <c r="O1725" s="6" t="b">
        <v>0</v>
      </c>
      <c r="P1725" s="6" t="s">
        <v>8293</v>
      </c>
      <c r="Q1725" s="8">
        <f t="shared" si="213"/>
        <v>6.5</v>
      </c>
      <c r="R1725" s="9">
        <f t="shared" si="214"/>
        <v>216.66666666666666</v>
      </c>
      <c r="S1725" s="6" t="s">
        <v>8325</v>
      </c>
      <c r="T1725" s="6" t="s">
        <v>8347</v>
      </c>
      <c r="U1725" s="6" t="str">
        <f t="shared" si="208"/>
        <v>music</v>
      </c>
      <c r="V1725" s="6" t="str">
        <f t="shared" si="215"/>
        <v>faith</v>
      </c>
      <c r="W1725" s="6" t="str">
        <f t="shared" si="209"/>
        <v>music</v>
      </c>
      <c r="X1725" s="6" t="str">
        <f t="shared" si="210"/>
        <v>faith</v>
      </c>
    </row>
    <row r="1726" spans="1:24" ht="104.7" customHeight="1" x14ac:dyDescent="0.55000000000000004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20">
        <f t="shared" si="211"/>
        <v>41912.932430555556</v>
      </c>
      <c r="L1726" s="20">
        <f t="shared" si="212"/>
        <v>41942.932430555556</v>
      </c>
      <c r="M1726" s="6" t="b">
        <v>0</v>
      </c>
      <c r="N1726" s="6">
        <v>4</v>
      </c>
      <c r="O1726" s="6" t="b">
        <v>0</v>
      </c>
      <c r="P1726" s="6" t="s">
        <v>8293</v>
      </c>
      <c r="Q1726" s="8">
        <f t="shared" si="213"/>
        <v>0.58333333333333337</v>
      </c>
      <c r="R1726" s="9">
        <f t="shared" si="214"/>
        <v>8.75</v>
      </c>
      <c r="S1726" s="6" t="s">
        <v>8325</v>
      </c>
      <c r="T1726" s="6" t="s">
        <v>8347</v>
      </c>
      <c r="U1726" s="6" t="str">
        <f t="shared" si="208"/>
        <v>music</v>
      </c>
      <c r="V1726" s="6" t="str">
        <f t="shared" si="215"/>
        <v>faith</v>
      </c>
      <c r="W1726" s="6" t="str">
        <f t="shared" si="209"/>
        <v>music</v>
      </c>
      <c r="X1726" s="6" t="str">
        <f t="shared" si="210"/>
        <v>faith</v>
      </c>
    </row>
    <row r="1727" spans="1:24" ht="104.7" customHeight="1" x14ac:dyDescent="0.55000000000000004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20">
        <f t="shared" si="211"/>
        <v>41845.968159722222</v>
      </c>
      <c r="L1727" s="20">
        <f t="shared" si="212"/>
        <v>41875.968159722222</v>
      </c>
      <c r="M1727" s="6" t="b">
        <v>0</v>
      </c>
      <c r="N1727" s="6">
        <v>9</v>
      </c>
      <c r="O1727" s="6" t="b">
        <v>0</v>
      </c>
      <c r="P1727" s="6" t="s">
        <v>8293</v>
      </c>
      <c r="Q1727" s="8">
        <f t="shared" si="213"/>
        <v>10.181818181818182</v>
      </c>
      <c r="R1727" s="9">
        <f t="shared" si="214"/>
        <v>62.222222222222221</v>
      </c>
      <c r="S1727" s="6" t="s">
        <v>8325</v>
      </c>
      <c r="T1727" s="6" t="s">
        <v>8347</v>
      </c>
      <c r="U1727" s="6" t="str">
        <f t="shared" si="208"/>
        <v>music</v>
      </c>
      <c r="V1727" s="6" t="str">
        <f t="shared" si="215"/>
        <v>faith</v>
      </c>
      <c r="W1727" s="6" t="str">
        <f t="shared" si="209"/>
        <v>music</v>
      </c>
      <c r="X1727" s="6" t="str">
        <f t="shared" si="210"/>
        <v>faith</v>
      </c>
    </row>
    <row r="1728" spans="1:24" ht="104.7" customHeight="1" x14ac:dyDescent="0.55000000000000004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20">
        <f t="shared" si="211"/>
        <v>41788.919722222221</v>
      </c>
      <c r="L1728" s="20">
        <f t="shared" si="212"/>
        <v>41817.919722222221</v>
      </c>
      <c r="M1728" s="6" t="b">
        <v>0</v>
      </c>
      <c r="N1728" s="6">
        <v>16</v>
      </c>
      <c r="O1728" s="6" t="b">
        <v>0</v>
      </c>
      <c r="P1728" s="6" t="s">
        <v>8293</v>
      </c>
      <c r="Q1728" s="8">
        <f t="shared" si="213"/>
        <v>33.784615384615385</v>
      </c>
      <c r="R1728" s="9">
        <f t="shared" si="214"/>
        <v>137.25</v>
      </c>
      <c r="S1728" s="6" t="s">
        <v>8325</v>
      </c>
      <c r="T1728" s="6" t="s">
        <v>8347</v>
      </c>
      <c r="U1728" s="6" t="str">
        <f t="shared" si="208"/>
        <v>music</v>
      </c>
      <c r="V1728" s="6" t="str">
        <f t="shared" si="215"/>
        <v>faith</v>
      </c>
      <c r="W1728" s="6" t="str">
        <f t="shared" si="209"/>
        <v>music</v>
      </c>
      <c r="X1728" s="6" t="str">
        <f t="shared" si="210"/>
        <v>faith</v>
      </c>
    </row>
    <row r="1729" spans="1:24" ht="104.7" customHeight="1" x14ac:dyDescent="0.55000000000000004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20">
        <f t="shared" si="211"/>
        <v>42044.927974537044</v>
      </c>
      <c r="L1729" s="20">
        <f t="shared" si="212"/>
        <v>42099.458333333328</v>
      </c>
      <c r="M1729" s="6" t="b">
        <v>0</v>
      </c>
      <c r="N1729" s="6">
        <v>1</v>
      </c>
      <c r="O1729" s="6" t="b">
        <v>0</v>
      </c>
      <c r="P1729" s="6" t="s">
        <v>8293</v>
      </c>
      <c r="Q1729" s="8">
        <f t="shared" si="213"/>
        <v>3.3333333333333333E-2</v>
      </c>
      <c r="R1729" s="9">
        <f t="shared" si="214"/>
        <v>1</v>
      </c>
      <c r="S1729" s="6" t="s">
        <v>8325</v>
      </c>
      <c r="T1729" s="6" t="s">
        <v>8347</v>
      </c>
      <c r="U1729" s="6" t="str">
        <f t="shared" si="208"/>
        <v>music</v>
      </c>
      <c r="V1729" s="6" t="str">
        <f t="shared" si="215"/>
        <v>faith</v>
      </c>
      <c r="W1729" s="6" t="str">
        <f t="shared" si="209"/>
        <v>music</v>
      </c>
      <c r="X1729" s="6" t="str">
        <f t="shared" si="210"/>
        <v>faith</v>
      </c>
    </row>
    <row r="1730" spans="1:24" ht="104.7" customHeight="1" x14ac:dyDescent="0.55000000000000004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20">
        <f t="shared" si="211"/>
        <v>42268.625856481478</v>
      </c>
      <c r="L1730" s="20">
        <f t="shared" si="212"/>
        <v>42298.625856481478</v>
      </c>
      <c r="M1730" s="6" t="b">
        <v>0</v>
      </c>
      <c r="N1730" s="6">
        <v>7</v>
      </c>
      <c r="O1730" s="6" t="b">
        <v>0</v>
      </c>
      <c r="P1730" s="6" t="s">
        <v>8293</v>
      </c>
      <c r="Q1730" s="8">
        <f t="shared" si="213"/>
        <v>68.400000000000006</v>
      </c>
      <c r="R1730" s="9">
        <f t="shared" si="214"/>
        <v>122.14285714285714</v>
      </c>
      <c r="S1730" s="6" t="s">
        <v>8325</v>
      </c>
      <c r="T1730" s="6" t="s">
        <v>8347</v>
      </c>
      <c r="U1730" s="6" t="str">
        <f t="shared" ref="U1730:U1793" si="216">LEFT(P1730,FIND("/",P1730)-1)</f>
        <v>music</v>
      </c>
      <c r="V1730" s="6" t="str">
        <f t="shared" si="215"/>
        <v>faith</v>
      </c>
      <c r="W1730" s="6" t="str">
        <f t="shared" ref="W1730:W1793" si="217">TRIM(MID(SUBSTITUTE(P1730,"/",REPT(" ",LEN(P1730))),(1-1)*LEN(P1730)+1,LEN(P1730)))</f>
        <v>music</v>
      </c>
      <c r="X1730" s="6" t="str">
        <f t="shared" ref="X1730:X1793" si="218">TRIM(MID(SUBSTITUTE(P1730,"/",REPT(" ",LEN(P1730))),(2-1)*LEN(P1730)+1,LEN(P1730)))</f>
        <v>faith</v>
      </c>
    </row>
    <row r="1731" spans="1:24" ht="104.7" customHeight="1" x14ac:dyDescent="0.55000000000000004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20">
        <f t="shared" ref="K1731:K1794" si="219">(((J1731/60)/60)/24)+DATE(1970,1,1)</f>
        <v>42471.052152777775</v>
      </c>
      <c r="L1731" s="20">
        <f t="shared" ref="L1731:L1794" si="220">(((I1731/60)/60)/24)+DATE(1970,1,1)</f>
        <v>42531.052152777775</v>
      </c>
      <c r="M1731" s="6" t="b">
        <v>0</v>
      </c>
      <c r="N1731" s="6">
        <v>0</v>
      </c>
      <c r="O1731" s="6" t="b">
        <v>0</v>
      </c>
      <c r="P1731" s="6" t="s">
        <v>8293</v>
      </c>
      <c r="Q1731" s="8">
        <f t="shared" ref="Q1731:Q1794" si="221">E1731/D1731*100</f>
        <v>0</v>
      </c>
      <c r="R1731" s="9" t="e">
        <f t="shared" ref="R1731:R1794" si="222">E1731/N1731</f>
        <v>#DIV/0!</v>
      </c>
      <c r="S1731" s="6" t="s">
        <v>8325</v>
      </c>
      <c r="T1731" s="6" t="s">
        <v>8347</v>
      </c>
      <c r="U1731" s="6" t="str">
        <f t="shared" si="216"/>
        <v>music</v>
      </c>
      <c r="V1731" s="6" t="str">
        <f t="shared" ref="V1731:V1794" si="223">RIGHT(P1731,LEN(P1731)-LEN(U1731)-1)</f>
        <v>faith</v>
      </c>
      <c r="W1731" s="6" t="str">
        <f t="shared" si="217"/>
        <v>music</v>
      </c>
      <c r="X1731" s="6" t="str">
        <f t="shared" si="218"/>
        <v>faith</v>
      </c>
    </row>
    <row r="1732" spans="1:24" ht="104.7" customHeight="1" x14ac:dyDescent="0.55000000000000004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20">
        <f t="shared" si="219"/>
        <v>42272.087766203709</v>
      </c>
      <c r="L1732" s="20">
        <f t="shared" si="220"/>
        <v>42302.087766203709</v>
      </c>
      <c r="M1732" s="6" t="b">
        <v>0</v>
      </c>
      <c r="N1732" s="6">
        <v>0</v>
      </c>
      <c r="O1732" s="6" t="b">
        <v>0</v>
      </c>
      <c r="P1732" s="6" t="s">
        <v>8293</v>
      </c>
      <c r="Q1732" s="8">
        <f t="shared" si="221"/>
        <v>0</v>
      </c>
      <c r="R1732" s="9" t="e">
        <f t="shared" si="222"/>
        <v>#DIV/0!</v>
      </c>
      <c r="S1732" s="6" t="s">
        <v>8325</v>
      </c>
      <c r="T1732" s="6" t="s">
        <v>8347</v>
      </c>
      <c r="U1732" s="6" t="str">
        <f t="shared" si="216"/>
        <v>music</v>
      </c>
      <c r="V1732" s="6" t="str">
        <f t="shared" si="223"/>
        <v>faith</v>
      </c>
      <c r="W1732" s="6" t="str">
        <f t="shared" si="217"/>
        <v>music</v>
      </c>
      <c r="X1732" s="6" t="str">
        <f t="shared" si="218"/>
        <v>faith</v>
      </c>
    </row>
    <row r="1733" spans="1:24" ht="104.7" customHeight="1" x14ac:dyDescent="0.55000000000000004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20">
        <f t="shared" si="219"/>
        <v>42152.906851851847</v>
      </c>
      <c r="L1733" s="20">
        <f t="shared" si="220"/>
        <v>42166.625</v>
      </c>
      <c r="M1733" s="6" t="b">
        <v>0</v>
      </c>
      <c r="N1733" s="6">
        <v>0</v>
      </c>
      <c r="O1733" s="6" t="b">
        <v>0</v>
      </c>
      <c r="P1733" s="6" t="s">
        <v>8293</v>
      </c>
      <c r="Q1733" s="8">
        <f t="shared" si="221"/>
        <v>0</v>
      </c>
      <c r="R1733" s="9" t="e">
        <f t="shared" si="222"/>
        <v>#DIV/0!</v>
      </c>
      <c r="S1733" s="6" t="s">
        <v>8325</v>
      </c>
      <c r="T1733" s="6" t="s">
        <v>8347</v>
      </c>
      <c r="U1733" s="6" t="str">
        <f t="shared" si="216"/>
        <v>music</v>
      </c>
      <c r="V1733" s="6" t="str">
        <f t="shared" si="223"/>
        <v>faith</v>
      </c>
      <c r="W1733" s="6" t="str">
        <f t="shared" si="217"/>
        <v>music</v>
      </c>
      <c r="X1733" s="6" t="str">
        <f t="shared" si="218"/>
        <v>faith</v>
      </c>
    </row>
    <row r="1734" spans="1:24" ht="104.7" customHeight="1" x14ac:dyDescent="0.55000000000000004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20">
        <f t="shared" si="219"/>
        <v>42325.683807870373</v>
      </c>
      <c r="L1734" s="20">
        <f t="shared" si="220"/>
        <v>42385.208333333328</v>
      </c>
      <c r="M1734" s="6" t="b">
        <v>0</v>
      </c>
      <c r="N1734" s="6">
        <v>0</v>
      </c>
      <c r="O1734" s="6" t="b">
        <v>0</v>
      </c>
      <c r="P1734" s="6" t="s">
        <v>8293</v>
      </c>
      <c r="Q1734" s="8">
        <f t="shared" si="221"/>
        <v>0</v>
      </c>
      <c r="R1734" s="9" t="e">
        <f t="shared" si="222"/>
        <v>#DIV/0!</v>
      </c>
      <c r="S1734" s="6" t="s">
        <v>8325</v>
      </c>
      <c r="T1734" s="6" t="s">
        <v>8347</v>
      </c>
      <c r="U1734" s="6" t="str">
        <f t="shared" si="216"/>
        <v>music</v>
      </c>
      <c r="V1734" s="6" t="str">
        <f t="shared" si="223"/>
        <v>faith</v>
      </c>
      <c r="W1734" s="6" t="str">
        <f t="shared" si="217"/>
        <v>music</v>
      </c>
      <c r="X1734" s="6" t="str">
        <f t="shared" si="218"/>
        <v>faith</v>
      </c>
    </row>
    <row r="1735" spans="1:24" ht="104.7" customHeight="1" x14ac:dyDescent="0.55000000000000004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20">
        <f t="shared" si="219"/>
        <v>42614.675625000003</v>
      </c>
      <c r="L1735" s="20">
        <f t="shared" si="220"/>
        <v>42626.895833333328</v>
      </c>
      <c r="M1735" s="6" t="b">
        <v>0</v>
      </c>
      <c r="N1735" s="6">
        <v>0</v>
      </c>
      <c r="O1735" s="6" t="b">
        <v>0</v>
      </c>
      <c r="P1735" s="6" t="s">
        <v>8293</v>
      </c>
      <c r="Q1735" s="8">
        <f t="shared" si="221"/>
        <v>0</v>
      </c>
      <c r="R1735" s="9" t="e">
        <f t="shared" si="222"/>
        <v>#DIV/0!</v>
      </c>
      <c r="S1735" s="6" t="s">
        <v>8325</v>
      </c>
      <c r="T1735" s="6" t="s">
        <v>8347</v>
      </c>
      <c r="U1735" s="6" t="str">
        <f t="shared" si="216"/>
        <v>music</v>
      </c>
      <c r="V1735" s="6" t="str">
        <f t="shared" si="223"/>
        <v>faith</v>
      </c>
      <c r="W1735" s="6" t="str">
        <f t="shared" si="217"/>
        <v>music</v>
      </c>
      <c r="X1735" s="6" t="str">
        <f t="shared" si="218"/>
        <v>faith</v>
      </c>
    </row>
    <row r="1736" spans="1:24" ht="104.7" customHeight="1" x14ac:dyDescent="0.55000000000000004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20">
        <f t="shared" si="219"/>
        <v>42102.036527777775</v>
      </c>
      <c r="L1736" s="20">
        <f t="shared" si="220"/>
        <v>42132.036527777775</v>
      </c>
      <c r="M1736" s="6" t="b">
        <v>0</v>
      </c>
      <c r="N1736" s="6">
        <v>1</v>
      </c>
      <c r="O1736" s="6" t="b">
        <v>0</v>
      </c>
      <c r="P1736" s="6" t="s">
        <v>8293</v>
      </c>
      <c r="Q1736" s="8">
        <f t="shared" si="221"/>
        <v>2.2222222222222223E-2</v>
      </c>
      <c r="R1736" s="9">
        <f t="shared" si="222"/>
        <v>1</v>
      </c>
      <c r="S1736" s="6" t="s">
        <v>8325</v>
      </c>
      <c r="T1736" s="6" t="s">
        <v>8347</v>
      </c>
      <c r="U1736" s="6" t="str">
        <f t="shared" si="216"/>
        <v>music</v>
      </c>
      <c r="V1736" s="6" t="str">
        <f t="shared" si="223"/>
        <v>faith</v>
      </c>
      <c r="W1736" s="6" t="str">
        <f t="shared" si="217"/>
        <v>music</v>
      </c>
      <c r="X1736" s="6" t="str">
        <f t="shared" si="218"/>
        <v>faith</v>
      </c>
    </row>
    <row r="1737" spans="1:24" ht="104.7" customHeight="1" x14ac:dyDescent="0.55000000000000004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20">
        <f t="shared" si="219"/>
        <v>42559.814178240747</v>
      </c>
      <c r="L1737" s="20">
        <f t="shared" si="220"/>
        <v>42589.814178240747</v>
      </c>
      <c r="M1737" s="6" t="b">
        <v>0</v>
      </c>
      <c r="N1737" s="6">
        <v>2</v>
      </c>
      <c r="O1737" s="6" t="b">
        <v>0</v>
      </c>
      <c r="P1737" s="6" t="s">
        <v>8293</v>
      </c>
      <c r="Q1737" s="8">
        <f t="shared" si="221"/>
        <v>11</v>
      </c>
      <c r="R1737" s="9">
        <f t="shared" si="222"/>
        <v>55</v>
      </c>
      <c r="S1737" s="6" t="s">
        <v>8325</v>
      </c>
      <c r="T1737" s="6" t="s">
        <v>8347</v>
      </c>
      <c r="U1737" s="6" t="str">
        <f t="shared" si="216"/>
        <v>music</v>
      </c>
      <c r="V1737" s="6" t="str">
        <f t="shared" si="223"/>
        <v>faith</v>
      </c>
      <c r="W1737" s="6" t="str">
        <f t="shared" si="217"/>
        <v>music</v>
      </c>
      <c r="X1737" s="6" t="str">
        <f t="shared" si="218"/>
        <v>faith</v>
      </c>
    </row>
    <row r="1738" spans="1:24" ht="104.7" customHeight="1" x14ac:dyDescent="0.55000000000000004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20">
        <f t="shared" si="219"/>
        <v>42286.861493055556</v>
      </c>
      <c r="L1738" s="20">
        <f t="shared" si="220"/>
        <v>42316.90315972222</v>
      </c>
      <c r="M1738" s="6" t="b">
        <v>0</v>
      </c>
      <c r="N1738" s="6">
        <v>1</v>
      </c>
      <c r="O1738" s="6" t="b">
        <v>0</v>
      </c>
      <c r="P1738" s="6" t="s">
        <v>8293</v>
      </c>
      <c r="Q1738" s="8">
        <f t="shared" si="221"/>
        <v>0.73333333333333328</v>
      </c>
      <c r="R1738" s="9">
        <f t="shared" si="222"/>
        <v>22</v>
      </c>
      <c r="S1738" s="6" t="s">
        <v>8325</v>
      </c>
      <c r="T1738" s="6" t="s">
        <v>8347</v>
      </c>
      <c r="U1738" s="6" t="str">
        <f t="shared" si="216"/>
        <v>music</v>
      </c>
      <c r="V1738" s="6" t="str">
        <f t="shared" si="223"/>
        <v>faith</v>
      </c>
      <c r="W1738" s="6" t="str">
        <f t="shared" si="217"/>
        <v>music</v>
      </c>
      <c r="X1738" s="6" t="str">
        <f t="shared" si="218"/>
        <v>faith</v>
      </c>
    </row>
    <row r="1739" spans="1:24" ht="104.7" customHeight="1" x14ac:dyDescent="0.55000000000000004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20">
        <f t="shared" si="219"/>
        <v>42175.948981481488</v>
      </c>
      <c r="L1739" s="20">
        <f t="shared" si="220"/>
        <v>42205.948981481488</v>
      </c>
      <c r="M1739" s="6" t="b">
        <v>0</v>
      </c>
      <c r="N1739" s="6">
        <v>15</v>
      </c>
      <c r="O1739" s="6" t="b">
        <v>0</v>
      </c>
      <c r="P1739" s="6" t="s">
        <v>8293</v>
      </c>
      <c r="Q1739" s="8">
        <f t="shared" si="221"/>
        <v>21.25</v>
      </c>
      <c r="R1739" s="9">
        <f t="shared" si="222"/>
        <v>56.666666666666664</v>
      </c>
      <c r="S1739" s="6" t="s">
        <v>8325</v>
      </c>
      <c r="T1739" s="6" t="s">
        <v>8347</v>
      </c>
      <c r="U1739" s="6" t="str">
        <f t="shared" si="216"/>
        <v>music</v>
      </c>
      <c r="V1739" s="6" t="str">
        <f t="shared" si="223"/>
        <v>faith</v>
      </c>
      <c r="W1739" s="6" t="str">
        <f t="shared" si="217"/>
        <v>music</v>
      </c>
      <c r="X1739" s="6" t="str">
        <f t="shared" si="218"/>
        <v>faith</v>
      </c>
    </row>
    <row r="1740" spans="1:24" ht="104.7" customHeight="1" x14ac:dyDescent="0.55000000000000004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20">
        <f t="shared" si="219"/>
        <v>41884.874328703707</v>
      </c>
      <c r="L1740" s="20">
        <f t="shared" si="220"/>
        <v>41914.874328703707</v>
      </c>
      <c r="M1740" s="6" t="b">
        <v>0</v>
      </c>
      <c r="N1740" s="6">
        <v>1</v>
      </c>
      <c r="O1740" s="6" t="b">
        <v>0</v>
      </c>
      <c r="P1740" s="6" t="s">
        <v>8293</v>
      </c>
      <c r="Q1740" s="8">
        <f t="shared" si="221"/>
        <v>0.4</v>
      </c>
      <c r="R1740" s="9">
        <f t="shared" si="222"/>
        <v>20</v>
      </c>
      <c r="S1740" s="6" t="s">
        <v>8325</v>
      </c>
      <c r="T1740" s="6" t="s">
        <v>8347</v>
      </c>
      <c r="U1740" s="6" t="str">
        <f t="shared" si="216"/>
        <v>music</v>
      </c>
      <c r="V1740" s="6" t="str">
        <f t="shared" si="223"/>
        <v>faith</v>
      </c>
      <c r="W1740" s="6" t="str">
        <f t="shared" si="217"/>
        <v>music</v>
      </c>
      <c r="X1740" s="6" t="str">
        <f t="shared" si="218"/>
        <v>faith</v>
      </c>
    </row>
    <row r="1741" spans="1:24" ht="104.7" customHeight="1" x14ac:dyDescent="0.55000000000000004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20">
        <f t="shared" si="219"/>
        <v>42435.874212962968</v>
      </c>
      <c r="L1741" s="20">
        <f t="shared" si="220"/>
        <v>42494.832546296297</v>
      </c>
      <c r="M1741" s="6" t="b">
        <v>0</v>
      </c>
      <c r="N1741" s="6">
        <v>1</v>
      </c>
      <c r="O1741" s="6" t="b">
        <v>0</v>
      </c>
      <c r="P1741" s="6" t="s">
        <v>8293</v>
      </c>
      <c r="Q1741" s="8">
        <f t="shared" si="221"/>
        <v>0.1</v>
      </c>
      <c r="R1741" s="9">
        <f t="shared" si="222"/>
        <v>1</v>
      </c>
      <c r="S1741" s="6" t="s">
        <v>8325</v>
      </c>
      <c r="T1741" s="6" t="s">
        <v>8347</v>
      </c>
      <c r="U1741" s="6" t="str">
        <f t="shared" si="216"/>
        <v>music</v>
      </c>
      <c r="V1741" s="6" t="str">
        <f t="shared" si="223"/>
        <v>faith</v>
      </c>
      <c r="W1741" s="6" t="str">
        <f t="shared" si="217"/>
        <v>music</v>
      </c>
      <c r="X1741" s="6" t="str">
        <f t="shared" si="218"/>
        <v>faith</v>
      </c>
    </row>
    <row r="1742" spans="1:24" ht="104.7" customHeight="1" x14ac:dyDescent="0.55000000000000004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20">
        <f t="shared" si="219"/>
        <v>42171.817384259266</v>
      </c>
      <c r="L1742" s="20">
        <f t="shared" si="220"/>
        <v>42201.817384259266</v>
      </c>
      <c r="M1742" s="6" t="b">
        <v>0</v>
      </c>
      <c r="N1742" s="6">
        <v>0</v>
      </c>
      <c r="O1742" s="6" t="b">
        <v>0</v>
      </c>
      <c r="P1742" s="6" t="s">
        <v>8293</v>
      </c>
      <c r="Q1742" s="8">
        <f t="shared" si="221"/>
        <v>0</v>
      </c>
      <c r="R1742" s="9" t="e">
        <f t="shared" si="222"/>
        <v>#DIV/0!</v>
      </c>
      <c r="S1742" s="6" t="s">
        <v>8325</v>
      </c>
      <c r="T1742" s="6" t="s">
        <v>8347</v>
      </c>
      <c r="U1742" s="6" t="str">
        <f t="shared" si="216"/>
        <v>music</v>
      </c>
      <c r="V1742" s="6" t="str">
        <f t="shared" si="223"/>
        <v>faith</v>
      </c>
      <c r="W1742" s="6" t="str">
        <f t="shared" si="217"/>
        <v>music</v>
      </c>
      <c r="X1742" s="6" t="str">
        <f t="shared" si="218"/>
        <v>faith</v>
      </c>
    </row>
    <row r="1743" spans="1:24" ht="104.7" customHeight="1" x14ac:dyDescent="0.55000000000000004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20">
        <f t="shared" si="219"/>
        <v>42120.628136574072</v>
      </c>
      <c r="L1743" s="20">
        <f t="shared" si="220"/>
        <v>42165.628136574072</v>
      </c>
      <c r="M1743" s="6" t="b">
        <v>0</v>
      </c>
      <c r="N1743" s="6">
        <v>52</v>
      </c>
      <c r="O1743" s="6" t="b">
        <v>1</v>
      </c>
      <c r="P1743" s="6" t="s">
        <v>8285</v>
      </c>
      <c r="Q1743" s="8">
        <f t="shared" si="221"/>
        <v>110.83333333333334</v>
      </c>
      <c r="R1743" s="9">
        <f t="shared" si="222"/>
        <v>25.576923076923077</v>
      </c>
      <c r="S1743" s="6" t="s">
        <v>8338</v>
      </c>
      <c r="T1743" s="6" t="s">
        <v>8339</v>
      </c>
      <c r="U1743" s="6" t="str">
        <f t="shared" si="216"/>
        <v>photography</v>
      </c>
      <c r="V1743" s="6" t="str">
        <f t="shared" si="223"/>
        <v>photobooks</v>
      </c>
      <c r="W1743" s="6" t="str">
        <f t="shared" si="217"/>
        <v>photography</v>
      </c>
      <c r="X1743" s="6" t="str">
        <f t="shared" si="218"/>
        <v>photobooks</v>
      </c>
    </row>
    <row r="1744" spans="1:24" ht="104.7" customHeight="1" x14ac:dyDescent="0.55000000000000004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20">
        <f t="shared" si="219"/>
        <v>42710.876967592587</v>
      </c>
      <c r="L1744" s="20">
        <f t="shared" si="220"/>
        <v>42742.875</v>
      </c>
      <c r="M1744" s="6" t="b">
        <v>0</v>
      </c>
      <c r="N1744" s="6">
        <v>34</v>
      </c>
      <c r="O1744" s="6" t="b">
        <v>1</v>
      </c>
      <c r="P1744" s="6" t="s">
        <v>8285</v>
      </c>
      <c r="Q1744" s="8">
        <f t="shared" si="221"/>
        <v>108.74999999999999</v>
      </c>
      <c r="R1744" s="9">
        <f t="shared" si="222"/>
        <v>63.970588235294116</v>
      </c>
      <c r="S1744" s="6" t="s">
        <v>8338</v>
      </c>
      <c r="T1744" s="6" t="s">
        <v>8339</v>
      </c>
      <c r="U1744" s="6" t="str">
        <f t="shared" si="216"/>
        <v>photography</v>
      </c>
      <c r="V1744" s="6" t="str">
        <f t="shared" si="223"/>
        <v>photobooks</v>
      </c>
      <c r="W1744" s="6" t="str">
        <f t="shared" si="217"/>
        <v>photography</v>
      </c>
      <c r="X1744" s="6" t="str">
        <f t="shared" si="218"/>
        <v>photobooks</v>
      </c>
    </row>
    <row r="1745" spans="1:24" ht="104.7" customHeight="1" x14ac:dyDescent="0.55000000000000004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20">
        <f t="shared" si="219"/>
        <v>42586.925636574073</v>
      </c>
      <c r="L1745" s="20">
        <f t="shared" si="220"/>
        <v>42609.165972222225</v>
      </c>
      <c r="M1745" s="6" t="b">
        <v>0</v>
      </c>
      <c r="N1745" s="6">
        <v>67</v>
      </c>
      <c r="O1745" s="6" t="b">
        <v>1</v>
      </c>
      <c r="P1745" s="6" t="s">
        <v>8285</v>
      </c>
      <c r="Q1745" s="8">
        <f t="shared" si="221"/>
        <v>100.41666666666667</v>
      </c>
      <c r="R1745" s="9">
        <f t="shared" si="222"/>
        <v>89.925373134328353</v>
      </c>
      <c r="S1745" s="6" t="s">
        <v>8338</v>
      </c>
      <c r="T1745" s="6" t="s">
        <v>8339</v>
      </c>
      <c r="U1745" s="6" t="str">
        <f t="shared" si="216"/>
        <v>photography</v>
      </c>
      <c r="V1745" s="6" t="str">
        <f t="shared" si="223"/>
        <v>photobooks</v>
      </c>
      <c r="W1745" s="6" t="str">
        <f t="shared" si="217"/>
        <v>photography</v>
      </c>
      <c r="X1745" s="6" t="str">
        <f t="shared" si="218"/>
        <v>photobooks</v>
      </c>
    </row>
    <row r="1746" spans="1:24" ht="104.7" customHeight="1" x14ac:dyDescent="0.55000000000000004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20">
        <f t="shared" si="219"/>
        <v>42026.605057870373</v>
      </c>
      <c r="L1746" s="20">
        <f t="shared" si="220"/>
        <v>42071.563391203701</v>
      </c>
      <c r="M1746" s="6" t="b">
        <v>0</v>
      </c>
      <c r="N1746" s="6">
        <v>70</v>
      </c>
      <c r="O1746" s="6" t="b">
        <v>1</v>
      </c>
      <c r="P1746" s="6" t="s">
        <v>8285</v>
      </c>
      <c r="Q1746" s="8">
        <f t="shared" si="221"/>
        <v>118.45454545454545</v>
      </c>
      <c r="R1746" s="9">
        <f t="shared" si="222"/>
        <v>93.071428571428569</v>
      </c>
      <c r="S1746" s="6" t="s">
        <v>8338</v>
      </c>
      <c r="T1746" s="6" t="s">
        <v>8339</v>
      </c>
      <c r="U1746" s="6" t="str">
        <f t="shared" si="216"/>
        <v>photography</v>
      </c>
      <c r="V1746" s="6" t="str">
        <f t="shared" si="223"/>
        <v>photobooks</v>
      </c>
      <c r="W1746" s="6" t="str">
        <f t="shared" si="217"/>
        <v>photography</v>
      </c>
      <c r="X1746" s="6" t="str">
        <f t="shared" si="218"/>
        <v>photobooks</v>
      </c>
    </row>
    <row r="1747" spans="1:24" ht="104.7" customHeight="1" x14ac:dyDescent="0.55000000000000004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20">
        <f t="shared" si="219"/>
        <v>42690.259699074071</v>
      </c>
      <c r="L1747" s="20">
        <f t="shared" si="220"/>
        <v>42726.083333333328</v>
      </c>
      <c r="M1747" s="6" t="b">
        <v>0</v>
      </c>
      <c r="N1747" s="6">
        <v>89</v>
      </c>
      <c r="O1747" s="6" t="b">
        <v>1</v>
      </c>
      <c r="P1747" s="6" t="s">
        <v>8285</v>
      </c>
      <c r="Q1747" s="8">
        <f t="shared" si="221"/>
        <v>114.01428571428571</v>
      </c>
      <c r="R1747" s="9">
        <f t="shared" si="222"/>
        <v>89.674157303370791</v>
      </c>
      <c r="S1747" s="6" t="s">
        <v>8338</v>
      </c>
      <c r="T1747" s="6" t="s">
        <v>8339</v>
      </c>
      <c r="U1747" s="6" t="str">
        <f t="shared" si="216"/>
        <v>photography</v>
      </c>
      <c r="V1747" s="6" t="str">
        <f t="shared" si="223"/>
        <v>photobooks</v>
      </c>
      <c r="W1747" s="6" t="str">
        <f t="shared" si="217"/>
        <v>photography</v>
      </c>
      <c r="X1747" s="6" t="str">
        <f t="shared" si="218"/>
        <v>photobooks</v>
      </c>
    </row>
    <row r="1748" spans="1:24" ht="104.7" customHeight="1" x14ac:dyDescent="0.55000000000000004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20">
        <f t="shared" si="219"/>
        <v>42668.176701388889</v>
      </c>
      <c r="L1748" s="20">
        <f t="shared" si="220"/>
        <v>42698.083333333328</v>
      </c>
      <c r="M1748" s="6" t="b">
        <v>0</v>
      </c>
      <c r="N1748" s="6">
        <v>107</v>
      </c>
      <c r="O1748" s="6" t="b">
        <v>1</v>
      </c>
      <c r="P1748" s="6" t="s">
        <v>8285</v>
      </c>
      <c r="Q1748" s="8">
        <f t="shared" si="221"/>
        <v>148.10000000000002</v>
      </c>
      <c r="R1748" s="9">
        <f t="shared" si="222"/>
        <v>207.61682242990653</v>
      </c>
      <c r="S1748" s="6" t="s">
        <v>8338</v>
      </c>
      <c r="T1748" s="6" t="s">
        <v>8339</v>
      </c>
      <c r="U1748" s="6" t="str">
        <f t="shared" si="216"/>
        <v>photography</v>
      </c>
      <c r="V1748" s="6" t="str">
        <f t="shared" si="223"/>
        <v>photobooks</v>
      </c>
      <c r="W1748" s="6" t="str">
        <f t="shared" si="217"/>
        <v>photography</v>
      </c>
      <c r="X1748" s="6" t="str">
        <f t="shared" si="218"/>
        <v>photobooks</v>
      </c>
    </row>
    <row r="1749" spans="1:24" ht="104.7" customHeight="1" x14ac:dyDescent="0.55000000000000004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20">
        <f t="shared" si="219"/>
        <v>42292.435532407413</v>
      </c>
      <c r="L1749" s="20">
        <f t="shared" si="220"/>
        <v>42321.625</v>
      </c>
      <c r="M1749" s="6" t="b">
        <v>0</v>
      </c>
      <c r="N1749" s="6">
        <v>159</v>
      </c>
      <c r="O1749" s="6" t="b">
        <v>1</v>
      </c>
      <c r="P1749" s="6" t="s">
        <v>8285</v>
      </c>
      <c r="Q1749" s="8">
        <f t="shared" si="221"/>
        <v>104.95555555555556</v>
      </c>
      <c r="R1749" s="9">
        <f t="shared" si="222"/>
        <v>59.408805031446541</v>
      </c>
      <c r="S1749" s="6" t="s">
        <v>8338</v>
      </c>
      <c r="T1749" s="6" t="s">
        <v>8339</v>
      </c>
      <c r="U1749" s="6" t="str">
        <f t="shared" si="216"/>
        <v>photography</v>
      </c>
      <c r="V1749" s="6" t="str">
        <f t="shared" si="223"/>
        <v>photobooks</v>
      </c>
      <c r="W1749" s="6" t="str">
        <f t="shared" si="217"/>
        <v>photography</v>
      </c>
      <c r="X1749" s="6" t="str">
        <f t="shared" si="218"/>
        <v>photobooks</v>
      </c>
    </row>
    <row r="1750" spans="1:24" ht="104.7" customHeight="1" x14ac:dyDescent="0.55000000000000004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20">
        <f t="shared" si="219"/>
        <v>42219.950729166667</v>
      </c>
      <c r="L1750" s="20">
        <f t="shared" si="220"/>
        <v>42249.950729166667</v>
      </c>
      <c r="M1750" s="6" t="b">
        <v>0</v>
      </c>
      <c r="N1750" s="6">
        <v>181</v>
      </c>
      <c r="O1750" s="6" t="b">
        <v>1</v>
      </c>
      <c r="P1750" s="6" t="s">
        <v>8285</v>
      </c>
      <c r="Q1750" s="8">
        <f t="shared" si="221"/>
        <v>129.94800000000001</v>
      </c>
      <c r="R1750" s="9">
        <f t="shared" si="222"/>
        <v>358.97237569060775</v>
      </c>
      <c r="S1750" s="6" t="s">
        <v>8338</v>
      </c>
      <c r="T1750" s="6" t="s">
        <v>8339</v>
      </c>
      <c r="U1750" s="6" t="str">
        <f t="shared" si="216"/>
        <v>photography</v>
      </c>
      <c r="V1750" s="6" t="str">
        <f t="shared" si="223"/>
        <v>photobooks</v>
      </c>
      <c r="W1750" s="6" t="str">
        <f t="shared" si="217"/>
        <v>photography</v>
      </c>
      <c r="X1750" s="6" t="str">
        <f t="shared" si="218"/>
        <v>photobooks</v>
      </c>
    </row>
    <row r="1751" spans="1:24" ht="104.7" customHeight="1" x14ac:dyDescent="0.55000000000000004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20">
        <f t="shared" si="219"/>
        <v>42758.975937499999</v>
      </c>
      <c r="L1751" s="20">
        <f t="shared" si="220"/>
        <v>42795.791666666672</v>
      </c>
      <c r="M1751" s="6" t="b">
        <v>0</v>
      </c>
      <c r="N1751" s="6">
        <v>131</v>
      </c>
      <c r="O1751" s="6" t="b">
        <v>1</v>
      </c>
      <c r="P1751" s="6" t="s">
        <v>8285</v>
      </c>
      <c r="Q1751" s="8">
        <f t="shared" si="221"/>
        <v>123.48756218905473</v>
      </c>
      <c r="R1751" s="9">
        <f t="shared" si="222"/>
        <v>94.736641221374043</v>
      </c>
      <c r="S1751" s="6" t="s">
        <v>8338</v>
      </c>
      <c r="T1751" s="6" t="s">
        <v>8339</v>
      </c>
      <c r="U1751" s="6" t="str">
        <f t="shared" si="216"/>
        <v>photography</v>
      </c>
      <c r="V1751" s="6" t="str">
        <f t="shared" si="223"/>
        <v>photobooks</v>
      </c>
      <c r="W1751" s="6" t="str">
        <f t="shared" si="217"/>
        <v>photography</v>
      </c>
      <c r="X1751" s="6" t="str">
        <f t="shared" si="218"/>
        <v>photobooks</v>
      </c>
    </row>
    <row r="1752" spans="1:24" ht="104.7" customHeight="1" x14ac:dyDescent="0.55000000000000004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20">
        <f t="shared" si="219"/>
        <v>42454.836851851855</v>
      </c>
      <c r="L1752" s="20">
        <f t="shared" si="220"/>
        <v>42479.836851851855</v>
      </c>
      <c r="M1752" s="6" t="b">
        <v>0</v>
      </c>
      <c r="N1752" s="6">
        <v>125</v>
      </c>
      <c r="O1752" s="6" t="b">
        <v>1</v>
      </c>
      <c r="P1752" s="6" t="s">
        <v>8285</v>
      </c>
      <c r="Q1752" s="8">
        <f t="shared" si="221"/>
        <v>201.62</v>
      </c>
      <c r="R1752" s="9">
        <f t="shared" si="222"/>
        <v>80.647999999999996</v>
      </c>
      <c r="S1752" s="6" t="s">
        <v>8338</v>
      </c>
      <c r="T1752" s="6" t="s">
        <v>8339</v>
      </c>
      <c r="U1752" s="6" t="str">
        <f t="shared" si="216"/>
        <v>photography</v>
      </c>
      <c r="V1752" s="6" t="str">
        <f t="shared" si="223"/>
        <v>photobooks</v>
      </c>
      <c r="W1752" s="6" t="str">
        <f t="shared" si="217"/>
        <v>photography</v>
      </c>
      <c r="X1752" s="6" t="str">
        <f t="shared" si="218"/>
        <v>photobooks</v>
      </c>
    </row>
    <row r="1753" spans="1:24" ht="104.7" customHeight="1" x14ac:dyDescent="0.55000000000000004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20">
        <f t="shared" si="219"/>
        <v>42052.7815162037</v>
      </c>
      <c r="L1753" s="20">
        <f t="shared" si="220"/>
        <v>42082.739849537036</v>
      </c>
      <c r="M1753" s="6" t="b">
        <v>0</v>
      </c>
      <c r="N1753" s="6">
        <v>61</v>
      </c>
      <c r="O1753" s="6" t="b">
        <v>1</v>
      </c>
      <c r="P1753" s="6" t="s">
        <v>8285</v>
      </c>
      <c r="Q1753" s="8">
        <f t="shared" si="221"/>
        <v>102.89999999999999</v>
      </c>
      <c r="R1753" s="9">
        <f t="shared" si="222"/>
        <v>168.68852459016392</v>
      </c>
      <c r="S1753" s="6" t="s">
        <v>8338</v>
      </c>
      <c r="T1753" s="6" t="s">
        <v>8339</v>
      </c>
      <c r="U1753" s="6" t="str">
        <f t="shared" si="216"/>
        <v>photography</v>
      </c>
      <c r="V1753" s="6" t="str">
        <f t="shared" si="223"/>
        <v>photobooks</v>
      </c>
      <c r="W1753" s="6" t="str">
        <f t="shared" si="217"/>
        <v>photography</v>
      </c>
      <c r="X1753" s="6" t="str">
        <f t="shared" si="218"/>
        <v>photobooks</v>
      </c>
    </row>
    <row r="1754" spans="1:24" ht="104.7" customHeight="1" x14ac:dyDescent="0.55000000000000004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20">
        <f t="shared" si="219"/>
        <v>42627.253263888888</v>
      </c>
      <c r="L1754" s="20">
        <f t="shared" si="220"/>
        <v>42657.253263888888</v>
      </c>
      <c r="M1754" s="6" t="b">
        <v>0</v>
      </c>
      <c r="N1754" s="6">
        <v>90</v>
      </c>
      <c r="O1754" s="6" t="b">
        <v>1</v>
      </c>
      <c r="P1754" s="6" t="s">
        <v>8285</v>
      </c>
      <c r="Q1754" s="8">
        <f t="shared" si="221"/>
        <v>260.16666666666663</v>
      </c>
      <c r="R1754" s="9">
        <f t="shared" si="222"/>
        <v>34.68888888888889</v>
      </c>
      <c r="S1754" s="6" t="s">
        <v>8338</v>
      </c>
      <c r="T1754" s="6" t="s">
        <v>8339</v>
      </c>
      <c r="U1754" s="6" t="str">
        <f t="shared" si="216"/>
        <v>photography</v>
      </c>
      <c r="V1754" s="6" t="str">
        <f t="shared" si="223"/>
        <v>photobooks</v>
      </c>
      <c r="W1754" s="6" t="str">
        <f t="shared" si="217"/>
        <v>photography</v>
      </c>
      <c r="X1754" s="6" t="str">
        <f t="shared" si="218"/>
        <v>photobooks</v>
      </c>
    </row>
    <row r="1755" spans="1:24" ht="104.7" customHeight="1" x14ac:dyDescent="0.55000000000000004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20">
        <f t="shared" si="219"/>
        <v>42420.74962962963</v>
      </c>
      <c r="L1755" s="20">
        <f t="shared" si="220"/>
        <v>42450.707962962959</v>
      </c>
      <c r="M1755" s="6" t="b">
        <v>0</v>
      </c>
      <c r="N1755" s="6">
        <v>35</v>
      </c>
      <c r="O1755" s="6" t="b">
        <v>1</v>
      </c>
      <c r="P1755" s="6" t="s">
        <v>8285</v>
      </c>
      <c r="Q1755" s="8">
        <f t="shared" si="221"/>
        <v>108</v>
      </c>
      <c r="R1755" s="9">
        <f t="shared" si="222"/>
        <v>462.85714285714283</v>
      </c>
      <c r="S1755" s="6" t="s">
        <v>8338</v>
      </c>
      <c r="T1755" s="6" t="s">
        <v>8339</v>
      </c>
      <c r="U1755" s="6" t="str">
        <f t="shared" si="216"/>
        <v>photography</v>
      </c>
      <c r="V1755" s="6" t="str">
        <f t="shared" si="223"/>
        <v>photobooks</v>
      </c>
      <c r="W1755" s="6" t="str">
        <f t="shared" si="217"/>
        <v>photography</v>
      </c>
      <c r="X1755" s="6" t="str">
        <f t="shared" si="218"/>
        <v>photobooks</v>
      </c>
    </row>
    <row r="1756" spans="1:24" ht="104.7" customHeight="1" x14ac:dyDescent="0.55000000000000004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20">
        <f t="shared" si="219"/>
        <v>42067.876770833333</v>
      </c>
      <c r="L1756" s="20">
        <f t="shared" si="220"/>
        <v>42097.835104166668</v>
      </c>
      <c r="M1756" s="6" t="b">
        <v>0</v>
      </c>
      <c r="N1756" s="6">
        <v>90</v>
      </c>
      <c r="O1756" s="6" t="b">
        <v>1</v>
      </c>
      <c r="P1756" s="6" t="s">
        <v>8285</v>
      </c>
      <c r="Q1756" s="8">
        <f t="shared" si="221"/>
        <v>110.52941176470587</v>
      </c>
      <c r="R1756" s="9">
        <f t="shared" si="222"/>
        <v>104.38888888888889</v>
      </c>
      <c r="S1756" s="6" t="s">
        <v>8338</v>
      </c>
      <c r="T1756" s="6" t="s">
        <v>8339</v>
      </c>
      <c r="U1756" s="6" t="str">
        <f t="shared" si="216"/>
        <v>photography</v>
      </c>
      <c r="V1756" s="6" t="str">
        <f t="shared" si="223"/>
        <v>photobooks</v>
      </c>
      <c r="W1756" s="6" t="str">
        <f t="shared" si="217"/>
        <v>photography</v>
      </c>
      <c r="X1756" s="6" t="str">
        <f t="shared" si="218"/>
        <v>photobooks</v>
      </c>
    </row>
    <row r="1757" spans="1:24" ht="104.7" customHeight="1" x14ac:dyDescent="0.55000000000000004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20">
        <f t="shared" si="219"/>
        <v>42252.788900462961</v>
      </c>
      <c r="L1757" s="20">
        <f t="shared" si="220"/>
        <v>42282.788900462961</v>
      </c>
      <c r="M1757" s="6" t="b">
        <v>0</v>
      </c>
      <c r="N1757" s="6">
        <v>4</v>
      </c>
      <c r="O1757" s="6" t="b">
        <v>1</v>
      </c>
      <c r="P1757" s="6" t="s">
        <v>8285</v>
      </c>
      <c r="Q1757" s="8">
        <f t="shared" si="221"/>
        <v>120</v>
      </c>
      <c r="R1757" s="9">
        <f t="shared" si="222"/>
        <v>7.5</v>
      </c>
      <c r="S1757" s="6" t="s">
        <v>8338</v>
      </c>
      <c r="T1757" s="6" t="s">
        <v>8339</v>
      </c>
      <c r="U1757" s="6" t="str">
        <f t="shared" si="216"/>
        <v>photography</v>
      </c>
      <c r="V1757" s="6" t="str">
        <f t="shared" si="223"/>
        <v>photobooks</v>
      </c>
      <c r="W1757" s="6" t="str">
        <f t="shared" si="217"/>
        <v>photography</v>
      </c>
      <c r="X1757" s="6" t="str">
        <f t="shared" si="218"/>
        <v>photobooks</v>
      </c>
    </row>
    <row r="1758" spans="1:24" ht="104.7" customHeight="1" x14ac:dyDescent="0.55000000000000004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20">
        <f t="shared" si="219"/>
        <v>42571.167465277773</v>
      </c>
      <c r="L1758" s="20">
        <f t="shared" si="220"/>
        <v>42611.167465277773</v>
      </c>
      <c r="M1758" s="6" t="b">
        <v>0</v>
      </c>
      <c r="N1758" s="6">
        <v>120</v>
      </c>
      <c r="O1758" s="6" t="b">
        <v>1</v>
      </c>
      <c r="P1758" s="6" t="s">
        <v>8285</v>
      </c>
      <c r="Q1758" s="8">
        <f t="shared" si="221"/>
        <v>102.82909090909091</v>
      </c>
      <c r="R1758" s="9">
        <f t="shared" si="222"/>
        <v>47.13</v>
      </c>
      <c r="S1758" s="6" t="s">
        <v>8338</v>
      </c>
      <c r="T1758" s="6" t="s">
        <v>8339</v>
      </c>
      <c r="U1758" s="6" t="str">
        <f t="shared" si="216"/>
        <v>photography</v>
      </c>
      <c r="V1758" s="6" t="str">
        <f t="shared" si="223"/>
        <v>photobooks</v>
      </c>
      <c r="W1758" s="6" t="str">
        <f t="shared" si="217"/>
        <v>photography</v>
      </c>
      <c r="X1758" s="6" t="str">
        <f t="shared" si="218"/>
        <v>photobooks</v>
      </c>
    </row>
    <row r="1759" spans="1:24" ht="104.7" customHeight="1" x14ac:dyDescent="0.55000000000000004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20">
        <f t="shared" si="219"/>
        <v>42733.827349537038</v>
      </c>
      <c r="L1759" s="20">
        <f t="shared" si="220"/>
        <v>42763.811805555553</v>
      </c>
      <c r="M1759" s="6" t="b">
        <v>0</v>
      </c>
      <c r="N1759" s="6">
        <v>14</v>
      </c>
      <c r="O1759" s="6" t="b">
        <v>1</v>
      </c>
      <c r="P1759" s="6" t="s">
        <v>8285</v>
      </c>
      <c r="Q1759" s="8">
        <f t="shared" si="221"/>
        <v>115.99999999999999</v>
      </c>
      <c r="R1759" s="9">
        <f t="shared" si="222"/>
        <v>414.28571428571428</v>
      </c>
      <c r="S1759" s="6" t="s">
        <v>8338</v>
      </c>
      <c r="T1759" s="6" t="s">
        <v>8339</v>
      </c>
      <c r="U1759" s="6" t="str">
        <f t="shared" si="216"/>
        <v>photography</v>
      </c>
      <c r="V1759" s="6" t="str">
        <f t="shared" si="223"/>
        <v>photobooks</v>
      </c>
      <c r="W1759" s="6" t="str">
        <f t="shared" si="217"/>
        <v>photography</v>
      </c>
      <c r="X1759" s="6" t="str">
        <f t="shared" si="218"/>
        <v>photobooks</v>
      </c>
    </row>
    <row r="1760" spans="1:24" ht="104.7" customHeight="1" x14ac:dyDescent="0.55000000000000004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20">
        <f t="shared" si="219"/>
        <v>42505.955925925926</v>
      </c>
      <c r="L1760" s="20">
        <f t="shared" si="220"/>
        <v>42565.955925925926</v>
      </c>
      <c r="M1760" s="6" t="b">
        <v>0</v>
      </c>
      <c r="N1760" s="6">
        <v>27</v>
      </c>
      <c r="O1760" s="6" t="b">
        <v>1</v>
      </c>
      <c r="P1760" s="6" t="s">
        <v>8285</v>
      </c>
      <c r="Q1760" s="8">
        <f t="shared" si="221"/>
        <v>114.7</v>
      </c>
      <c r="R1760" s="9">
        <f t="shared" si="222"/>
        <v>42.481481481481481</v>
      </c>
      <c r="S1760" s="6" t="s">
        <v>8338</v>
      </c>
      <c r="T1760" s="6" t="s">
        <v>8339</v>
      </c>
      <c r="U1760" s="6" t="str">
        <f t="shared" si="216"/>
        <v>photography</v>
      </c>
      <c r="V1760" s="6" t="str">
        <f t="shared" si="223"/>
        <v>photobooks</v>
      </c>
      <c r="W1760" s="6" t="str">
        <f t="shared" si="217"/>
        <v>photography</v>
      </c>
      <c r="X1760" s="6" t="str">
        <f t="shared" si="218"/>
        <v>photobooks</v>
      </c>
    </row>
    <row r="1761" spans="1:24" ht="104.7" customHeight="1" x14ac:dyDescent="0.55000000000000004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20">
        <f t="shared" si="219"/>
        <v>42068.829039351855</v>
      </c>
      <c r="L1761" s="20">
        <f t="shared" si="220"/>
        <v>42088.787372685183</v>
      </c>
      <c r="M1761" s="6" t="b">
        <v>0</v>
      </c>
      <c r="N1761" s="6">
        <v>49</v>
      </c>
      <c r="O1761" s="6" t="b">
        <v>1</v>
      </c>
      <c r="P1761" s="6" t="s">
        <v>8285</v>
      </c>
      <c r="Q1761" s="8">
        <f t="shared" si="221"/>
        <v>106.60000000000001</v>
      </c>
      <c r="R1761" s="9">
        <f t="shared" si="222"/>
        <v>108.77551020408163</v>
      </c>
      <c r="S1761" s="6" t="s">
        <v>8338</v>
      </c>
      <c r="T1761" s="6" t="s">
        <v>8339</v>
      </c>
      <c r="U1761" s="6" t="str">
        <f t="shared" si="216"/>
        <v>photography</v>
      </c>
      <c r="V1761" s="6" t="str">
        <f t="shared" si="223"/>
        <v>photobooks</v>
      </c>
      <c r="W1761" s="6" t="str">
        <f t="shared" si="217"/>
        <v>photography</v>
      </c>
      <c r="X1761" s="6" t="str">
        <f t="shared" si="218"/>
        <v>photobooks</v>
      </c>
    </row>
    <row r="1762" spans="1:24" ht="104.7" customHeight="1" x14ac:dyDescent="0.55000000000000004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20">
        <f t="shared" si="219"/>
        <v>42405.67260416667</v>
      </c>
      <c r="L1762" s="20">
        <f t="shared" si="220"/>
        <v>42425.67260416667</v>
      </c>
      <c r="M1762" s="6" t="b">
        <v>0</v>
      </c>
      <c r="N1762" s="6">
        <v>102</v>
      </c>
      <c r="O1762" s="6" t="b">
        <v>1</v>
      </c>
      <c r="P1762" s="6" t="s">
        <v>8285</v>
      </c>
      <c r="Q1762" s="8">
        <f t="shared" si="221"/>
        <v>165.44</v>
      </c>
      <c r="R1762" s="9">
        <f t="shared" si="222"/>
        <v>81.098039215686271</v>
      </c>
      <c r="S1762" s="6" t="s">
        <v>8338</v>
      </c>
      <c r="T1762" s="6" t="s">
        <v>8339</v>
      </c>
      <c r="U1762" s="6" t="str">
        <f t="shared" si="216"/>
        <v>photography</v>
      </c>
      <c r="V1762" s="6" t="str">
        <f t="shared" si="223"/>
        <v>photobooks</v>
      </c>
      <c r="W1762" s="6" t="str">
        <f t="shared" si="217"/>
        <v>photography</v>
      </c>
      <c r="X1762" s="6" t="str">
        <f t="shared" si="218"/>
        <v>photobooks</v>
      </c>
    </row>
    <row r="1763" spans="1:24" ht="104.7" customHeight="1" x14ac:dyDescent="0.55000000000000004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20">
        <f t="shared" si="219"/>
        <v>42209.567824074074</v>
      </c>
      <c r="L1763" s="20">
        <f t="shared" si="220"/>
        <v>42259.567824074074</v>
      </c>
      <c r="M1763" s="6" t="b">
        <v>0</v>
      </c>
      <c r="N1763" s="6">
        <v>3</v>
      </c>
      <c r="O1763" s="6" t="b">
        <v>1</v>
      </c>
      <c r="P1763" s="6" t="s">
        <v>8285</v>
      </c>
      <c r="Q1763" s="8">
        <f t="shared" si="221"/>
        <v>155</v>
      </c>
      <c r="R1763" s="9">
        <f t="shared" si="222"/>
        <v>51.666666666666664</v>
      </c>
      <c r="S1763" s="6" t="s">
        <v>8338</v>
      </c>
      <c r="T1763" s="6" t="s">
        <v>8339</v>
      </c>
      <c r="U1763" s="6" t="str">
        <f t="shared" si="216"/>
        <v>photography</v>
      </c>
      <c r="V1763" s="6" t="str">
        <f t="shared" si="223"/>
        <v>photobooks</v>
      </c>
      <c r="W1763" s="6" t="str">
        <f t="shared" si="217"/>
        <v>photography</v>
      </c>
      <c r="X1763" s="6" t="str">
        <f t="shared" si="218"/>
        <v>photobooks</v>
      </c>
    </row>
    <row r="1764" spans="1:24" ht="104.7" customHeight="1" x14ac:dyDescent="0.55000000000000004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20">
        <f t="shared" si="219"/>
        <v>42410.982002314813</v>
      </c>
      <c r="L1764" s="20">
        <f t="shared" si="220"/>
        <v>42440.982002314813</v>
      </c>
      <c r="M1764" s="6" t="b">
        <v>0</v>
      </c>
      <c r="N1764" s="6">
        <v>25</v>
      </c>
      <c r="O1764" s="6" t="b">
        <v>1</v>
      </c>
      <c r="P1764" s="6" t="s">
        <v>8285</v>
      </c>
      <c r="Q1764" s="8">
        <f t="shared" si="221"/>
        <v>885</v>
      </c>
      <c r="R1764" s="9">
        <f t="shared" si="222"/>
        <v>35.4</v>
      </c>
      <c r="S1764" s="6" t="s">
        <v>8338</v>
      </c>
      <c r="T1764" s="6" t="s">
        <v>8339</v>
      </c>
      <c r="U1764" s="6" t="str">
        <f t="shared" si="216"/>
        <v>photography</v>
      </c>
      <c r="V1764" s="6" t="str">
        <f t="shared" si="223"/>
        <v>photobooks</v>
      </c>
      <c r="W1764" s="6" t="str">
        <f t="shared" si="217"/>
        <v>photography</v>
      </c>
      <c r="X1764" s="6" t="str">
        <f t="shared" si="218"/>
        <v>photobooks</v>
      </c>
    </row>
    <row r="1765" spans="1:24" ht="104.7" customHeight="1" x14ac:dyDescent="0.55000000000000004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20">
        <f t="shared" si="219"/>
        <v>42636.868518518517</v>
      </c>
      <c r="L1765" s="20">
        <f t="shared" si="220"/>
        <v>42666.868518518517</v>
      </c>
      <c r="M1765" s="6" t="b">
        <v>0</v>
      </c>
      <c r="N1765" s="6">
        <v>118</v>
      </c>
      <c r="O1765" s="6" t="b">
        <v>1</v>
      </c>
      <c r="P1765" s="6" t="s">
        <v>8285</v>
      </c>
      <c r="Q1765" s="8">
        <f t="shared" si="221"/>
        <v>101.90833333333333</v>
      </c>
      <c r="R1765" s="9">
        <f t="shared" si="222"/>
        <v>103.63559322033899</v>
      </c>
      <c r="S1765" s="6" t="s">
        <v>8338</v>
      </c>
      <c r="T1765" s="6" t="s">
        <v>8339</v>
      </c>
      <c r="U1765" s="6" t="str">
        <f t="shared" si="216"/>
        <v>photography</v>
      </c>
      <c r="V1765" s="6" t="str">
        <f t="shared" si="223"/>
        <v>photobooks</v>
      </c>
      <c r="W1765" s="6" t="str">
        <f t="shared" si="217"/>
        <v>photography</v>
      </c>
      <c r="X1765" s="6" t="str">
        <f t="shared" si="218"/>
        <v>photobooks</v>
      </c>
    </row>
    <row r="1766" spans="1:24" ht="104.7" customHeight="1" x14ac:dyDescent="0.55000000000000004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20">
        <f t="shared" si="219"/>
        <v>41825.485868055555</v>
      </c>
      <c r="L1766" s="20">
        <f t="shared" si="220"/>
        <v>41854.485868055555</v>
      </c>
      <c r="M1766" s="6" t="b">
        <v>1</v>
      </c>
      <c r="N1766" s="6">
        <v>39</v>
      </c>
      <c r="O1766" s="6" t="b">
        <v>0</v>
      </c>
      <c r="P1766" s="6" t="s">
        <v>8285</v>
      </c>
      <c r="Q1766" s="8">
        <f t="shared" si="221"/>
        <v>19.600000000000001</v>
      </c>
      <c r="R1766" s="9">
        <f t="shared" si="222"/>
        <v>55.282051282051285</v>
      </c>
      <c r="S1766" s="6" t="s">
        <v>8338</v>
      </c>
      <c r="T1766" s="6" t="s">
        <v>8339</v>
      </c>
      <c r="U1766" s="6" t="str">
        <f t="shared" si="216"/>
        <v>photography</v>
      </c>
      <c r="V1766" s="6" t="str">
        <f t="shared" si="223"/>
        <v>photobooks</v>
      </c>
      <c r="W1766" s="6" t="str">
        <f t="shared" si="217"/>
        <v>photography</v>
      </c>
      <c r="X1766" s="6" t="str">
        <f t="shared" si="218"/>
        <v>photobooks</v>
      </c>
    </row>
    <row r="1767" spans="1:24" ht="104.7" customHeight="1" x14ac:dyDescent="0.55000000000000004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20">
        <f t="shared" si="219"/>
        <v>41834.980462962965</v>
      </c>
      <c r="L1767" s="20">
        <f t="shared" si="220"/>
        <v>41864.980462962965</v>
      </c>
      <c r="M1767" s="6" t="b">
        <v>1</v>
      </c>
      <c r="N1767" s="6">
        <v>103</v>
      </c>
      <c r="O1767" s="6" t="b">
        <v>0</v>
      </c>
      <c r="P1767" s="6" t="s">
        <v>8285</v>
      </c>
      <c r="Q1767" s="8">
        <f t="shared" si="221"/>
        <v>59.467839999999995</v>
      </c>
      <c r="R1767" s="9">
        <f t="shared" si="222"/>
        <v>72.16970873786407</v>
      </c>
      <c r="S1767" s="6" t="s">
        <v>8338</v>
      </c>
      <c r="T1767" s="6" t="s">
        <v>8339</v>
      </c>
      <c r="U1767" s="6" t="str">
        <f t="shared" si="216"/>
        <v>photography</v>
      </c>
      <c r="V1767" s="6" t="str">
        <f t="shared" si="223"/>
        <v>photobooks</v>
      </c>
      <c r="W1767" s="6" t="str">
        <f t="shared" si="217"/>
        <v>photography</v>
      </c>
      <c r="X1767" s="6" t="str">
        <f t="shared" si="218"/>
        <v>photobooks</v>
      </c>
    </row>
    <row r="1768" spans="1:24" ht="104.7" customHeight="1" x14ac:dyDescent="0.55000000000000004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20">
        <f t="shared" si="219"/>
        <v>41855.859814814816</v>
      </c>
      <c r="L1768" s="20">
        <f t="shared" si="220"/>
        <v>41876.859814814816</v>
      </c>
      <c r="M1768" s="6" t="b">
        <v>1</v>
      </c>
      <c r="N1768" s="6">
        <v>0</v>
      </c>
      <c r="O1768" s="6" t="b">
        <v>0</v>
      </c>
      <c r="P1768" s="6" t="s">
        <v>8285</v>
      </c>
      <c r="Q1768" s="8">
        <f t="shared" si="221"/>
        <v>0</v>
      </c>
      <c r="R1768" s="9" t="e">
        <f t="shared" si="222"/>
        <v>#DIV/0!</v>
      </c>
      <c r="S1768" s="6" t="s">
        <v>8338</v>
      </c>
      <c r="T1768" s="6" t="s">
        <v>8339</v>
      </c>
      <c r="U1768" s="6" t="str">
        <f t="shared" si="216"/>
        <v>photography</v>
      </c>
      <c r="V1768" s="6" t="str">
        <f t="shared" si="223"/>
        <v>photobooks</v>
      </c>
      <c r="W1768" s="6" t="str">
        <f t="shared" si="217"/>
        <v>photography</v>
      </c>
      <c r="X1768" s="6" t="str">
        <f t="shared" si="218"/>
        <v>photobooks</v>
      </c>
    </row>
    <row r="1769" spans="1:24" ht="104.7" customHeight="1" x14ac:dyDescent="0.55000000000000004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20">
        <f t="shared" si="219"/>
        <v>41824.658379629633</v>
      </c>
      <c r="L1769" s="20">
        <f t="shared" si="220"/>
        <v>41854.658379629633</v>
      </c>
      <c r="M1769" s="6" t="b">
        <v>1</v>
      </c>
      <c r="N1769" s="6">
        <v>39</v>
      </c>
      <c r="O1769" s="6" t="b">
        <v>0</v>
      </c>
      <c r="P1769" s="6" t="s">
        <v>8285</v>
      </c>
      <c r="Q1769" s="8">
        <f t="shared" si="221"/>
        <v>45.72</v>
      </c>
      <c r="R1769" s="9">
        <f t="shared" si="222"/>
        <v>58.615384615384613</v>
      </c>
      <c r="S1769" s="6" t="s">
        <v>8338</v>
      </c>
      <c r="T1769" s="6" t="s">
        <v>8339</v>
      </c>
      <c r="U1769" s="6" t="str">
        <f t="shared" si="216"/>
        <v>photography</v>
      </c>
      <c r="V1769" s="6" t="str">
        <f t="shared" si="223"/>
        <v>photobooks</v>
      </c>
      <c r="W1769" s="6" t="str">
        <f t="shared" si="217"/>
        <v>photography</v>
      </c>
      <c r="X1769" s="6" t="str">
        <f t="shared" si="218"/>
        <v>photobooks</v>
      </c>
    </row>
    <row r="1770" spans="1:24" ht="104.7" customHeight="1" x14ac:dyDescent="0.55000000000000004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20">
        <f t="shared" si="219"/>
        <v>41849.560694444444</v>
      </c>
      <c r="L1770" s="20">
        <f t="shared" si="220"/>
        <v>41909.560694444444</v>
      </c>
      <c r="M1770" s="6" t="b">
        <v>1</v>
      </c>
      <c r="N1770" s="6">
        <v>15</v>
      </c>
      <c r="O1770" s="6" t="b">
        <v>0</v>
      </c>
      <c r="P1770" s="6" t="s">
        <v>8285</v>
      </c>
      <c r="Q1770" s="8">
        <f t="shared" si="221"/>
        <v>3.74</v>
      </c>
      <c r="R1770" s="9">
        <f t="shared" si="222"/>
        <v>12.466666666666667</v>
      </c>
      <c r="S1770" s="6" t="s">
        <v>8338</v>
      </c>
      <c r="T1770" s="6" t="s">
        <v>8339</v>
      </c>
      <c r="U1770" s="6" t="str">
        <f t="shared" si="216"/>
        <v>photography</v>
      </c>
      <c r="V1770" s="6" t="str">
        <f t="shared" si="223"/>
        <v>photobooks</v>
      </c>
      <c r="W1770" s="6" t="str">
        <f t="shared" si="217"/>
        <v>photography</v>
      </c>
      <c r="X1770" s="6" t="str">
        <f t="shared" si="218"/>
        <v>photobooks</v>
      </c>
    </row>
    <row r="1771" spans="1:24" ht="104.7" customHeight="1" x14ac:dyDescent="0.55000000000000004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20">
        <f t="shared" si="219"/>
        <v>41987.818969907406</v>
      </c>
      <c r="L1771" s="20">
        <f t="shared" si="220"/>
        <v>42017.818969907406</v>
      </c>
      <c r="M1771" s="6" t="b">
        <v>1</v>
      </c>
      <c r="N1771" s="6">
        <v>22</v>
      </c>
      <c r="O1771" s="6" t="b">
        <v>0</v>
      </c>
      <c r="P1771" s="6" t="s">
        <v>8285</v>
      </c>
      <c r="Q1771" s="8">
        <f t="shared" si="221"/>
        <v>2.7025000000000001</v>
      </c>
      <c r="R1771" s="9">
        <f t="shared" si="222"/>
        <v>49.136363636363633</v>
      </c>
      <c r="S1771" s="6" t="s">
        <v>8338</v>
      </c>
      <c r="T1771" s="6" t="s">
        <v>8339</v>
      </c>
      <c r="U1771" s="6" t="str">
        <f t="shared" si="216"/>
        <v>photography</v>
      </c>
      <c r="V1771" s="6" t="str">
        <f t="shared" si="223"/>
        <v>photobooks</v>
      </c>
      <c r="W1771" s="6" t="str">
        <f t="shared" si="217"/>
        <v>photography</v>
      </c>
      <c r="X1771" s="6" t="str">
        <f t="shared" si="218"/>
        <v>photobooks</v>
      </c>
    </row>
    <row r="1772" spans="1:24" ht="104.7" customHeight="1" x14ac:dyDescent="0.55000000000000004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20">
        <f t="shared" si="219"/>
        <v>41891.780023148152</v>
      </c>
      <c r="L1772" s="20">
        <f t="shared" si="220"/>
        <v>41926.780023148152</v>
      </c>
      <c r="M1772" s="6" t="b">
        <v>1</v>
      </c>
      <c r="N1772" s="6">
        <v>92</v>
      </c>
      <c r="O1772" s="6" t="b">
        <v>0</v>
      </c>
      <c r="P1772" s="6" t="s">
        <v>8285</v>
      </c>
      <c r="Q1772" s="8">
        <f t="shared" si="221"/>
        <v>56.51428571428572</v>
      </c>
      <c r="R1772" s="9">
        <f t="shared" si="222"/>
        <v>150.5</v>
      </c>
      <c r="S1772" s="6" t="s">
        <v>8338</v>
      </c>
      <c r="T1772" s="6" t="s">
        <v>8339</v>
      </c>
      <c r="U1772" s="6" t="str">
        <f t="shared" si="216"/>
        <v>photography</v>
      </c>
      <c r="V1772" s="6" t="str">
        <f t="shared" si="223"/>
        <v>photobooks</v>
      </c>
      <c r="W1772" s="6" t="str">
        <f t="shared" si="217"/>
        <v>photography</v>
      </c>
      <c r="X1772" s="6" t="str">
        <f t="shared" si="218"/>
        <v>photobooks</v>
      </c>
    </row>
    <row r="1773" spans="1:24" ht="104.7" customHeight="1" x14ac:dyDescent="0.55000000000000004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20">
        <f t="shared" si="219"/>
        <v>41905.979629629634</v>
      </c>
      <c r="L1773" s="20">
        <f t="shared" si="220"/>
        <v>41935.979629629634</v>
      </c>
      <c r="M1773" s="6" t="b">
        <v>1</v>
      </c>
      <c r="N1773" s="6">
        <v>25</v>
      </c>
      <c r="O1773" s="6" t="b">
        <v>0</v>
      </c>
      <c r="P1773" s="6" t="s">
        <v>8285</v>
      </c>
      <c r="Q1773" s="8">
        <f t="shared" si="221"/>
        <v>21.30952380952381</v>
      </c>
      <c r="R1773" s="9">
        <f t="shared" si="222"/>
        <v>35.799999999999997</v>
      </c>
      <c r="S1773" s="6" t="s">
        <v>8338</v>
      </c>
      <c r="T1773" s="6" t="s">
        <v>8339</v>
      </c>
      <c r="U1773" s="6" t="str">
        <f t="shared" si="216"/>
        <v>photography</v>
      </c>
      <c r="V1773" s="6" t="str">
        <f t="shared" si="223"/>
        <v>photobooks</v>
      </c>
      <c r="W1773" s="6" t="str">
        <f t="shared" si="217"/>
        <v>photography</v>
      </c>
      <c r="X1773" s="6" t="str">
        <f t="shared" si="218"/>
        <v>photobooks</v>
      </c>
    </row>
    <row r="1774" spans="1:24" ht="104.7" customHeight="1" x14ac:dyDescent="0.55000000000000004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20">
        <f t="shared" si="219"/>
        <v>41766.718009259261</v>
      </c>
      <c r="L1774" s="20">
        <f t="shared" si="220"/>
        <v>41826.718009259261</v>
      </c>
      <c r="M1774" s="6" t="b">
        <v>1</v>
      </c>
      <c r="N1774" s="6">
        <v>19</v>
      </c>
      <c r="O1774" s="6" t="b">
        <v>0</v>
      </c>
      <c r="P1774" s="6" t="s">
        <v>8285</v>
      </c>
      <c r="Q1774" s="8">
        <f t="shared" si="221"/>
        <v>15.6</v>
      </c>
      <c r="R1774" s="9">
        <f t="shared" si="222"/>
        <v>45.157894736842103</v>
      </c>
      <c r="S1774" s="6" t="s">
        <v>8338</v>
      </c>
      <c r="T1774" s="6" t="s">
        <v>8339</v>
      </c>
      <c r="U1774" s="6" t="str">
        <f t="shared" si="216"/>
        <v>photography</v>
      </c>
      <c r="V1774" s="6" t="str">
        <f t="shared" si="223"/>
        <v>photobooks</v>
      </c>
      <c r="W1774" s="6" t="str">
        <f t="shared" si="217"/>
        <v>photography</v>
      </c>
      <c r="X1774" s="6" t="str">
        <f t="shared" si="218"/>
        <v>photobooks</v>
      </c>
    </row>
    <row r="1775" spans="1:24" ht="104.7" customHeight="1" x14ac:dyDescent="0.55000000000000004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20">
        <f t="shared" si="219"/>
        <v>41978.760393518518</v>
      </c>
      <c r="L1775" s="20">
        <f t="shared" si="220"/>
        <v>42023.760393518518</v>
      </c>
      <c r="M1775" s="6" t="b">
        <v>1</v>
      </c>
      <c r="N1775" s="6">
        <v>19</v>
      </c>
      <c r="O1775" s="6" t="b">
        <v>0</v>
      </c>
      <c r="P1775" s="6" t="s">
        <v>8285</v>
      </c>
      <c r="Q1775" s="8">
        <f t="shared" si="221"/>
        <v>6.2566666666666677</v>
      </c>
      <c r="R1775" s="9">
        <f t="shared" si="222"/>
        <v>98.78947368421052</v>
      </c>
      <c r="S1775" s="6" t="s">
        <v>8338</v>
      </c>
      <c r="T1775" s="6" t="s">
        <v>8339</v>
      </c>
      <c r="U1775" s="6" t="str">
        <f t="shared" si="216"/>
        <v>photography</v>
      </c>
      <c r="V1775" s="6" t="str">
        <f t="shared" si="223"/>
        <v>photobooks</v>
      </c>
      <c r="W1775" s="6" t="str">
        <f t="shared" si="217"/>
        <v>photography</v>
      </c>
      <c r="X1775" s="6" t="str">
        <f t="shared" si="218"/>
        <v>photobooks</v>
      </c>
    </row>
    <row r="1776" spans="1:24" ht="104.7" customHeight="1" x14ac:dyDescent="0.55000000000000004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20">
        <f t="shared" si="219"/>
        <v>41930.218657407408</v>
      </c>
      <c r="L1776" s="20">
        <f t="shared" si="220"/>
        <v>41972.624305555553</v>
      </c>
      <c r="M1776" s="6" t="b">
        <v>1</v>
      </c>
      <c r="N1776" s="6">
        <v>13</v>
      </c>
      <c r="O1776" s="6" t="b">
        <v>0</v>
      </c>
      <c r="P1776" s="6" t="s">
        <v>8285</v>
      </c>
      <c r="Q1776" s="8">
        <f t="shared" si="221"/>
        <v>45.92</v>
      </c>
      <c r="R1776" s="9">
        <f t="shared" si="222"/>
        <v>88.307692307692307</v>
      </c>
      <c r="S1776" s="6" t="s">
        <v>8338</v>
      </c>
      <c r="T1776" s="6" t="s">
        <v>8339</v>
      </c>
      <c r="U1776" s="6" t="str">
        <f t="shared" si="216"/>
        <v>photography</v>
      </c>
      <c r="V1776" s="6" t="str">
        <f t="shared" si="223"/>
        <v>photobooks</v>
      </c>
      <c r="W1776" s="6" t="str">
        <f t="shared" si="217"/>
        <v>photography</v>
      </c>
      <c r="X1776" s="6" t="str">
        <f t="shared" si="218"/>
        <v>photobooks</v>
      </c>
    </row>
    <row r="1777" spans="1:24" ht="104.7" customHeight="1" x14ac:dyDescent="0.55000000000000004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20">
        <f t="shared" si="219"/>
        <v>41891.976388888892</v>
      </c>
      <c r="L1777" s="20">
        <f t="shared" si="220"/>
        <v>41936.976388888892</v>
      </c>
      <c r="M1777" s="6" t="b">
        <v>1</v>
      </c>
      <c r="N1777" s="6">
        <v>124</v>
      </c>
      <c r="O1777" s="6" t="b">
        <v>0</v>
      </c>
      <c r="P1777" s="6" t="s">
        <v>8285</v>
      </c>
      <c r="Q1777" s="8">
        <f t="shared" si="221"/>
        <v>65.101538461538468</v>
      </c>
      <c r="R1777" s="9">
        <f t="shared" si="222"/>
        <v>170.62903225806451</v>
      </c>
      <c r="S1777" s="6" t="s">
        <v>8338</v>
      </c>
      <c r="T1777" s="6" t="s">
        <v>8339</v>
      </c>
      <c r="U1777" s="6" t="str">
        <f t="shared" si="216"/>
        <v>photography</v>
      </c>
      <c r="V1777" s="6" t="str">
        <f t="shared" si="223"/>
        <v>photobooks</v>
      </c>
      <c r="W1777" s="6" t="str">
        <f t="shared" si="217"/>
        <v>photography</v>
      </c>
      <c r="X1777" s="6" t="str">
        <f t="shared" si="218"/>
        <v>photobooks</v>
      </c>
    </row>
    <row r="1778" spans="1:24" ht="104.7" customHeight="1" x14ac:dyDescent="0.55000000000000004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20">
        <f t="shared" si="219"/>
        <v>41905.95684027778</v>
      </c>
      <c r="L1778" s="20">
        <f t="shared" si="220"/>
        <v>41941.95684027778</v>
      </c>
      <c r="M1778" s="6" t="b">
        <v>1</v>
      </c>
      <c r="N1778" s="6">
        <v>4</v>
      </c>
      <c r="O1778" s="6" t="b">
        <v>0</v>
      </c>
      <c r="P1778" s="6" t="s">
        <v>8285</v>
      </c>
      <c r="Q1778" s="8">
        <f t="shared" si="221"/>
        <v>6.7</v>
      </c>
      <c r="R1778" s="9">
        <f t="shared" si="222"/>
        <v>83.75</v>
      </c>
      <c r="S1778" s="6" t="s">
        <v>8338</v>
      </c>
      <c r="T1778" s="6" t="s">
        <v>8339</v>
      </c>
      <c r="U1778" s="6" t="str">
        <f t="shared" si="216"/>
        <v>photography</v>
      </c>
      <c r="V1778" s="6" t="str">
        <f t="shared" si="223"/>
        <v>photobooks</v>
      </c>
      <c r="W1778" s="6" t="str">
        <f t="shared" si="217"/>
        <v>photography</v>
      </c>
      <c r="X1778" s="6" t="str">
        <f t="shared" si="218"/>
        <v>photobooks</v>
      </c>
    </row>
    <row r="1779" spans="1:24" ht="104.7" customHeight="1" x14ac:dyDescent="0.55000000000000004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20">
        <f t="shared" si="219"/>
        <v>42025.357094907406</v>
      </c>
      <c r="L1779" s="20">
        <f t="shared" si="220"/>
        <v>42055.357094907406</v>
      </c>
      <c r="M1779" s="6" t="b">
        <v>1</v>
      </c>
      <c r="N1779" s="6">
        <v>10</v>
      </c>
      <c r="O1779" s="6" t="b">
        <v>0</v>
      </c>
      <c r="P1779" s="6" t="s">
        <v>8285</v>
      </c>
      <c r="Q1779" s="8">
        <f t="shared" si="221"/>
        <v>13.5625</v>
      </c>
      <c r="R1779" s="9">
        <f t="shared" si="222"/>
        <v>65.099999999999994</v>
      </c>
      <c r="S1779" s="6" t="s">
        <v>8338</v>
      </c>
      <c r="T1779" s="6" t="s">
        <v>8339</v>
      </c>
      <c r="U1779" s="6" t="str">
        <f t="shared" si="216"/>
        <v>photography</v>
      </c>
      <c r="V1779" s="6" t="str">
        <f t="shared" si="223"/>
        <v>photobooks</v>
      </c>
      <c r="W1779" s="6" t="str">
        <f t="shared" si="217"/>
        <v>photography</v>
      </c>
      <c r="X1779" s="6" t="str">
        <f t="shared" si="218"/>
        <v>photobooks</v>
      </c>
    </row>
    <row r="1780" spans="1:24" ht="104.7" customHeight="1" x14ac:dyDescent="0.55000000000000004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20">
        <f t="shared" si="219"/>
        <v>42045.86336805555</v>
      </c>
      <c r="L1780" s="20">
        <f t="shared" si="220"/>
        <v>42090.821701388893</v>
      </c>
      <c r="M1780" s="6" t="b">
        <v>1</v>
      </c>
      <c r="N1780" s="6">
        <v>15</v>
      </c>
      <c r="O1780" s="6" t="b">
        <v>0</v>
      </c>
      <c r="P1780" s="6" t="s">
        <v>8285</v>
      </c>
      <c r="Q1780" s="8">
        <f t="shared" si="221"/>
        <v>1.9900000000000002</v>
      </c>
      <c r="R1780" s="9">
        <f t="shared" si="222"/>
        <v>66.333333333333329</v>
      </c>
      <c r="S1780" s="6" t="s">
        <v>8338</v>
      </c>
      <c r="T1780" s="6" t="s">
        <v>8339</v>
      </c>
      <c r="U1780" s="6" t="str">
        <f t="shared" si="216"/>
        <v>photography</v>
      </c>
      <c r="V1780" s="6" t="str">
        <f t="shared" si="223"/>
        <v>photobooks</v>
      </c>
      <c r="W1780" s="6" t="str">
        <f t="shared" si="217"/>
        <v>photography</v>
      </c>
      <c r="X1780" s="6" t="str">
        <f t="shared" si="218"/>
        <v>photobooks</v>
      </c>
    </row>
    <row r="1781" spans="1:24" ht="104.7" customHeight="1" x14ac:dyDescent="0.55000000000000004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20">
        <f t="shared" si="219"/>
        <v>42585.691898148143</v>
      </c>
      <c r="L1781" s="20">
        <f t="shared" si="220"/>
        <v>42615.691898148143</v>
      </c>
      <c r="M1781" s="6" t="b">
        <v>1</v>
      </c>
      <c r="N1781" s="6">
        <v>38</v>
      </c>
      <c r="O1781" s="6" t="b">
        <v>0</v>
      </c>
      <c r="P1781" s="6" t="s">
        <v>8285</v>
      </c>
      <c r="Q1781" s="8">
        <f t="shared" si="221"/>
        <v>36.236363636363642</v>
      </c>
      <c r="R1781" s="9">
        <f t="shared" si="222"/>
        <v>104.89473684210526</v>
      </c>
      <c r="S1781" s="6" t="s">
        <v>8338</v>
      </c>
      <c r="T1781" s="6" t="s">
        <v>8339</v>
      </c>
      <c r="U1781" s="6" t="str">
        <f t="shared" si="216"/>
        <v>photography</v>
      </c>
      <c r="V1781" s="6" t="str">
        <f t="shared" si="223"/>
        <v>photobooks</v>
      </c>
      <c r="W1781" s="6" t="str">
        <f t="shared" si="217"/>
        <v>photography</v>
      </c>
      <c r="X1781" s="6" t="str">
        <f t="shared" si="218"/>
        <v>photobooks</v>
      </c>
    </row>
    <row r="1782" spans="1:24" ht="104.7" customHeight="1" x14ac:dyDescent="0.55000000000000004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20">
        <f t="shared" si="219"/>
        <v>42493.600810185191</v>
      </c>
      <c r="L1782" s="20">
        <f t="shared" si="220"/>
        <v>42553.600810185191</v>
      </c>
      <c r="M1782" s="6" t="b">
        <v>1</v>
      </c>
      <c r="N1782" s="6">
        <v>152</v>
      </c>
      <c r="O1782" s="6" t="b">
        <v>0</v>
      </c>
      <c r="P1782" s="6" t="s">
        <v>8285</v>
      </c>
      <c r="Q1782" s="8">
        <f t="shared" si="221"/>
        <v>39.743333333333339</v>
      </c>
      <c r="R1782" s="9">
        <f t="shared" si="222"/>
        <v>78.440789473684205</v>
      </c>
      <c r="S1782" s="6" t="s">
        <v>8338</v>
      </c>
      <c r="T1782" s="6" t="s">
        <v>8339</v>
      </c>
      <c r="U1782" s="6" t="str">
        <f t="shared" si="216"/>
        <v>photography</v>
      </c>
      <c r="V1782" s="6" t="str">
        <f t="shared" si="223"/>
        <v>photobooks</v>
      </c>
      <c r="W1782" s="6" t="str">
        <f t="shared" si="217"/>
        <v>photography</v>
      </c>
      <c r="X1782" s="6" t="str">
        <f t="shared" si="218"/>
        <v>photobooks</v>
      </c>
    </row>
    <row r="1783" spans="1:24" ht="104.7" customHeight="1" x14ac:dyDescent="0.55000000000000004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20">
        <f t="shared" si="219"/>
        <v>42597.617418981477</v>
      </c>
      <c r="L1783" s="20">
        <f t="shared" si="220"/>
        <v>42628.617418981477</v>
      </c>
      <c r="M1783" s="6" t="b">
        <v>1</v>
      </c>
      <c r="N1783" s="6">
        <v>24</v>
      </c>
      <c r="O1783" s="6" t="b">
        <v>0</v>
      </c>
      <c r="P1783" s="6" t="s">
        <v>8285</v>
      </c>
      <c r="Q1783" s="8">
        <f t="shared" si="221"/>
        <v>25.763636363636365</v>
      </c>
      <c r="R1783" s="9">
        <f t="shared" si="222"/>
        <v>59.041666666666664</v>
      </c>
      <c r="S1783" s="6" t="s">
        <v>8338</v>
      </c>
      <c r="T1783" s="6" t="s">
        <v>8339</v>
      </c>
      <c r="U1783" s="6" t="str">
        <f t="shared" si="216"/>
        <v>photography</v>
      </c>
      <c r="V1783" s="6" t="str">
        <f t="shared" si="223"/>
        <v>photobooks</v>
      </c>
      <c r="W1783" s="6" t="str">
        <f t="shared" si="217"/>
        <v>photography</v>
      </c>
      <c r="X1783" s="6" t="str">
        <f t="shared" si="218"/>
        <v>photobooks</v>
      </c>
    </row>
    <row r="1784" spans="1:24" ht="104.7" customHeight="1" x14ac:dyDescent="0.55000000000000004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20">
        <f t="shared" si="219"/>
        <v>42388.575104166666</v>
      </c>
      <c r="L1784" s="20">
        <f t="shared" si="220"/>
        <v>42421.575104166666</v>
      </c>
      <c r="M1784" s="6" t="b">
        <v>1</v>
      </c>
      <c r="N1784" s="6">
        <v>76</v>
      </c>
      <c r="O1784" s="6" t="b">
        <v>0</v>
      </c>
      <c r="P1784" s="6" t="s">
        <v>8285</v>
      </c>
      <c r="Q1784" s="8">
        <f t="shared" si="221"/>
        <v>15.491428571428573</v>
      </c>
      <c r="R1784" s="9">
        <f t="shared" si="222"/>
        <v>71.34210526315789</v>
      </c>
      <c r="S1784" s="6" t="s">
        <v>8338</v>
      </c>
      <c r="T1784" s="6" t="s">
        <v>8339</v>
      </c>
      <c r="U1784" s="6" t="str">
        <f t="shared" si="216"/>
        <v>photography</v>
      </c>
      <c r="V1784" s="6" t="str">
        <f t="shared" si="223"/>
        <v>photobooks</v>
      </c>
      <c r="W1784" s="6" t="str">
        <f t="shared" si="217"/>
        <v>photography</v>
      </c>
      <c r="X1784" s="6" t="str">
        <f t="shared" si="218"/>
        <v>photobooks</v>
      </c>
    </row>
    <row r="1785" spans="1:24" ht="104.7" customHeight="1" x14ac:dyDescent="0.55000000000000004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20">
        <f t="shared" si="219"/>
        <v>42115.949976851851</v>
      </c>
      <c r="L1785" s="20">
        <f t="shared" si="220"/>
        <v>42145.949976851851</v>
      </c>
      <c r="M1785" s="6" t="b">
        <v>1</v>
      </c>
      <c r="N1785" s="6">
        <v>185</v>
      </c>
      <c r="O1785" s="6" t="b">
        <v>0</v>
      </c>
      <c r="P1785" s="6" t="s">
        <v>8285</v>
      </c>
      <c r="Q1785" s="8">
        <f t="shared" si="221"/>
        <v>23.692499999999999</v>
      </c>
      <c r="R1785" s="9">
        <f t="shared" si="222"/>
        <v>51.227027027027027</v>
      </c>
      <c r="S1785" s="6" t="s">
        <v>8338</v>
      </c>
      <c r="T1785" s="6" t="s">
        <v>8339</v>
      </c>
      <c r="U1785" s="6" t="str">
        <f t="shared" si="216"/>
        <v>photography</v>
      </c>
      <c r="V1785" s="6" t="str">
        <f t="shared" si="223"/>
        <v>photobooks</v>
      </c>
      <c r="W1785" s="6" t="str">
        <f t="shared" si="217"/>
        <v>photography</v>
      </c>
      <c r="X1785" s="6" t="str">
        <f t="shared" si="218"/>
        <v>photobooks</v>
      </c>
    </row>
    <row r="1786" spans="1:24" ht="104.7" customHeight="1" x14ac:dyDescent="0.55000000000000004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20">
        <f t="shared" si="219"/>
        <v>42003.655555555553</v>
      </c>
      <c r="L1786" s="20">
        <f t="shared" si="220"/>
        <v>42035.142361111109</v>
      </c>
      <c r="M1786" s="6" t="b">
        <v>1</v>
      </c>
      <c r="N1786" s="6">
        <v>33</v>
      </c>
      <c r="O1786" s="6" t="b">
        <v>0</v>
      </c>
      <c r="P1786" s="6" t="s">
        <v>8285</v>
      </c>
      <c r="Q1786" s="8">
        <f t="shared" si="221"/>
        <v>39.76</v>
      </c>
      <c r="R1786" s="9">
        <f t="shared" si="222"/>
        <v>60.242424242424242</v>
      </c>
      <c r="S1786" s="6" t="s">
        <v>8338</v>
      </c>
      <c r="T1786" s="6" t="s">
        <v>8339</v>
      </c>
      <c r="U1786" s="6" t="str">
        <f t="shared" si="216"/>
        <v>photography</v>
      </c>
      <c r="V1786" s="6" t="str">
        <f t="shared" si="223"/>
        <v>photobooks</v>
      </c>
      <c r="W1786" s="6" t="str">
        <f t="shared" si="217"/>
        <v>photography</v>
      </c>
      <c r="X1786" s="6" t="str">
        <f t="shared" si="218"/>
        <v>photobooks</v>
      </c>
    </row>
    <row r="1787" spans="1:24" ht="104.7" customHeight="1" x14ac:dyDescent="0.55000000000000004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20">
        <f t="shared" si="219"/>
        <v>41897.134895833333</v>
      </c>
      <c r="L1787" s="20">
        <f t="shared" si="220"/>
        <v>41928</v>
      </c>
      <c r="M1787" s="6" t="b">
        <v>1</v>
      </c>
      <c r="N1787" s="6">
        <v>108</v>
      </c>
      <c r="O1787" s="6" t="b">
        <v>0</v>
      </c>
      <c r="P1787" s="6" t="s">
        <v>8285</v>
      </c>
      <c r="Q1787" s="8">
        <f t="shared" si="221"/>
        <v>20.220833333333331</v>
      </c>
      <c r="R1787" s="9">
        <f t="shared" si="222"/>
        <v>44.935185185185183</v>
      </c>
      <c r="S1787" s="6" t="s">
        <v>8338</v>
      </c>
      <c r="T1787" s="6" t="s">
        <v>8339</v>
      </c>
      <c r="U1787" s="6" t="str">
        <f t="shared" si="216"/>
        <v>photography</v>
      </c>
      <c r="V1787" s="6" t="str">
        <f t="shared" si="223"/>
        <v>photobooks</v>
      </c>
      <c r="W1787" s="6" t="str">
        <f t="shared" si="217"/>
        <v>photography</v>
      </c>
      <c r="X1787" s="6" t="str">
        <f t="shared" si="218"/>
        <v>photobooks</v>
      </c>
    </row>
    <row r="1788" spans="1:24" ht="104.7" customHeight="1" x14ac:dyDescent="0.55000000000000004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20">
        <f t="shared" si="219"/>
        <v>41958.550659722227</v>
      </c>
      <c r="L1788" s="20">
        <f t="shared" si="220"/>
        <v>41988.550659722227</v>
      </c>
      <c r="M1788" s="6" t="b">
        <v>1</v>
      </c>
      <c r="N1788" s="6">
        <v>29</v>
      </c>
      <c r="O1788" s="6" t="b">
        <v>0</v>
      </c>
      <c r="P1788" s="6" t="s">
        <v>8285</v>
      </c>
      <c r="Q1788" s="8">
        <f t="shared" si="221"/>
        <v>47.631578947368418</v>
      </c>
      <c r="R1788" s="9">
        <f t="shared" si="222"/>
        <v>31.206896551724139</v>
      </c>
      <c r="S1788" s="6" t="s">
        <v>8338</v>
      </c>
      <c r="T1788" s="6" t="s">
        <v>8339</v>
      </c>
      <c r="U1788" s="6" t="str">
        <f t="shared" si="216"/>
        <v>photography</v>
      </c>
      <c r="V1788" s="6" t="str">
        <f t="shared" si="223"/>
        <v>photobooks</v>
      </c>
      <c r="W1788" s="6" t="str">
        <f t="shared" si="217"/>
        <v>photography</v>
      </c>
      <c r="X1788" s="6" t="str">
        <f t="shared" si="218"/>
        <v>photobooks</v>
      </c>
    </row>
    <row r="1789" spans="1:24" ht="104.7" customHeight="1" x14ac:dyDescent="0.55000000000000004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20">
        <f t="shared" si="219"/>
        <v>42068.65552083333</v>
      </c>
      <c r="L1789" s="20">
        <f t="shared" si="220"/>
        <v>42098.613854166666</v>
      </c>
      <c r="M1789" s="6" t="b">
        <v>1</v>
      </c>
      <c r="N1789" s="6">
        <v>24</v>
      </c>
      <c r="O1789" s="6" t="b">
        <v>0</v>
      </c>
      <c r="P1789" s="6" t="s">
        <v>8285</v>
      </c>
      <c r="Q1789" s="8">
        <f t="shared" si="221"/>
        <v>15.329999999999998</v>
      </c>
      <c r="R1789" s="9">
        <f t="shared" si="222"/>
        <v>63.875</v>
      </c>
      <c r="S1789" s="6" t="s">
        <v>8338</v>
      </c>
      <c r="T1789" s="6" t="s">
        <v>8339</v>
      </c>
      <c r="U1789" s="6" t="str">
        <f t="shared" si="216"/>
        <v>photography</v>
      </c>
      <c r="V1789" s="6" t="str">
        <f t="shared" si="223"/>
        <v>photobooks</v>
      </c>
      <c r="W1789" s="6" t="str">
        <f t="shared" si="217"/>
        <v>photography</v>
      </c>
      <c r="X1789" s="6" t="str">
        <f t="shared" si="218"/>
        <v>photobooks</v>
      </c>
    </row>
    <row r="1790" spans="1:24" ht="104.7" customHeight="1" x14ac:dyDescent="0.55000000000000004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20">
        <f t="shared" si="219"/>
        <v>41913.94840277778</v>
      </c>
      <c r="L1790" s="20">
        <f t="shared" si="220"/>
        <v>41943.94840277778</v>
      </c>
      <c r="M1790" s="6" t="b">
        <v>1</v>
      </c>
      <c r="N1790" s="6">
        <v>4</v>
      </c>
      <c r="O1790" s="6" t="b">
        <v>0</v>
      </c>
      <c r="P1790" s="6" t="s">
        <v>8285</v>
      </c>
      <c r="Q1790" s="8">
        <f t="shared" si="221"/>
        <v>1.3818181818181818</v>
      </c>
      <c r="R1790" s="9">
        <f t="shared" si="222"/>
        <v>19</v>
      </c>
      <c r="S1790" s="6" t="s">
        <v>8338</v>
      </c>
      <c r="T1790" s="6" t="s">
        <v>8339</v>
      </c>
      <c r="U1790" s="6" t="str">
        <f t="shared" si="216"/>
        <v>photography</v>
      </c>
      <c r="V1790" s="6" t="str">
        <f t="shared" si="223"/>
        <v>photobooks</v>
      </c>
      <c r="W1790" s="6" t="str">
        <f t="shared" si="217"/>
        <v>photography</v>
      </c>
      <c r="X1790" s="6" t="str">
        <f t="shared" si="218"/>
        <v>photobooks</v>
      </c>
    </row>
    <row r="1791" spans="1:24" ht="104.7" customHeight="1" x14ac:dyDescent="0.55000000000000004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20">
        <f t="shared" si="219"/>
        <v>41956.250034722223</v>
      </c>
      <c r="L1791" s="20">
        <f t="shared" si="220"/>
        <v>42016.250034722223</v>
      </c>
      <c r="M1791" s="6" t="b">
        <v>1</v>
      </c>
      <c r="N1791" s="6">
        <v>4</v>
      </c>
      <c r="O1791" s="6" t="b">
        <v>0</v>
      </c>
      <c r="P1791" s="6" t="s">
        <v>8285</v>
      </c>
      <c r="Q1791" s="8">
        <f t="shared" si="221"/>
        <v>0.5</v>
      </c>
      <c r="R1791" s="9">
        <f t="shared" si="222"/>
        <v>10</v>
      </c>
      <c r="S1791" s="6" t="s">
        <v>8338</v>
      </c>
      <c r="T1791" s="6" t="s">
        <v>8339</v>
      </c>
      <c r="U1791" s="6" t="str">
        <f t="shared" si="216"/>
        <v>photography</v>
      </c>
      <c r="V1791" s="6" t="str">
        <f t="shared" si="223"/>
        <v>photobooks</v>
      </c>
      <c r="W1791" s="6" t="str">
        <f t="shared" si="217"/>
        <v>photography</v>
      </c>
      <c r="X1791" s="6" t="str">
        <f t="shared" si="218"/>
        <v>photobooks</v>
      </c>
    </row>
    <row r="1792" spans="1:24" ht="104.7" customHeight="1" x14ac:dyDescent="0.55000000000000004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20">
        <f t="shared" si="219"/>
        <v>42010.674513888895</v>
      </c>
      <c r="L1792" s="20">
        <f t="shared" si="220"/>
        <v>42040.674513888895</v>
      </c>
      <c r="M1792" s="6" t="b">
        <v>1</v>
      </c>
      <c r="N1792" s="6">
        <v>15</v>
      </c>
      <c r="O1792" s="6" t="b">
        <v>0</v>
      </c>
      <c r="P1792" s="6" t="s">
        <v>8285</v>
      </c>
      <c r="Q1792" s="8">
        <f t="shared" si="221"/>
        <v>4.957575757575758</v>
      </c>
      <c r="R1792" s="9">
        <f t="shared" si="222"/>
        <v>109.06666666666666</v>
      </c>
      <c r="S1792" s="6" t="s">
        <v>8338</v>
      </c>
      <c r="T1792" s="6" t="s">
        <v>8339</v>
      </c>
      <c r="U1792" s="6" t="str">
        <f t="shared" si="216"/>
        <v>photography</v>
      </c>
      <c r="V1792" s="6" t="str">
        <f t="shared" si="223"/>
        <v>photobooks</v>
      </c>
      <c r="W1792" s="6" t="str">
        <f t="shared" si="217"/>
        <v>photography</v>
      </c>
      <c r="X1792" s="6" t="str">
        <f t="shared" si="218"/>
        <v>photobooks</v>
      </c>
    </row>
    <row r="1793" spans="1:24" ht="104.7" customHeight="1" x14ac:dyDescent="0.55000000000000004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20">
        <f t="shared" si="219"/>
        <v>41973.740335648152</v>
      </c>
      <c r="L1793" s="20">
        <f t="shared" si="220"/>
        <v>42033.740335648152</v>
      </c>
      <c r="M1793" s="6" t="b">
        <v>1</v>
      </c>
      <c r="N1793" s="6">
        <v>4</v>
      </c>
      <c r="O1793" s="6" t="b">
        <v>0</v>
      </c>
      <c r="P1793" s="6" t="s">
        <v>8285</v>
      </c>
      <c r="Q1793" s="8">
        <f t="shared" si="221"/>
        <v>3.5666666666666664</v>
      </c>
      <c r="R1793" s="9">
        <f t="shared" si="222"/>
        <v>26.75</v>
      </c>
      <c r="S1793" s="6" t="s">
        <v>8338</v>
      </c>
      <c r="T1793" s="6" t="s">
        <v>8339</v>
      </c>
      <c r="U1793" s="6" t="str">
        <f t="shared" si="216"/>
        <v>photography</v>
      </c>
      <c r="V1793" s="6" t="str">
        <f t="shared" si="223"/>
        <v>photobooks</v>
      </c>
      <c r="W1793" s="6" t="str">
        <f t="shared" si="217"/>
        <v>photography</v>
      </c>
      <c r="X1793" s="6" t="str">
        <f t="shared" si="218"/>
        <v>photobooks</v>
      </c>
    </row>
    <row r="1794" spans="1:24" ht="104.7" customHeight="1" x14ac:dyDescent="0.55000000000000004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20">
        <f t="shared" si="219"/>
        <v>42189.031041666662</v>
      </c>
      <c r="L1794" s="20">
        <f t="shared" si="220"/>
        <v>42226.290972222225</v>
      </c>
      <c r="M1794" s="6" t="b">
        <v>1</v>
      </c>
      <c r="N1794" s="6">
        <v>139</v>
      </c>
      <c r="O1794" s="6" t="b">
        <v>0</v>
      </c>
      <c r="P1794" s="6" t="s">
        <v>8285</v>
      </c>
      <c r="Q1794" s="8">
        <f t="shared" si="221"/>
        <v>61.124000000000002</v>
      </c>
      <c r="R1794" s="9">
        <f t="shared" si="222"/>
        <v>109.93525179856115</v>
      </c>
      <c r="S1794" s="6" t="s">
        <v>8338</v>
      </c>
      <c r="T1794" s="6" t="s">
        <v>8339</v>
      </c>
      <c r="U1794" s="6" t="str">
        <f t="shared" ref="U1794:U1857" si="224">LEFT(P1794,FIND("/",P1794)-1)</f>
        <v>photography</v>
      </c>
      <c r="V1794" s="6" t="str">
        <f t="shared" si="223"/>
        <v>photobooks</v>
      </c>
      <c r="W1794" s="6" t="str">
        <f t="shared" ref="W1794:W1857" si="225">TRIM(MID(SUBSTITUTE(P1794,"/",REPT(" ",LEN(P1794))),(1-1)*LEN(P1794)+1,LEN(P1794)))</f>
        <v>photography</v>
      </c>
      <c r="X1794" s="6" t="str">
        <f t="shared" ref="X1794:X1857" si="226">TRIM(MID(SUBSTITUTE(P1794,"/",REPT(" ",LEN(P1794))),(2-1)*LEN(P1794)+1,LEN(P1794)))</f>
        <v>photobooks</v>
      </c>
    </row>
    <row r="1795" spans="1:24" ht="104.7" customHeight="1" x14ac:dyDescent="0.55000000000000004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20">
        <f t="shared" ref="K1795:K1858" si="227">(((J1795/60)/60)/24)+DATE(1970,1,1)</f>
        <v>41940.89166666667</v>
      </c>
      <c r="L1795" s="20">
        <f t="shared" ref="L1795:L1858" si="228">(((I1795/60)/60)/24)+DATE(1970,1,1)</f>
        <v>41970.933333333334</v>
      </c>
      <c r="M1795" s="6" t="b">
        <v>1</v>
      </c>
      <c r="N1795" s="6">
        <v>2</v>
      </c>
      <c r="O1795" s="6" t="b">
        <v>0</v>
      </c>
      <c r="P1795" s="6" t="s">
        <v>8285</v>
      </c>
      <c r="Q1795" s="8">
        <f t="shared" ref="Q1795:Q1858" si="229">E1795/D1795*100</f>
        <v>1.3333333333333335</v>
      </c>
      <c r="R1795" s="9">
        <f t="shared" ref="R1795:R1858" si="230">E1795/N1795</f>
        <v>20</v>
      </c>
      <c r="S1795" s="6" t="s">
        <v>8338</v>
      </c>
      <c r="T1795" s="6" t="s">
        <v>8339</v>
      </c>
      <c r="U1795" s="6" t="str">
        <f t="shared" si="224"/>
        <v>photography</v>
      </c>
      <c r="V1795" s="6" t="str">
        <f t="shared" ref="V1795:V1858" si="231">RIGHT(P1795,LEN(P1795)-LEN(U1795)-1)</f>
        <v>photobooks</v>
      </c>
      <c r="W1795" s="6" t="str">
        <f t="shared" si="225"/>
        <v>photography</v>
      </c>
      <c r="X1795" s="6" t="str">
        <f t="shared" si="226"/>
        <v>photobooks</v>
      </c>
    </row>
    <row r="1796" spans="1:24" ht="104.7" customHeight="1" x14ac:dyDescent="0.55000000000000004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20">
        <f t="shared" si="227"/>
        <v>42011.551180555558</v>
      </c>
      <c r="L1796" s="20">
        <f t="shared" si="228"/>
        <v>42046.551180555558</v>
      </c>
      <c r="M1796" s="6" t="b">
        <v>1</v>
      </c>
      <c r="N1796" s="6">
        <v>18</v>
      </c>
      <c r="O1796" s="6" t="b">
        <v>0</v>
      </c>
      <c r="P1796" s="6" t="s">
        <v>8285</v>
      </c>
      <c r="Q1796" s="8">
        <f t="shared" si="229"/>
        <v>11.077777777777778</v>
      </c>
      <c r="R1796" s="9">
        <f t="shared" si="230"/>
        <v>55.388888888888886</v>
      </c>
      <c r="S1796" s="6" t="s">
        <v>8338</v>
      </c>
      <c r="T1796" s="6" t="s">
        <v>8339</v>
      </c>
      <c r="U1796" s="6" t="str">
        <f t="shared" si="224"/>
        <v>photography</v>
      </c>
      <c r="V1796" s="6" t="str">
        <f t="shared" si="231"/>
        <v>photobooks</v>
      </c>
      <c r="W1796" s="6" t="str">
        <f t="shared" si="225"/>
        <v>photography</v>
      </c>
      <c r="X1796" s="6" t="str">
        <f t="shared" si="226"/>
        <v>photobooks</v>
      </c>
    </row>
    <row r="1797" spans="1:24" ht="104.7" customHeight="1" x14ac:dyDescent="0.55000000000000004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20">
        <f t="shared" si="227"/>
        <v>42628.288668981477</v>
      </c>
      <c r="L1797" s="20">
        <f t="shared" si="228"/>
        <v>42657.666666666672</v>
      </c>
      <c r="M1797" s="6" t="b">
        <v>1</v>
      </c>
      <c r="N1797" s="6">
        <v>81</v>
      </c>
      <c r="O1797" s="6" t="b">
        <v>0</v>
      </c>
      <c r="P1797" s="6" t="s">
        <v>8285</v>
      </c>
      <c r="Q1797" s="8">
        <f t="shared" si="229"/>
        <v>38.735714285714288</v>
      </c>
      <c r="R1797" s="9">
        <f t="shared" si="230"/>
        <v>133.90123456790124</v>
      </c>
      <c r="S1797" s="6" t="s">
        <v>8338</v>
      </c>
      <c r="T1797" s="6" t="s">
        <v>8339</v>
      </c>
      <c r="U1797" s="6" t="str">
        <f t="shared" si="224"/>
        <v>photography</v>
      </c>
      <c r="V1797" s="6" t="str">
        <f t="shared" si="231"/>
        <v>photobooks</v>
      </c>
      <c r="W1797" s="6" t="str">
        <f t="shared" si="225"/>
        <v>photography</v>
      </c>
      <c r="X1797" s="6" t="str">
        <f t="shared" si="226"/>
        <v>photobooks</v>
      </c>
    </row>
    <row r="1798" spans="1:24" ht="104.7" customHeight="1" x14ac:dyDescent="0.55000000000000004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20">
        <f t="shared" si="227"/>
        <v>42515.439421296294</v>
      </c>
      <c r="L1798" s="20">
        <f t="shared" si="228"/>
        <v>42575.439421296294</v>
      </c>
      <c r="M1798" s="6" t="b">
        <v>1</v>
      </c>
      <c r="N1798" s="6">
        <v>86</v>
      </c>
      <c r="O1798" s="6" t="b">
        <v>0</v>
      </c>
      <c r="P1798" s="6" t="s">
        <v>8285</v>
      </c>
      <c r="Q1798" s="8">
        <f t="shared" si="229"/>
        <v>22.05263157894737</v>
      </c>
      <c r="R1798" s="9">
        <f t="shared" si="230"/>
        <v>48.720930232558139</v>
      </c>
      <c r="S1798" s="6" t="s">
        <v>8338</v>
      </c>
      <c r="T1798" s="6" t="s">
        <v>8339</v>
      </c>
      <c r="U1798" s="6" t="str">
        <f t="shared" si="224"/>
        <v>photography</v>
      </c>
      <c r="V1798" s="6" t="str">
        <f t="shared" si="231"/>
        <v>photobooks</v>
      </c>
      <c r="W1798" s="6" t="str">
        <f t="shared" si="225"/>
        <v>photography</v>
      </c>
      <c r="X1798" s="6" t="str">
        <f t="shared" si="226"/>
        <v>photobooks</v>
      </c>
    </row>
    <row r="1799" spans="1:24" ht="104.7" customHeight="1" x14ac:dyDescent="0.55000000000000004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20">
        <f t="shared" si="227"/>
        <v>42689.56931712963</v>
      </c>
      <c r="L1799" s="20">
        <f t="shared" si="228"/>
        <v>42719.56931712963</v>
      </c>
      <c r="M1799" s="6" t="b">
        <v>1</v>
      </c>
      <c r="N1799" s="6">
        <v>140</v>
      </c>
      <c r="O1799" s="6" t="b">
        <v>0</v>
      </c>
      <c r="P1799" s="6" t="s">
        <v>8285</v>
      </c>
      <c r="Q1799" s="8">
        <f t="shared" si="229"/>
        <v>67.55</v>
      </c>
      <c r="R1799" s="9">
        <f t="shared" si="230"/>
        <v>48.25</v>
      </c>
      <c r="S1799" s="6" t="s">
        <v>8338</v>
      </c>
      <c r="T1799" s="6" t="s">
        <v>8339</v>
      </c>
      <c r="U1799" s="6" t="str">
        <f t="shared" si="224"/>
        <v>photography</v>
      </c>
      <c r="V1799" s="6" t="str">
        <f t="shared" si="231"/>
        <v>photobooks</v>
      </c>
      <c r="W1799" s="6" t="str">
        <f t="shared" si="225"/>
        <v>photography</v>
      </c>
      <c r="X1799" s="6" t="str">
        <f t="shared" si="226"/>
        <v>photobooks</v>
      </c>
    </row>
    <row r="1800" spans="1:24" ht="104.7" customHeight="1" x14ac:dyDescent="0.55000000000000004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20">
        <f t="shared" si="227"/>
        <v>42344.32677083333</v>
      </c>
      <c r="L1800" s="20">
        <f t="shared" si="228"/>
        <v>42404.32677083333</v>
      </c>
      <c r="M1800" s="6" t="b">
        <v>1</v>
      </c>
      <c r="N1800" s="6">
        <v>37</v>
      </c>
      <c r="O1800" s="6" t="b">
        <v>0</v>
      </c>
      <c r="P1800" s="6" t="s">
        <v>8285</v>
      </c>
      <c r="Q1800" s="8">
        <f t="shared" si="229"/>
        <v>13.637499999999999</v>
      </c>
      <c r="R1800" s="9">
        <f t="shared" si="230"/>
        <v>58.972972972972975</v>
      </c>
      <c r="S1800" s="6" t="s">
        <v>8338</v>
      </c>
      <c r="T1800" s="6" t="s">
        <v>8339</v>
      </c>
      <c r="U1800" s="6" t="str">
        <f t="shared" si="224"/>
        <v>photography</v>
      </c>
      <c r="V1800" s="6" t="str">
        <f t="shared" si="231"/>
        <v>photobooks</v>
      </c>
      <c r="W1800" s="6" t="str">
        <f t="shared" si="225"/>
        <v>photography</v>
      </c>
      <c r="X1800" s="6" t="str">
        <f t="shared" si="226"/>
        <v>photobooks</v>
      </c>
    </row>
    <row r="1801" spans="1:24" ht="104.7" customHeight="1" x14ac:dyDescent="0.55000000000000004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20">
        <f t="shared" si="227"/>
        <v>41934.842685185184</v>
      </c>
      <c r="L1801" s="20">
        <f t="shared" si="228"/>
        <v>41954.884351851855</v>
      </c>
      <c r="M1801" s="6" t="b">
        <v>1</v>
      </c>
      <c r="N1801" s="6">
        <v>6</v>
      </c>
      <c r="O1801" s="6" t="b">
        <v>0</v>
      </c>
      <c r="P1801" s="6" t="s">
        <v>8285</v>
      </c>
      <c r="Q1801" s="8">
        <f t="shared" si="229"/>
        <v>1.7457500000000001</v>
      </c>
      <c r="R1801" s="9">
        <f t="shared" si="230"/>
        <v>11.638333333333334</v>
      </c>
      <c r="S1801" s="6" t="s">
        <v>8338</v>
      </c>
      <c r="T1801" s="6" t="s">
        <v>8339</v>
      </c>
      <c r="U1801" s="6" t="str">
        <f t="shared" si="224"/>
        <v>photography</v>
      </c>
      <c r="V1801" s="6" t="str">
        <f t="shared" si="231"/>
        <v>photobooks</v>
      </c>
      <c r="W1801" s="6" t="str">
        <f t="shared" si="225"/>
        <v>photography</v>
      </c>
      <c r="X1801" s="6" t="str">
        <f t="shared" si="226"/>
        <v>photobooks</v>
      </c>
    </row>
    <row r="1802" spans="1:24" ht="104.7" customHeight="1" x14ac:dyDescent="0.55000000000000004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20">
        <f t="shared" si="227"/>
        <v>42623.606134259258</v>
      </c>
      <c r="L1802" s="20">
        <f t="shared" si="228"/>
        <v>42653.606134259258</v>
      </c>
      <c r="M1802" s="6" t="b">
        <v>1</v>
      </c>
      <c r="N1802" s="6">
        <v>113</v>
      </c>
      <c r="O1802" s="6" t="b">
        <v>0</v>
      </c>
      <c r="P1802" s="6" t="s">
        <v>8285</v>
      </c>
      <c r="Q1802" s="8">
        <f t="shared" si="229"/>
        <v>20.44963251188932</v>
      </c>
      <c r="R1802" s="9">
        <f t="shared" si="230"/>
        <v>83.716814159292042</v>
      </c>
      <c r="S1802" s="6" t="s">
        <v>8338</v>
      </c>
      <c r="T1802" s="6" t="s">
        <v>8339</v>
      </c>
      <c r="U1802" s="6" t="str">
        <f t="shared" si="224"/>
        <v>photography</v>
      </c>
      <c r="V1802" s="6" t="str">
        <f t="shared" si="231"/>
        <v>photobooks</v>
      </c>
      <c r="W1802" s="6" t="str">
        <f t="shared" si="225"/>
        <v>photography</v>
      </c>
      <c r="X1802" s="6" t="str">
        <f t="shared" si="226"/>
        <v>photobooks</v>
      </c>
    </row>
    <row r="1803" spans="1:24" ht="104.7" customHeight="1" x14ac:dyDescent="0.55000000000000004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20">
        <f t="shared" si="227"/>
        <v>42321.660509259258</v>
      </c>
      <c r="L1803" s="20">
        <f t="shared" si="228"/>
        <v>42353.506944444445</v>
      </c>
      <c r="M1803" s="6" t="b">
        <v>1</v>
      </c>
      <c r="N1803" s="6">
        <v>37</v>
      </c>
      <c r="O1803" s="6" t="b">
        <v>0</v>
      </c>
      <c r="P1803" s="6" t="s">
        <v>8285</v>
      </c>
      <c r="Q1803" s="8">
        <f t="shared" si="229"/>
        <v>13.852941176470587</v>
      </c>
      <c r="R1803" s="9">
        <f t="shared" si="230"/>
        <v>63.648648648648646</v>
      </c>
      <c r="S1803" s="6" t="s">
        <v>8338</v>
      </c>
      <c r="T1803" s="6" t="s">
        <v>8339</v>
      </c>
      <c r="U1803" s="6" t="str">
        <f t="shared" si="224"/>
        <v>photography</v>
      </c>
      <c r="V1803" s="6" t="str">
        <f t="shared" si="231"/>
        <v>photobooks</v>
      </c>
      <c r="W1803" s="6" t="str">
        <f t="shared" si="225"/>
        <v>photography</v>
      </c>
      <c r="X1803" s="6" t="str">
        <f t="shared" si="226"/>
        <v>photobooks</v>
      </c>
    </row>
    <row r="1804" spans="1:24" ht="104.7" customHeight="1" x14ac:dyDescent="0.55000000000000004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20">
        <f t="shared" si="227"/>
        <v>42159.47256944445</v>
      </c>
      <c r="L1804" s="20">
        <f t="shared" si="228"/>
        <v>42182.915972222225</v>
      </c>
      <c r="M1804" s="6" t="b">
        <v>1</v>
      </c>
      <c r="N1804" s="6">
        <v>18</v>
      </c>
      <c r="O1804" s="6" t="b">
        <v>0</v>
      </c>
      <c r="P1804" s="6" t="s">
        <v>8285</v>
      </c>
      <c r="Q1804" s="8">
        <f t="shared" si="229"/>
        <v>48.485714285714288</v>
      </c>
      <c r="R1804" s="9">
        <f t="shared" si="230"/>
        <v>94.277777777777771</v>
      </c>
      <c r="S1804" s="6" t="s">
        <v>8338</v>
      </c>
      <c r="T1804" s="6" t="s">
        <v>8339</v>
      </c>
      <c r="U1804" s="6" t="str">
        <f t="shared" si="224"/>
        <v>photography</v>
      </c>
      <c r="V1804" s="6" t="str">
        <f t="shared" si="231"/>
        <v>photobooks</v>
      </c>
      <c r="W1804" s="6" t="str">
        <f t="shared" si="225"/>
        <v>photography</v>
      </c>
      <c r="X1804" s="6" t="str">
        <f t="shared" si="226"/>
        <v>photobooks</v>
      </c>
    </row>
    <row r="1805" spans="1:24" ht="104.7" customHeight="1" x14ac:dyDescent="0.55000000000000004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20">
        <f t="shared" si="227"/>
        <v>42018.071550925932</v>
      </c>
      <c r="L1805" s="20">
        <f t="shared" si="228"/>
        <v>42049.071550925932</v>
      </c>
      <c r="M1805" s="6" t="b">
        <v>1</v>
      </c>
      <c r="N1805" s="6">
        <v>75</v>
      </c>
      <c r="O1805" s="6" t="b">
        <v>0</v>
      </c>
      <c r="P1805" s="6" t="s">
        <v>8285</v>
      </c>
      <c r="Q1805" s="8">
        <f t="shared" si="229"/>
        <v>30.8</v>
      </c>
      <c r="R1805" s="9">
        <f t="shared" si="230"/>
        <v>71.86666666666666</v>
      </c>
      <c r="S1805" s="6" t="s">
        <v>8338</v>
      </c>
      <c r="T1805" s="6" t="s">
        <v>8339</v>
      </c>
      <c r="U1805" s="6" t="str">
        <f t="shared" si="224"/>
        <v>photography</v>
      </c>
      <c r="V1805" s="6" t="str">
        <f t="shared" si="231"/>
        <v>photobooks</v>
      </c>
      <c r="W1805" s="6" t="str">
        <f t="shared" si="225"/>
        <v>photography</v>
      </c>
      <c r="X1805" s="6" t="str">
        <f t="shared" si="226"/>
        <v>photobooks</v>
      </c>
    </row>
    <row r="1806" spans="1:24" ht="104.7" customHeight="1" x14ac:dyDescent="0.55000000000000004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20">
        <f t="shared" si="227"/>
        <v>42282.678287037037</v>
      </c>
      <c r="L1806" s="20">
        <f t="shared" si="228"/>
        <v>42322.719953703709</v>
      </c>
      <c r="M1806" s="6" t="b">
        <v>1</v>
      </c>
      <c r="N1806" s="6">
        <v>52</v>
      </c>
      <c r="O1806" s="6" t="b">
        <v>0</v>
      </c>
      <c r="P1806" s="6" t="s">
        <v>8285</v>
      </c>
      <c r="Q1806" s="8">
        <f t="shared" si="229"/>
        <v>35.174193548387095</v>
      </c>
      <c r="R1806" s="9">
        <f t="shared" si="230"/>
        <v>104.84615384615384</v>
      </c>
      <c r="S1806" s="6" t="s">
        <v>8338</v>
      </c>
      <c r="T1806" s="6" t="s">
        <v>8339</v>
      </c>
      <c r="U1806" s="6" t="str">
        <f t="shared" si="224"/>
        <v>photography</v>
      </c>
      <c r="V1806" s="6" t="str">
        <f t="shared" si="231"/>
        <v>photobooks</v>
      </c>
      <c r="W1806" s="6" t="str">
        <f t="shared" si="225"/>
        <v>photography</v>
      </c>
      <c r="X1806" s="6" t="str">
        <f t="shared" si="226"/>
        <v>photobooks</v>
      </c>
    </row>
    <row r="1807" spans="1:24" ht="104.7" customHeight="1" x14ac:dyDescent="0.55000000000000004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20">
        <f t="shared" si="227"/>
        <v>42247.803912037038</v>
      </c>
      <c r="L1807" s="20">
        <f t="shared" si="228"/>
        <v>42279.75</v>
      </c>
      <c r="M1807" s="6" t="b">
        <v>1</v>
      </c>
      <c r="N1807" s="6">
        <v>122</v>
      </c>
      <c r="O1807" s="6" t="b">
        <v>0</v>
      </c>
      <c r="P1807" s="6" t="s">
        <v>8285</v>
      </c>
      <c r="Q1807" s="8">
        <f t="shared" si="229"/>
        <v>36.404444444444444</v>
      </c>
      <c r="R1807" s="9">
        <f t="shared" si="230"/>
        <v>67.139344262295083</v>
      </c>
      <c r="S1807" s="6" t="s">
        <v>8338</v>
      </c>
      <c r="T1807" s="6" t="s">
        <v>8339</v>
      </c>
      <c r="U1807" s="6" t="str">
        <f t="shared" si="224"/>
        <v>photography</v>
      </c>
      <c r="V1807" s="6" t="str">
        <f t="shared" si="231"/>
        <v>photobooks</v>
      </c>
      <c r="W1807" s="6" t="str">
        <f t="shared" si="225"/>
        <v>photography</v>
      </c>
      <c r="X1807" s="6" t="str">
        <f t="shared" si="226"/>
        <v>photobooks</v>
      </c>
    </row>
    <row r="1808" spans="1:24" ht="104.7" customHeight="1" x14ac:dyDescent="0.55000000000000004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20">
        <f t="shared" si="227"/>
        <v>41877.638298611113</v>
      </c>
      <c r="L1808" s="20">
        <f t="shared" si="228"/>
        <v>41912.638298611113</v>
      </c>
      <c r="M1808" s="6" t="b">
        <v>1</v>
      </c>
      <c r="N1808" s="6">
        <v>8</v>
      </c>
      <c r="O1808" s="6" t="b">
        <v>0</v>
      </c>
      <c r="P1808" s="6" t="s">
        <v>8285</v>
      </c>
      <c r="Q1808" s="8">
        <f t="shared" si="229"/>
        <v>2.9550000000000001</v>
      </c>
      <c r="R1808" s="9">
        <f t="shared" si="230"/>
        <v>73.875</v>
      </c>
      <c r="S1808" s="6" t="s">
        <v>8338</v>
      </c>
      <c r="T1808" s="6" t="s">
        <v>8339</v>
      </c>
      <c r="U1808" s="6" t="str">
        <f t="shared" si="224"/>
        <v>photography</v>
      </c>
      <c r="V1808" s="6" t="str">
        <f t="shared" si="231"/>
        <v>photobooks</v>
      </c>
      <c r="W1808" s="6" t="str">
        <f t="shared" si="225"/>
        <v>photography</v>
      </c>
      <c r="X1808" s="6" t="str">
        <f t="shared" si="226"/>
        <v>photobooks</v>
      </c>
    </row>
    <row r="1809" spans="1:24" ht="104.7" customHeight="1" x14ac:dyDescent="0.55000000000000004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20">
        <f t="shared" si="227"/>
        <v>41880.068437499998</v>
      </c>
      <c r="L1809" s="20">
        <f t="shared" si="228"/>
        <v>41910.068437499998</v>
      </c>
      <c r="M1809" s="6" t="b">
        <v>1</v>
      </c>
      <c r="N1809" s="6">
        <v>8</v>
      </c>
      <c r="O1809" s="6" t="b">
        <v>0</v>
      </c>
      <c r="P1809" s="6" t="s">
        <v>8285</v>
      </c>
      <c r="Q1809" s="8">
        <f t="shared" si="229"/>
        <v>11.06</v>
      </c>
      <c r="R1809" s="9">
        <f t="shared" si="230"/>
        <v>69.125</v>
      </c>
      <c r="S1809" s="6" t="s">
        <v>8338</v>
      </c>
      <c r="T1809" s="6" t="s">
        <v>8339</v>
      </c>
      <c r="U1809" s="6" t="str">
        <f t="shared" si="224"/>
        <v>photography</v>
      </c>
      <c r="V1809" s="6" t="str">
        <f t="shared" si="231"/>
        <v>photobooks</v>
      </c>
      <c r="W1809" s="6" t="str">
        <f t="shared" si="225"/>
        <v>photography</v>
      </c>
      <c r="X1809" s="6" t="str">
        <f t="shared" si="226"/>
        <v>photobooks</v>
      </c>
    </row>
    <row r="1810" spans="1:24" ht="104.7" customHeight="1" x14ac:dyDescent="0.55000000000000004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20">
        <f t="shared" si="227"/>
        <v>42742.680902777778</v>
      </c>
      <c r="L1810" s="20">
        <f t="shared" si="228"/>
        <v>42777.680902777778</v>
      </c>
      <c r="M1810" s="6" t="b">
        <v>1</v>
      </c>
      <c r="N1810" s="6">
        <v>96</v>
      </c>
      <c r="O1810" s="6" t="b">
        <v>0</v>
      </c>
      <c r="P1810" s="6" t="s">
        <v>8285</v>
      </c>
      <c r="Q1810" s="8">
        <f t="shared" si="229"/>
        <v>41.407142857142858</v>
      </c>
      <c r="R1810" s="9">
        <f t="shared" si="230"/>
        <v>120.77083333333333</v>
      </c>
      <c r="S1810" s="6" t="s">
        <v>8338</v>
      </c>
      <c r="T1810" s="6" t="s">
        <v>8339</v>
      </c>
      <c r="U1810" s="6" t="str">
        <f t="shared" si="224"/>
        <v>photography</v>
      </c>
      <c r="V1810" s="6" t="str">
        <f t="shared" si="231"/>
        <v>photobooks</v>
      </c>
      <c r="W1810" s="6" t="str">
        <f t="shared" si="225"/>
        <v>photography</v>
      </c>
      <c r="X1810" s="6" t="str">
        <f t="shared" si="226"/>
        <v>photobooks</v>
      </c>
    </row>
    <row r="1811" spans="1:24" ht="104.7" customHeight="1" x14ac:dyDescent="0.55000000000000004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20">
        <f t="shared" si="227"/>
        <v>42029.907858796301</v>
      </c>
      <c r="L1811" s="20">
        <f t="shared" si="228"/>
        <v>42064.907858796301</v>
      </c>
      <c r="M1811" s="6" t="b">
        <v>1</v>
      </c>
      <c r="N1811" s="6">
        <v>9</v>
      </c>
      <c r="O1811" s="6" t="b">
        <v>0</v>
      </c>
      <c r="P1811" s="6" t="s">
        <v>8285</v>
      </c>
      <c r="Q1811" s="8">
        <f t="shared" si="229"/>
        <v>10.857142857142858</v>
      </c>
      <c r="R1811" s="9">
        <f t="shared" si="230"/>
        <v>42.222222222222221</v>
      </c>
      <c r="S1811" s="6" t="s">
        <v>8338</v>
      </c>
      <c r="T1811" s="6" t="s">
        <v>8339</v>
      </c>
      <c r="U1811" s="6" t="str">
        <f t="shared" si="224"/>
        <v>photography</v>
      </c>
      <c r="V1811" s="6" t="str">
        <f t="shared" si="231"/>
        <v>photobooks</v>
      </c>
      <c r="W1811" s="6" t="str">
        <f t="shared" si="225"/>
        <v>photography</v>
      </c>
      <c r="X1811" s="6" t="str">
        <f t="shared" si="226"/>
        <v>photobooks</v>
      </c>
    </row>
    <row r="1812" spans="1:24" ht="104.7" customHeight="1" x14ac:dyDescent="0.55000000000000004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20">
        <f t="shared" si="227"/>
        <v>41860.91002314815</v>
      </c>
      <c r="L1812" s="20">
        <f t="shared" si="228"/>
        <v>41872.91002314815</v>
      </c>
      <c r="M1812" s="6" t="b">
        <v>0</v>
      </c>
      <c r="N1812" s="6">
        <v>2</v>
      </c>
      <c r="O1812" s="6" t="b">
        <v>0</v>
      </c>
      <c r="P1812" s="6" t="s">
        <v>8285</v>
      </c>
      <c r="Q1812" s="8">
        <f t="shared" si="229"/>
        <v>3.3333333333333335</v>
      </c>
      <c r="R1812" s="9">
        <f t="shared" si="230"/>
        <v>7.5</v>
      </c>
      <c r="S1812" s="6" t="s">
        <v>8338</v>
      </c>
      <c r="T1812" s="6" t="s">
        <v>8339</v>
      </c>
      <c r="U1812" s="6" t="str">
        <f t="shared" si="224"/>
        <v>photography</v>
      </c>
      <c r="V1812" s="6" t="str">
        <f t="shared" si="231"/>
        <v>photobooks</v>
      </c>
      <c r="W1812" s="6" t="str">
        <f t="shared" si="225"/>
        <v>photography</v>
      </c>
      <c r="X1812" s="6" t="str">
        <f t="shared" si="226"/>
        <v>photobooks</v>
      </c>
    </row>
    <row r="1813" spans="1:24" ht="104.7" customHeight="1" x14ac:dyDescent="0.55000000000000004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20">
        <f t="shared" si="227"/>
        <v>41876.433680555558</v>
      </c>
      <c r="L1813" s="20">
        <f t="shared" si="228"/>
        <v>41936.166666666664</v>
      </c>
      <c r="M1813" s="6" t="b">
        <v>0</v>
      </c>
      <c r="N1813" s="6">
        <v>26</v>
      </c>
      <c r="O1813" s="6" t="b">
        <v>0</v>
      </c>
      <c r="P1813" s="6" t="s">
        <v>8285</v>
      </c>
      <c r="Q1813" s="8">
        <f t="shared" si="229"/>
        <v>7.407407407407407E-2</v>
      </c>
      <c r="R1813" s="9">
        <f t="shared" si="230"/>
        <v>1.5384615384615385</v>
      </c>
      <c r="S1813" s="6" t="s">
        <v>8338</v>
      </c>
      <c r="T1813" s="6" t="s">
        <v>8339</v>
      </c>
      <c r="U1813" s="6" t="str">
        <f t="shared" si="224"/>
        <v>photography</v>
      </c>
      <c r="V1813" s="6" t="str">
        <f t="shared" si="231"/>
        <v>photobooks</v>
      </c>
      <c r="W1813" s="6" t="str">
        <f t="shared" si="225"/>
        <v>photography</v>
      </c>
      <c r="X1813" s="6" t="str">
        <f t="shared" si="226"/>
        <v>photobooks</v>
      </c>
    </row>
    <row r="1814" spans="1:24" ht="104.7" customHeight="1" x14ac:dyDescent="0.55000000000000004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20">
        <f t="shared" si="227"/>
        <v>42524.318703703699</v>
      </c>
      <c r="L1814" s="20">
        <f t="shared" si="228"/>
        <v>42554.318703703699</v>
      </c>
      <c r="M1814" s="6" t="b">
        <v>0</v>
      </c>
      <c r="N1814" s="6">
        <v>23</v>
      </c>
      <c r="O1814" s="6" t="b">
        <v>0</v>
      </c>
      <c r="P1814" s="6" t="s">
        <v>8285</v>
      </c>
      <c r="Q1814" s="8">
        <f t="shared" si="229"/>
        <v>13.307692307692307</v>
      </c>
      <c r="R1814" s="9">
        <f t="shared" si="230"/>
        <v>37.608695652173914</v>
      </c>
      <c r="S1814" s="6" t="s">
        <v>8338</v>
      </c>
      <c r="T1814" s="6" t="s">
        <v>8339</v>
      </c>
      <c r="U1814" s="6" t="str">
        <f t="shared" si="224"/>
        <v>photography</v>
      </c>
      <c r="V1814" s="6" t="str">
        <f t="shared" si="231"/>
        <v>photobooks</v>
      </c>
      <c r="W1814" s="6" t="str">
        <f t="shared" si="225"/>
        <v>photography</v>
      </c>
      <c r="X1814" s="6" t="str">
        <f t="shared" si="226"/>
        <v>photobooks</v>
      </c>
    </row>
    <row r="1815" spans="1:24" ht="104.7" customHeight="1" x14ac:dyDescent="0.55000000000000004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20">
        <f t="shared" si="227"/>
        <v>41829.889027777775</v>
      </c>
      <c r="L1815" s="20">
        <f t="shared" si="228"/>
        <v>41859.889027777775</v>
      </c>
      <c r="M1815" s="6" t="b">
        <v>0</v>
      </c>
      <c r="N1815" s="6">
        <v>0</v>
      </c>
      <c r="O1815" s="6" t="b">
        <v>0</v>
      </c>
      <c r="P1815" s="6" t="s">
        <v>8285</v>
      </c>
      <c r="Q1815" s="8">
        <f t="shared" si="229"/>
        <v>0</v>
      </c>
      <c r="R1815" s="9" t="e">
        <f t="shared" si="230"/>
        <v>#DIV/0!</v>
      </c>
      <c r="S1815" s="6" t="s">
        <v>8338</v>
      </c>
      <c r="T1815" s="6" t="s">
        <v>8339</v>
      </c>
      <c r="U1815" s="6" t="str">
        <f t="shared" si="224"/>
        <v>photography</v>
      </c>
      <c r="V1815" s="6" t="str">
        <f t="shared" si="231"/>
        <v>photobooks</v>
      </c>
      <c r="W1815" s="6" t="str">
        <f t="shared" si="225"/>
        <v>photography</v>
      </c>
      <c r="X1815" s="6" t="str">
        <f t="shared" si="226"/>
        <v>photobooks</v>
      </c>
    </row>
    <row r="1816" spans="1:24" ht="104.7" customHeight="1" x14ac:dyDescent="0.55000000000000004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20">
        <f t="shared" si="227"/>
        <v>42033.314074074078</v>
      </c>
      <c r="L1816" s="20">
        <f t="shared" si="228"/>
        <v>42063.314074074078</v>
      </c>
      <c r="M1816" s="6" t="b">
        <v>0</v>
      </c>
      <c r="N1816" s="6">
        <v>140</v>
      </c>
      <c r="O1816" s="6" t="b">
        <v>0</v>
      </c>
      <c r="P1816" s="6" t="s">
        <v>8285</v>
      </c>
      <c r="Q1816" s="8">
        <f t="shared" si="229"/>
        <v>49.183333333333337</v>
      </c>
      <c r="R1816" s="9">
        <f t="shared" si="230"/>
        <v>42.157142857142858</v>
      </c>
      <c r="S1816" s="6" t="s">
        <v>8338</v>
      </c>
      <c r="T1816" s="6" t="s">
        <v>8339</v>
      </c>
      <c r="U1816" s="6" t="str">
        <f t="shared" si="224"/>
        <v>photography</v>
      </c>
      <c r="V1816" s="6" t="str">
        <f t="shared" si="231"/>
        <v>photobooks</v>
      </c>
      <c r="W1816" s="6" t="str">
        <f t="shared" si="225"/>
        <v>photography</v>
      </c>
      <c r="X1816" s="6" t="str">
        <f t="shared" si="226"/>
        <v>photobooks</v>
      </c>
    </row>
    <row r="1817" spans="1:24" ht="104.7" customHeight="1" x14ac:dyDescent="0.55000000000000004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20">
        <f t="shared" si="227"/>
        <v>42172.906678240746</v>
      </c>
      <c r="L1817" s="20">
        <f t="shared" si="228"/>
        <v>42186.906678240746</v>
      </c>
      <c r="M1817" s="6" t="b">
        <v>0</v>
      </c>
      <c r="N1817" s="6">
        <v>0</v>
      </c>
      <c r="O1817" s="6" t="b">
        <v>0</v>
      </c>
      <c r="P1817" s="6" t="s">
        <v>8285</v>
      </c>
      <c r="Q1817" s="8">
        <f t="shared" si="229"/>
        <v>0</v>
      </c>
      <c r="R1817" s="9" t="e">
        <f t="shared" si="230"/>
        <v>#DIV/0!</v>
      </c>
      <c r="S1817" s="6" t="s">
        <v>8338</v>
      </c>
      <c r="T1817" s="6" t="s">
        <v>8339</v>
      </c>
      <c r="U1817" s="6" t="str">
        <f t="shared" si="224"/>
        <v>photography</v>
      </c>
      <c r="V1817" s="6" t="str">
        <f t="shared" si="231"/>
        <v>photobooks</v>
      </c>
      <c r="W1817" s="6" t="str">
        <f t="shared" si="225"/>
        <v>photography</v>
      </c>
      <c r="X1817" s="6" t="str">
        <f t="shared" si="226"/>
        <v>photobooks</v>
      </c>
    </row>
    <row r="1818" spans="1:24" ht="104.7" customHeight="1" x14ac:dyDescent="0.55000000000000004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20">
        <f t="shared" si="227"/>
        <v>42548.876192129625</v>
      </c>
      <c r="L1818" s="20">
        <f t="shared" si="228"/>
        <v>42576.791666666672</v>
      </c>
      <c r="M1818" s="6" t="b">
        <v>0</v>
      </c>
      <c r="N1818" s="6">
        <v>6</v>
      </c>
      <c r="O1818" s="6" t="b">
        <v>0</v>
      </c>
      <c r="P1818" s="6" t="s">
        <v>8285</v>
      </c>
      <c r="Q1818" s="8">
        <f t="shared" si="229"/>
        <v>2.036</v>
      </c>
      <c r="R1818" s="9">
        <f t="shared" si="230"/>
        <v>84.833333333333329</v>
      </c>
      <c r="S1818" s="6" t="s">
        <v>8338</v>
      </c>
      <c r="T1818" s="6" t="s">
        <v>8339</v>
      </c>
      <c r="U1818" s="6" t="str">
        <f t="shared" si="224"/>
        <v>photography</v>
      </c>
      <c r="V1818" s="6" t="str">
        <f t="shared" si="231"/>
        <v>photobooks</v>
      </c>
      <c r="W1818" s="6" t="str">
        <f t="shared" si="225"/>
        <v>photography</v>
      </c>
      <c r="X1818" s="6" t="str">
        <f t="shared" si="226"/>
        <v>photobooks</v>
      </c>
    </row>
    <row r="1819" spans="1:24" ht="104.7" customHeight="1" x14ac:dyDescent="0.55000000000000004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20">
        <f t="shared" si="227"/>
        <v>42705.662118055552</v>
      </c>
      <c r="L1819" s="20">
        <f t="shared" si="228"/>
        <v>42765.290972222225</v>
      </c>
      <c r="M1819" s="6" t="b">
        <v>0</v>
      </c>
      <c r="N1819" s="6">
        <v>100</v>
      </c>
      <c r="O1819" s="6" t="b">
        <v>0</v>
      </c>
      <c r="P1819" s="6" t="s">
        <v>8285</v>
      </c>
      <c r="Q1819" s="8">
        <f t="shared" si="229"/>
        <v>52.327777777777776</v>
      </c>
      <c r="R1819" s="9">
        <f t="shared" si="230"/>
        <v>94.19</v>
      </c>
      <c r="S1819" s="6" t="s">
        <v>8338</v>
      </c>
      <c r="T1819" s="6" t="s">
        <v>8339</v>
      </c>
      <c r="U1819" s="6" t="str">
        <f t="shared" si="224"/>
        <v>photography</v>
      </c>
      <c r="V1819" s="6" t="str">
        <f t="shared" si="231"/>
        <v>photobooks</v>
      </c>
      <c r="W1819" s="6" t="str">
        <f t="shared" si="225"/>
        <v>photography</v>
      </c>
      <c r="X1819" s="6" t="str">
        <f t="shared" si="226"/>
        <v>photobooks</v>
      </c>
    </row>
    <row r="1820" spans="1:24" ht="104.7" customHeight="1" x14ac:dyDescent="0.55000000000000004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20">
        <f t="shared" si="227"/>
        <v>42067.234375</v>
      </c>
      <c r="L1820" s="20">
        <f t="shared" si="228"/>
        <v>42097.192708333328</v>
      </c>
      <c r="M1820" s="6" t="b">
        <v>0</v>
      </c>
      <c r="N1820" s="6">
        <v>0</v>
      </c>
      <c r="O1820" s="6" t="b">
        <v>0</v>
      </c>
      <c r="P1820" s="6" t="s">
        <v>8285</v>
      </c>
      <c r="Q1820" s="8">
        <f t="shared" si="229"/>
        <v>0</v>
      </c>
      <c r="R1820" s="9" t="e">
        <f t="shared" si="230"/>
        <v>#DIV/0!</v>
      </c>
      <c r="S1820" s="6" t="s">
        <v>8338</v>
      </c>
      <c r="T1820" s="6" t="s">
        <v>8339</v>
      </c>
      <c r="U1820" s="6" t="str">
        <f t="shared" si="224"/>
        <v>photography</v>
      </c>
      <c r="V1820" s="6" t="str">
        <f t="shared" si="231"/>
        <v>photobooks</v>
      </c>
      <c r="W1820" s="6" t="str">
        <f t="shared" si="225"/>
        <v>photography</v>
      </c>
      <c r="X1820" s="6" t="str">
        <f t="shared" si="226"/>
        <v>photobooks</v>
      </c>
    </row>
    <row r="1821" spans="1:24" ht="104.7" customHeight="1" x14ac:dyDescent="0.55000000000000004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20">
        <f t="shared" si="227"/>
        <v>41820.752268518518</v>
      </c>
      <c r="L1821" s="20">
        <f t="shared" si="228"/>
        <v>41850.752268518518</v>
      </c>
      <c r="M1821" s="6" t="b">
        <v>0</v>
      </c>
      <c r="N1821" s="6">
        <v>4</v>
      </c>
      <c r="O1821" s="6" t="b">
        <v>0</v>
      </c>
      <c r="P1821" s="6" t="s">
        <v>8285</v>
      </c>
      <c r="Q1821" s="8">
        <f t="shared" si="229"/>
        <v>2.083333333333333</v>
      </c>
      <c r="R1821" s="9">
        <f t="shared" si="230"/>
        <v>6.25</v>
      </c>
      <c r="S1821" s="6" t="s">
        <v>8338</v>
      </c>
      <c r="T1821" s="6" t="s">
        <v>8339</v>
      </c>
      <c r="U1821" s="6" t="str">
        <f t="shared" si="224"/>
        <v>photography</v>
      </c>
      <c r="V1821" s="6" t="str">
        <f t="shared" si="231"/>
        <v>photobooks</v>
      </c>
      <c r="W1821" s="6" t="str">
        <f t="shared" si="225"/>
        <v>photography</v>
      </c>
      <c r="X1821" s="6" t="str">
        <f t="shared" si="226"/>
        <v>photobooks</v>
      </c>
    </row>
    <row r="1822" spans="1:24" ht="104.7" customHeight="1" x14ac:dyDescent="0.55000000000000004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20">
        <f t="shared" si="227"/>
        <v>42065.084375000006</v>
      </c>
      <c r="L1822" s="20">
        <f t="shared" si="228"/>
        <v>42095.042708333334</v>
      </c>
      <c r="M1822" s="6" t="b">
        <v>0</v>
      </c>
      <c r="N1822" s="6">
        <v>8</v>
      </c>
      <c r="O1822" s="6" t="b">
        <v>0</v>
      </c>
      <c r="P1822" s="6" t="s">
        <v>8285</v>
      </c>
      <c r="Q1822" s="8">
        <f t="shared" si="229"/>
        <v>6.565384615384616</v>
      </c>
      <c r="R1822" s="9">
        <f t="shared" si="230"/>
        <v>213.375</v>
      </c>
      <c r="S1822" s="6" t="s">
        <v>8338</v>
      </c>
      <c r="T1822" s="6" t="s">
        <v>8339</v>
      </c>
      <c r="U1822" s="6" t="str">
        <f t="shared" si="224"/>
        <v>photography</v>
      </c>
      <c r="V1822" s="6" t="str">
        <f t="shared" si="231"/>
        <v>photobooks</v>
      </c>
      <c r="W1822" s="6" t="str">
        <f t="shared" si="225"/>
        <v>photography</v>
      </c>
      <c r="X1822" s="6" t="str">
        <f t="shared" si="226"/>
        <v>photobooks</v>
      </c>
    </row>
    <row r="1823" spans="1:24" ht="104.7" customHeight="1" x14ac:dyDescent="0.55000000000000004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20">
        <f t="shared" si="227"/>
        <v>40926.319062499999</v>
      </c>
      <c r="L1823" s="20">
        <f t="shared" si="228"/>
        <v>40971.319062499999</v>
      </c>
      <c r="M1823" s="6" t="b">
        <v>0</v>
      </c>
      <c r="N1823" s="6">
        <v>57</v>
      </c>
      <c r="O1823" s="6" t="b">
        <v>1</v>
      </c>
      <c r="P1823" s="6" t="s">
        <v>8276</v>
      </c>
      <c r="Q1823" s="8">
        <f t="shared" si="229"/>
        <v>134.88999999999999</v>
      </c>
      <c r="R1823" s="9">
        <f t="shared" si="230"/>
        <v>59.162280701754383</v>
      </c>
      <c r="S1823" s="6" t="s">
        <v>8325</v>
      </c>
      <c r="T1823" s="6" t="s">
        <v>8326</v>
      </c>
      <c r="U1823" s="6" t="str">
        <f t="shared" si="224"/>
        <v>music</v>
      </c>
      <c r="V1823" s="6" t="str">
        <f t="shared" si="231"/>
        <v>rock</v>
      </c>
      <c r="W1823" s="6" t="str">
        <f t="shared" si="225"/>
        <v>music</v>
      </c>
      <c r="X1823" s="6" t="str">
        <f t="shared" si="226"/>
        <v>rock</v>
      </c>
    </row>
    <row r="1824" spans="1:24" ht="104.7" customHeight="1" x14ac:dyDescent="0.55000000000000004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20">
        <f t="shared" si="227"/>
        <v>41634.797013888885</v>
      </c>
      <c r="L1824" s="20">
        <f t="shared" si="228"/>
        <v>41670.792361111111</v>
      </c>
      <c r="M1824" s="6" t="b">
        <v>0</v>
      </c>
      <c r="N1824" s="6">
        <v>11</v>
      </c>
      <c r="O1824" s="6" t="b">
        <v>1</v>
      </c>
      <c r="P1824" s="6" t="s">
        <v>8276</v>
      </c>
      <c r="Q1824" s="8">
        <f t="shared" si="229"/>
        <v>100</v>
      </c>
      <c r="R1824" s="9">
        <f t="shared" si="230"/>
        <v>27.272727272727273</v>
      </c>
      <c r="S1824" s="6" t="s">
        <v>8325</v>
      </c>
      <c r="T1824" s="6" t="s">
        <v>8326</v>
      </c>
      <c r="U1824" s="6" t="str">
        <f t="shared" si="224"/>
        <v>music</v>
      </c>
      <c r="V1824" s="6" t="str">
        <f t="shared" si="231"/>
        <v>rock</v>
      </c>
      <c r="W1824" s="6" t="str">
        <f t="shared" si="225"/>
        <v>music</v>
      </c>
      <c r="X1824" s="6" t="str">
        <f t="shared" si="226"/>
        <v>rock</v>
      </c>
    </row>
    <row r="1825" spans="1:24" ht="104.7" customHeight="1" x14ac:dyDescent="0.55000000000000004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20">
        <f t="shared" si="227"/>
        <v>41176.684907407405</v>
      </c>
      <c r="L1825" s="20">
        <f t="shared" si="228"/>
        <v>41206.684907407405</v>
      </c>
      <c r="M1825" s="6" t="b">
        <v>0</v>
      </c>
      <c r="N1825" s="6">
        <v>33</v>
      </c>
      <c r="O1825" s="6" t="b">
        <v>1</v>
      </c>
      <c r="P1825" s="6" t="s">
        <v>8276</v>
      </c>
      <c r="Q1825" s="8">
        <f t="shared" si="229"/>
        <v>115.85714285714286</v>
      </c>
      <c r="R1825" s="9">
        <f t="shared" si="230"/>
        <v>24.575757575757574</v>
      </c>
      <c r="S1825" s="6" t="s">
        <v>8325</v>
      </c>
      <c r="T1825" s="6" t="s">
        <v>8326</v>
      </c>
      <c r="U1825" s="6" t="str">
        <f t="shared" si="224"/>
        <v>music</v>
      </c>
      <c r="V1825" s="6" t="str">
        <f t="shared" si="231"/>
        <v>rock</v>
      </c>
      <c r="W1825" s="6" t="str">
        <f t="shared" si="225"/>
        <v>music</v>
      </c>
      <c r="X1825" s="6" t="str">
        <f t="shared" si="226"/>
        <v>rock</v>
      </c>
    </row>
    <row r="1826" spans="1:24" ht="104.7" customHeight="1" x14ac:dyDescent="0.55000000000000004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20">
        <f t="shared" si="227"/>
        <v>41626.916284722225</v>
      </c>
      <c r="L1826" s="20">
        <f t="shared" si="228"/>
        <v>41647.088888888888</v>
      </c>
      <c r="M1826" s="6" t="b">
        <v>0</v>
      </c>
      <c r="N1826" s="6">
        <v>40</v>
      </c>
      <c r="O1826" s="6" t="b">
        <v>1</v>
      </c>
      <c r="P1826" s="6" t="s">
        <v>8276</v>
      </c>
      <c r="Q1826" s="8">
        <f t="shared" si="229"/>
        <v>100.06666666666666</v>
      </c>
      <c r="R1826" s="9">
        <f t="shared" si="230"/>
        <v>75.05</v>
      </c>
      <c r="S1826" s="6" t="s">
        <v>8325</v>
      </c>
      <c r="T1826" s="6" t="s">
        <v>8326</v>
      </c>
      <c r="U1826" s="6" t="str">
        <f t="shared" si="224"/>
        <v>music</v>
      </c>
      <c r="V1826" s="6" t="str">
        <f t="shared" si="231"/>
        <v>rock</v>
      </c>
      <c r="W1826" s="6" t="str">
        <f t="shared" si="225"/>
        <v>music</v>
      </c>
      <c r="X1826" s="6" t="str">
        <f t="shared" si="226"/>
        <v>rock</v>
      </c>
    </row>
    <row r="1827" spans="1:24" ht="104.7" customHeight="1" x14ac:dyDescent="0.55000000000000004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20">
        <f t="shared" si="227"/>
        <v>41443.83452546296</v>
      </c>
      <c r="L1827" s="20">
        <f t="shared" si="228"/>
        <v>41466.83452546296</v>
      </c>
      <c r="M1827" s="6" t="b">
        <v>0</v>
      </c>
      <c r="N1827" s="6">
        <v>50</v>
      </c>
      <c r="O1827" s="6" t="b">
        <v>1</v>
      </c>
      <c r="P1827" s="6" t="s">
        <v>8276</v>
      </c>
      <c r="Q1827" s="8">
        <f t="shared" si="229"/>
        <v>105.05</v>
      </c>
      <c r="R1827" s="9">
        <f t="shared" si="230"/>
        <v>42.02</v>
      </c>
      <c r="S1827" s="6" t="s">
        <v>8325</v>
      </c>
      <c r="T1827" s="6" t="s">
        <v>8326</v>
      </c>
      <c r="U1827" s="6" t="str">
        <f t="shared" si="224"/>
        <v>music</v>
      </c>
      <c r="V1827" s="6" t="str">
        <f t="shared" si="231"/>
        <v>rock</v>
      </c>
      <c r="W1827" s="6" t="str">
        <f t="shared" si="225"/>
        <v>music</v>
      </c>
      <c r="X1827" s="6" t="str">
        <f t="shared" si="226"/>
        <v>rock</v>
      </c>
    </row>
    <row r="1828" spans="1:24" ht="104.7" customHeight="1" x14ac:dyDescent="0.55000000000000004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20">
        <f t="shared" si="227"/>
        <v>41657.923807870371</v>
      </c>
      <c r="L1828" s="20">
        <f t="shared" si="228"/>
        <v>41687.923807870371</v>
      </c>
      <c r="M1828" s="6" t="b">
        <v>0</v>
      </c>
      <c r="N1828" s="6">
        <v>38</v>
      </c>
      <c r="O1828" s="6" t="b">
        <v>1</v>
      </c>
      <c r="P1828" s="6" t="s">
        <v>8276</v>
      </c>
      <c r="Q1828" s="8">
        <f t="shared" si="229"/>
        <v>101</v>
      </c>
      <c r="R1828" s="9">
        <f t="shared" si="230"/>
        <v>53.157894736842103</v>
      </c>
      <c r="S1828" s="6" t="s">
        <v>8325</v>
      </c>
      <c r="T1828" s="6" t="s">
        <v>8326</v>
      </c>
      <c r="U1828" s="6" t="str">
        <f t="shared" si="224"/>
        <v>music</v>
      </c>
      <c r="V1828" s="6" t="str">
        <f t="shared" si="231"/>
        <v>rock</v>
      </c>
      <c r="W1828" s="6" t="str">
        <f t="shared" si="225"/>
        <v>music</v>
      </c>
      <c r="X1828" s="6" t="str">
        <f t="shared" si="226"/>
        <v>rock</v>
      </c>
    </row>
    <row r="1829" spans="1:24" ht="104.7" customHeight="1" x14ac:dyDescent="0.55000000000000004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20">
        <f t="shared" si="227"/>
        <v>40555.325937499998</v>
      </c>
      <c r="L1829" s="20">
        <f t="shared" si="228"/>
        <v>40605.325937499998</v>
      </c>
      <c r="M1829" s="6" t="b">
        <v>0</v>
      </c>
      <c r="N1829" s="6">
        <v>96</v>
      </c>
      <c r="O1829" s="6" t="b">
        <v>1</v>
      </c>
      <c r="P1829" s="6" t="s">
        <v>8276</v>
      </c>
      <c r="Q1829" s="8">
        <f t="shared" si="229"/>
        <v>100.66250000000001</v>
      </c>
      <c r="R1829" s="9">
        <f t="shared" si="230"/>
        <v>83.885416666666671</v>
      </c>
      <c r="S1829" s="6" t="s">
        <v>8325</v>
      </c>
      <c r="T1829" s="6" t="s">
        <v>8326</v>
      </c>
      <c r="U1829" s="6" t="str">
        <f t="shared" si="224"/>
        <v>music</v>
      </c>
      <c r="V1829" s="6" t="str">
        <f t="shared" si="231"/>
        <v>rock</v>
      </c>
      <c r="W1829" s="6" t="str">
        <f t="shared" si="225"/>
        <v>music</v>
      </c>
      <c r="X1829" s="6" t="str">
        <f t="shared" si="226"/>
        <v>rock</v>
      </c>
    </row>
    <row r="1830" spans="1:24" ht="104.7" customHeight="1" x14ac:dyDescent="0.55000000000000004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20">
        <f t="shared" si="227"/>
        <v>41736.899652777778</v>
      </c>
      <c r="L1830" s="20">
        <f t="shared" si="228"/>
        <v>41768.916666666664</v>
      </c>
      <c r="M1830" s="6" t="b">
        <v>0</v>
      </c>
      <c r="N1830" s="6">
        <v>48</v>
      </c>
      <c r="O1830" s="6" t="b">
        <v>1</v>
      </c>
      <c r="P1830" s="6" t="s">
        <v>8276</v>
      </c>
      <c r="Q1830" s="8">
        <f t="shared" si="229"/>
        <v>100.16000000000001</v>
      </c>
      <c r="R1830" s="9">
        <f t="shared" si="230"/>
        <v>417.33333333333331</v>
      </c>
      <c r="S1830" s="6" t="s">
        <v>8325</v>
      </c>
      <c r="T1830" s="6" t="s">
        <v>8326</v>
      </c>
      <c r="U1830" s="6" t="str">
        <f t="shared" si="224"/>
        <v>music</v>
      </c>
      <c r="V1830" s="6" t="str">
        <f t="shared" si="231"/>
        <v>rock</v>
      </c>
      <c r="W1830" s="6" t="str">
        <f t="shared" si="225"/>
        <v>music</v>
      </c>
      <c r="X1830" s="6" t="str">
        <f t="shared" si="226"/>
        <v>rock</v>
      </c>
    </row>
    <row r="1831" spans="1:24" ht="104.7" customHeight="1" x14ac:dyDescent="0.55000000000000004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20">
        <f t="shared" si="227"/>
        <v>40516.087627314817</v>
      </c>
      <c r="L1831" s="20">
        <f t="shared" si="228"/>
        <v>40564.916666666664</v>
      </c>
      <c r="M1831" s="6" t="b">
        <v>0</v>
      </c>
      <c r="N1831" s="6">
        <v>33</v>
      </c>
      <c r="O1831" s="6" t="b">
        <v>1</v>
      </c>
      <c r="P1831" s="6" t="s">
        <v>8276</v>
      </c>
      <c r="Q1831" s="8">
        <f t="shared" si="229"/>
        <v>166.68333333333334</v>
      </c>
      <c r="R1831" s="9">
        <f t="shared" si="230"/>
        <v>75.765151515151516</v>
      </c>
      <c r="S1831" s="6" t="s">
        <v>8325</v>
      </c>
      <c r="T1831" s="6" t="s">
        <v>8326</v>
      </c>
      <c r="U1831" s="6" t="str">
        <f t="shared" si="224"/>
        <v>music</v>
      </c>
      <c r="V1831" s="6" t="str">
        <f t="shared" si="231"/>
        <v>rock</v>
      </c>
      <c r="W1831" s="6" t="str">
        <f t="shared" si="225"/>
        <v>music</v>
      </c>
      <c r="X1831" s="6" t="str">
        <f t="shared" si="226"/>
        <v>rock</v>
      </c>
    </row>
    <row r="1832" spans="1:24" ht="104.7" customHeight="1" x14ac:dyDescent="0.55000000000000004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20">
        <f t="shared" si="227"/>
        <v>41664.684108796297</v>
      </c>
      <c r="L1832" s="20">
        <f t="shared" si="228"/>
        <v>41694.684108796297</v>
      </c>
      <c r="M1832" s="6" t="b">
        <v>0</v>
      </c>
      <c r="N1832" s="6">
        <v>226</v>
      </c>
      <c r="O1832" s="6" t="b">
        <v>1</v>
      </c>
      <c r="P1832" s="6" t="s">
        <v>8276</v>
      </c>
      <c r="Q1832" s="8">
        <f t="shared" si="229"/>
        <v>101.53333333333335</v>
      </c>
      <c r="R1832" s="9">
        <f t="shared" si="230"/>
        <v>67.389380530973455</v>
      </c>
      <c r="S1832" s="6" t="s">
        <v>8325</v>
      </c>
      <c r="T1832" s="6" t="s">
        <v>8326</v>
      </c>
      <c r="U1832" s="6" t="str">
        <f t="shared" si="224"/>
        <v>music</v>
      </c>
      <c r="V1832" s="6" t="str">
        <f t="shared" si="231"/>
        <v>rock</v>
      </c>
      <c r="W1832" s="6" t="str">
        <f t="shared" si="225"/>
        <v>music</v>
      </c>
      <c r="X1832" s="6" t="str">
        <f t="shared" si="226"/>
        <v>rock</v>
      </c>
    </row>
    <row r="1833" spans="1:24" ht="104.7" customHeight="1" x14ac:dyDescent="0.55000000000000004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20">
        <f t="shared" si="227"/>
        <v>41026.996099537035</v>
      </c>
      <c r="L1833" s="20">
        <f t="shared" si="228"/>
        <v>41041.996099537035</v>
      </c>
      <c r="M1833" s="6" t="b">
        <v>0</v>
      </c>
      <c r="N1833" s="6">
        <v>14</v>
      </c>
      <c r="O1833" s="6" t="b">
        <v>1</v>
      </c>
      <c r="P1833" s="6" t="s">
        <v>8276</v>
      </c>
      <c r="Q1833" s="8">
        <f t="shared" si="229"/>
        <v>103</v>
      </c>
      <c r="R1833" s="9">
        <f t="shared" si="230"/>
        <v>73.571428571428569</v>
      </c>
      <c r="S1833" s="6" t="s">
        <v>8325</v>
      </c>
      <c r="T1833" s="6" t="s">
        <v>8326</v>
      </c>
      <c r="U1833" s="6" t="str">
        <f t="shared" si="224"/>
        <v>music</v>
      </c>
      <c r="V1833" s="6" t="str">
        <f t="shared" si="231"/>
        <v>rock</v>
      </c>
      <c r="W1833" s="6" t="str">
        <f t="shared" si="225"/>
        <v>music</v>
      </c>
      <c r="X1833" s="6" t="str">
        <f t="shared" si="226"/>
        <v>rock</v>
      </c>
    </row>
    <row r="1834" spans="1:24" ht="104.7" customHeight="1" x14ac:dyDescent="0.55000000000000004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20">
        <f t="shared" si="227"/>
        <v>40576.539664351854</v>
      </c>
      <c r="L1834" s="20">
        <f t="shared" si="228"/>
        <v>40606.539664351854</v>
      </c>
      <c r="M1834" s="6" t="b">
        <v>0</v>
      </c>
      <c r="N1834" s="6">
        <v>20</v>
      </c>
      <c r="O1834" s="6" t="b">
        <v>1</v>
      </c>
      <c r="P1834" s="6" t="s">
        <v>8276</v>
      </c>
      <c r="Q1834" s="8">
        <f t="shared" si="229"/>
        <v>142.85714285714286</v>
      </c>
      <c r="R1834" s="9">
        <f t="shared" si="230"/>
        <v>25</v>
      </c>
      <c r="S1834" s="6" t="s">
        <v>8325</v>
      </c>
      <c r="T1834" s="6" t="s">
        <v>8326</v>
      </c>
      <c r="U1834" s="6" t="str">
        <f t="shared" si="224"/>
        <v>music</v>
      </c>
      <c r="V1834" s="6" t="str">
        <f t="shared" si="231"/>
        <v>rock</v>
      </c>
      <c r="W1834" s="6" t="str">
        <f t="shared" si="225"/>
        <v>music</v>
      </c>
      <c r="X1834" s="6" t="str">
        <f t="shared" si="226"/>
        <v>rock</v>
      </c>
    </row>
    <row r="1835" spans="1:24" ht="104.7" customHeight="1" x14ac:dyDescent="0.55000000000000004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20">
        <f t="shared" si="227"/>
        <v>41303.044016203705</v>
      </c>
      <c r="L1835" s="20">
        <f t="shared" si="228"/>
        <v>41335.332638888889</v>
      </c>
      <c r="M1835" s="6" t="b">
        <v>0</v>
      </c>
      <c r="N1835" s="6">
        <v>25</v>
      </c>
      <c r="O1835" s="6" t="b">
        <v>1</v>
      </c>
      <c r="P1835" s="6" t="s">
        <v>8276</v>
      </c>
      <c r="Q1835" s="8">
        <f t="shared" si="229"/>
        <v>262.5</v>
      </c>
      <c r="R1835" s="9">
        <f t="shared" si="230"/>
        <v>42</v>
      </c>
      <c r="S1835" s="6" t="s">
        <v>8325</v>
      </c>
      <c r="T1835" s="6" t="s">
        <v>8326</v>
      </c>
      <c r="U1835" s="6" t="str">
        <f t="shared" si="224"/>
        <v>music</v>
      </c>
      <c r="V1835" s="6" t="str">
        <f t="shared" si="231"/>
        <v>rock</v>
      </c>
      <c r="W1835" s="6" t="str">
        <f t="shared" si="225"/>
        <v>music</v>
      </c>
      <c r="X1835" s="6" t="str">
        <f t="shared" si="226"/>
        <v>rock</v>
      </c>
    </row>
    <row r="1836" spans="1:24" ht="104.7" customHeight="1" x14ac:dyDescent="0.55000000000000004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20">
        <f t="shared" si="227"/>
        <v>41988.964062500003</v>
      </c>
      <c r="L1836" s="20">
        <f t="shared" si="228"/>
        <v>42028.964062500003</v>
      </c>
      <c r="M1836" s="6" t="b">
        <v>0</v>
      </c>
      <c r="N1836" s="6">
        <v>90</v>
      </c>
      <c r="O1836" s="6" t="b">
        <v>1</v>
      </c>
      <c r="P1836" s="6" t="s">
        <v>8276</v>
      </c>
      <c r="Q1836" s="8">
        <f t="shared" si="229"/>
        <v>118.05000000000001</v>
      </c>
      <c r="R1836" s="9">
        <f t="shared" si="230"/>
        <v>131.16666666666666</v>
      </c>
      <c r="S1836" s="6" t="s">
        <v>8325</v>
      </c>
      <c r="T1836" s="6" t="s">
        <v>8326</v>
      </c>
      <c r="U1836" s="6" t="str">
        <f t="shared" si="224"/>
        <v>music</v>
      </c>
      <c r="V1836" s="6" t="str">
        <f t="shared" si="231"/>
        <v>rock</v>
      </c>
      <c r="W1836" s="6" t="str">
        <f t="shared" si="225"/>
        <v>music</v>
      </c>
      <c r="X1836" s="6" t="str">
        <f t="shared" si="226"/>
        <v>rock</v>
      </c>
    </row>
    <row r="1837" spans="1:24" ht="104.7" customHeight="1" x14ac:dyDescent="0.55000000000000004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20">
        <f t="shared" si="227"/>
        <v>42430.702210648145</v>
      </c>
      <c r="L1837" s="20">
        <f t="shared" si="228"/>
        <v>42460.660543981481</v>
      </c>
      <c r="M1837" s="6" t="b">
        <v>0</v>
      </c>
      <c r="N1837" s="6">
        <v>11</v>
      </c>
      <c r="O1837" s="6" t="b">
        <v>1</v>
      </c>
      <c r="P1837" s="6" t="s">
        <v>8276</v>
      </c>
      <c r="Q1837" s="8">
        <f t="shared" si="229"/>
        <v>104</v>
      </c>
      <c r="R1837" s="9">
        <f t="shared" si="230"/>
        <v>47.272727272727273</v>
      </c>
      <c r="S1837" s="6" t="s">
        <v>8325</v>
      </c>
      <c r="T1837" s="6" t="s">
        <v>8326</v>
      </c>
      <c r="U1837" s="6" t="str">
        <f t="shared" si="224"/>
        <v>music</v>
      </c>
      <c r="V1837" s="6" t="str">
        <f t="shared" si="231"/>
        <v>rock</v>
      </c>
      <c r="W1837" s="6" t="str">
        <f t="shared" si="225"/>
        <v>music</v>
      </c>
      <c r="X1837" s="6" t="str">
        <f t="shared" si="226"/>
        <v>rock</v>
      </c>
    </row>
    <row r="1838" spans="1:24" ht="104.7" customHeight="1" x14ac:dyDescent="0.55000000000000004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20">
        <f t="shared" si="227"/>
        <v>41305.809363425928</v>
      </c>
      <c r="L1838" s="20">
        <f t="shared" si="228"/>
        <v>41322.809363425928</v>
      </c>
      <c r="M1838" s="6" t="b">
        <v>0</v>
      </c>
      <c r="N1838" s="6">
        <v>55</v>
      </c>
      <c r="O1838" s="6" t="b">
        <v>1</v>
      </c>
      <c r="P1838" s="6" t="s">
        <v>8276</v>
      </c>
      <c r="Q1838" s="8">
        <f t="shared" si="229"/>
        <v>200.34</v>
      </c>
      <c r="R1838" s="9">
        <f t="shared" si="230"/>
        <v>182.12727272727273</v>
      </c>
      <c r="S1838" s="6" t="s">
        <v>8325</v>
      </c>
      <c r="T1838" s="6" t="s">
        <v>8326</v>
      </c>
      <c r="U1838" s="6" t="str">
        <f t="shared" si="224"/>
        <v>music</v>
      </c>
      <c r="V1838" s="6" t="str">
        <f t="shared" si="231"/>
        <v>rock</v>
      </c>
      <c r="W1838" s="6" t="str">
        <f t="shared" si="225"/>
        <v>music</v>
      </c>
      <c r="X1838" s="6" t="str">
        <f t="shared" si="226"/>
        <v>rock</v>
      </c>
    </row>
    <row r="1839" spans="1:24" ht="104.7" customHeight="1" x14ac:dyDescent="0.55000000000000004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20">
        <f t="shared" si="227"/>
        <v>40926.047858796301</v>
      </c>
      <c r="L1839" s="20">
        <f t="shared" si="228"/>
        <v>40986.006192129629</v>
      </c>
      <c r="M1839" s="6" t="b">
        <v>0</v>
      </c>
      <c r="N1839" s="6">
        <v>30</v>
      </c>
      <c r="O1839" s="6" t="b">
        <v>1</v>
      </c>
      <c r="P1839" s="6" t="s">
        <v>8276</v>
      </c>
      <c r="Q1839" s="8">
        <f t="shared" si="229"/>
        <v>306.83333333333331</v>
      </c>
      <c r="R1839" s="9">
        <f t="shared" si="230"/>
        <v>61.366666666666667</v>
      </c>
      <c r="S1839" s="6" t="s">
        <v>8325</v>
      </c>
      <c r="T1839" s="6" t="s">
        <v>8326</v>
      </c>
      <c r="U1839" s="6" t="str">
        <f t="shared" si="224"/>
        <v>music</v>
      </c>
      <c r="V1839" s="6" t="str">
        <f t="shared" si="231"/>
        <v>rock</v>
      </c>
      <c r="W1839" s="6" t="str">
        <f t="shared" si="225"/>
        <v>music</v>
      </c>
      <c r="X1839" s="6" t="str">
        <f t="shared" si="226"/>
        <v>rock</v>
      </c>
    </row>
    <row r="1840" spans="1:24" ht="104.7" customHeight="1" x14ac:dyDescent="0.55000000000000004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20">
        <f t="shared" si="227"/>
        <v>40788.786539351851</v>
      </c>
      <c r="L1840" s="20">
        <f t="shared" si="228"/>
        <v>40817.125</v>
      </c>
      <c r="M1840" s="6" t="b">
        <v>0</v>
      </c>
      <c r="N1840" s="6">
        <v>28</v>
      </c>
      <c r="O1840" s="6" t="b">
        <v>1</v>
      </c>
      <c r="P1840" s="6" t="s">
        <v>8276</v>
      </c>
      <c r="Q1840" s="8">
        <f t="shared" si="229"/>
        <v>100.149</v>
      </c>
      <c r="R1840" s="9">
        <f t="shared" si="230"/>
        <v>35.767499999999998</v>
      </c>
      <c r="S1840" s="6" t="s">
        <v>8325</v>
      </c>
      <c r="T1840" s="6" t="s">
        <v>8326</v>
      </c>
      <c r="U1840" s="6" t="str">
        <f t="shared" si="224"/>
        <v>music</v>
      </c>
      <c r="V1840" s="6" t="str">
        <f t="shared" si="231"/>
        <v>rock</v>
      </c>
      <c r="W1840" s="6" t="str">
        <f t="shared" si="225"/>
        <v>music</v>
      </c>
      <c r="X1840" s="6" t="str">
        <f t="shared" si="226"/>
        <v>rock</v>
      </c>
    </row>
    <row r="1841" spans="1:24" ht="104.7" customHeight="1" x14ac:dyDescent="0.55000000000000004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20">
        <f t="shared" si="227"/>
        <v>42614.722013888888</v>
      </c>
      <c r="L1841" s="20">
        <f t="shared" si="228"/>
        <v>42644.722013888888</v>
      </c>
      <c r="M1841" s="6" t="b">
        <v>0</v>
      </c>
      <c r="N1841" s="6">
        <v>45</v>
      </c>
      <c r="O1841" s="6" t="b">
        <v>1</v>
      </c>
      <c r="P1841" s="6" t="s">
        <v>8276</v>
      </c>
      <c r="Q1841" s="8">
        <f t="shared" si="229"/>
        <v>205.29999999999998</v>
      </c>
      <c r="R1841" s="9">
        <f t="shared" si="230"/>
        <v>45.62222222222222</v>
      </c>
      <c r="S1841" s="6" t="s">
        <v>8325</v>
      </c>
      <c r="T1841" s="6" t="s">
        <v>8326</v>
      </c>
      <c r="U1841" s="6" t="str">
        <f t="shared" si="224"/>
        <v>music</v>
      </c>
      <c r="V1841" s="6" t="str">
        <f t="shared" si="231"/>
        <v>rock</v>
      </c>
      <c r="W1841" s="6" t="str">
        <f t="shared" si="225"/>
        <v>music</v>
      </c>
      <c r="X1841" s="6" t="str">
        <f t="shared" si="226"/>
        <v>rock</v>
      </c>
    </row>
    <row r="1842" spans="1:24" ht="104.7" customHeight="1" x14ac:dyDescent="0.55000000000000004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20">
        <f t="shared" si="227"/>
        <v>41382.096180555556</v>
      </c>
      <c r="L1842" s="20">
        <f t="shared" si="228"/>
        <v>41401.207638888889</v>
      </c>
      <c r="M1842" s="6" t="b">
        <v>0</v>
      </c>
      <c r="N1842" s="6">
        <v>13</v>
      </c>
      <c r="O1842" s="6" t="b">
        <v>1</v>
      </c>
      <c r="P1842" s="6" t="s">
        <v>8276</v>
      </c>
      <c r="Q1842" s="8">
        <f t="shared" si="229"/>
        <v>108.88888888888889</v>
      </c>
      <c r="R1842" s="9">
        <f t="shared" si="230"/>
        <v>75.384615384615387</v>
      </c>
      <c r="S1842" s="6" t="s">
        <v>8325</v>
      </c>
      <c r="T1842" s="6" t="s">
        <v>8326</v>
      </c>
      <c r="U1842" s="6" t="str">
        <f t="shared" si="224"/>
        <v>music</v>
      </c>
      <c r="V1842" s="6" t="str">
        <f t="shared" si="231"/>
        <v>rock</v>
      </c>
      <c r="W1842" s="6" t="str">
        <f t="shared" si="225"/>
        <v>music</v>
      </c>
      <c r="X1842" s="6" t="str">
        <f t="shared" si="226"/>
        <v>rock</v>
      </c>
    </row>
    <row r="1843" spans="1:24" ht="104.7" customHeight="1" x14ac:dyDescent="0.55000000000000004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20">
        <f t="shared" si="227"/>
        <v>41745.84542824074</v>
      </c>
      <c r="L1843" s="20">
        <f t="shared" si="228"/>
        <v>41779.207638888889</v>
      </c>
      <c r="M1843" s="6" t="b">
        <v>0</v>
      </c>
      <c r="N1843" s="6">
        <v>40</v>
      </c>
      <c r="O1843" s="6" t="b">
        <v>1</v>
      </c>
      <c r="P1843" s="6" t="s">
        <v>8276</v>
      </c>
      <c r="Q1843" s="8">
        <f t="shared" si="229"/>
        <v>101.75</v>
      </c>
      <c r="R1843" s="9">
        <f t="shared" si="230"/>
        <v>50.875</v>
      </c>
      <c r="S1843" s="6" t="s">
        <v>8325</v>
      </c>
      <c r="T1843" s="6" t="s">
        <v>8326</v>
      </c>
      <c r="U1843" s="6" t="str">
        <f t="shared" si="224"/>
        <v>music</v>
      </c>
      <c r="V1843" s="6" t="str">
        <f t="shared" si="231"/>
        <v>rock</v>
      </c>
      <c r="W1843" s="6" t="str">
        <f t="shared" si="225"/>
        <v>music</v>
      </c>
      <c r="X1843" s="6" t="str">
        <f t="shared" si="226"/>
        <v>rock</v>
      </c>
    </row>
    <row r="1844" spans="1:24" ht="104.7" customHeight="1" x14ac:dyDescent="0.55000000000000004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20">
        <f t="shared" si="227"/>
        <v>42031.631724537037</v>
      </c>
      <c r="L1844" s="20">
        <f t="shared" si="228"/>
        <v>42065.249305555553</v>
      </c>
      <c r="M1844" s="6" t="b">
        <v>0</v>
      </c>
      <c r="N1844" s="6">
        <v>21</v>
      </c>
      <c r="O1844" s="6" t="b">
        <v>1</v>
      </c>
      <c r="P1844" s="6" t="s">
        <v>8276</v>
      </c>
      <c r="Q1844" s="8">
        <f t="shared" si="229"/>
        <v>125.25</v>
      </c>
      <c r="R1844" s="9">
        <f t="shared" si="230"/>
        <v>119.28571428571429</v>
      </c>
      <c r="S1844" s="6" t="s">
        <v>8325</v>
      </c>
      <c r="T1844" s="6" t="s">
        <v>8326</v>
      </c>
      <c r="U1844" s="6" t="str">
        <f t="shared" si="224"/>
        <v>music</v>
      </c>
      <c r="V1844" s="6" t="str">
        <f t="shared" si="231"/>
        <v>rock</v>
      </c>
      <c r="W1844" s="6" t="str">
        <f t="shared" si="225"/>
        <v>music</v>
      </c>
      <c r="X1844" s="6" t="str">
        <f t="shared" si="226"/>
        <v>rock</v>
      </c>
    </row>
    <row r="1845" spans="1:24" ht="104.7" customHeight="1" x14ac:dyDescent="0.55000000000000004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20">
        <f t="shared" si="227"/>
        <v>40564.994837962964</v>
      </c>
      <c r="L1845" s="20">
        <f t="shared" si="228"/>
        <v>40594.994837962964</v>
      </c>
      <c r="M1845" s="6" t="b">
        <v>0</v>
      </c>
      <c r="N1845" s="6">
        <v>134</v>
      </c>
      <c r="O1845" s="6" t="b">
        <v>1</v>
      </c>
      <c r="P1845" s="6" t="s">
        <v>8276</v>
      </c>
      <c r="Q1845" s="8">
        <f t="shared" si="229"/>
        <v>124.0061</v>
      </c>
      <c r="R1845" s="9">
        <f t="shared" si="230"/>
        <v>92.541865671641801</v>
      </c>
      <c r="S1845" s="6" t="s">
        <v>8325</v>
      </c>
      <c r="T1845" s="6" t="s">
        <v>8326</v>
      </c>
      <c r="U1845" s="6" t="str">
        <f t="shared" si="224"/>
        <v>music</v>
      </c>
      <c r="V1845" s="6" t="str">
        <f t="shared" si="231"/>
        <v>rock</v>
      </c>
      <c r="W1845" s="6" t="str">
        <f t="shared" si="225"/>
        <v>music</v>
      </c>
      <c r="X1845" s="6" t="str">
        <f t="shared" si="226"/>
        <v>rock</v>
      </c>
    </row>
    <row r="1846" spans="1:24" ht="104.7" customHeight="1" x14ac:dyDescent="0.55000000000000004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20">
        <f t="shared" si="227"/>
        <v>40666.973541666666</v>
      </c>
      <c r="L1846" s="20">
        <f t="shared" si="228"/>
        <v>40705.125</v>
      </c>
      <c r="M1846" s="6" t="b">
        <v>0</v>
      </c>
      <c r="N1846" s="6">
        <v>20</v>
      </c>
      <c r="O1846" s="6" t="b">
        <v>1</v>
      </c>
      <c r="P1846" s="6" t="s">
        <v>8276</v>
      </c>
      <c r="Q1846" s="8">
        <f t="shared" si="229"/>
        <v>101.4</v>
      </c>
      <c r="R1846" s="9">
        <f t="shared" si="230"/>
        <v>76.05</v>
      </c>
      <c r="S1846" s="6" t="s">
        <v>8325</v>
      </c>
      <c r="T1846" s="6" t="s">
        <v>8326</v>
      </c>
      <c r="U1846" s="6" t="str">
        <f t="shared" si="224"/>
        <v>music</v>
      </c>
      <c r="V1846" s="6" t="str">
        <f t="shared" si="231"/>
        <v>rock</v>
      </c>
      <c r="W1846" s="6" t="str">
        <f t="shared" si="225"/>
        <v>music</v>
      </c>
      <c r="X1846" s="6" t="str">
        <f t="shared" si="226"/>
        <v>rock</v>
      </c>
    </row>
    <row r="1847" spans="1:24" ht="104.7" customHeight="1" x14ac:dyDescent="0.55000000000000004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20">
        <f t="shared" si="227"/>
        <v>42523.333310185189</v>
      </c>
      <c r="L1847" s="20">
        <f t="shared" si="228"/>
        <v>42538.204861111109</v>
      </c>
      <c r="M1847" s="6" t="b">
        <v>0</v>
      </c>
      <c r="N1847" s="6">
        <v>19</v>
      </c>
      <c r="O1847" s="6" t="b">
        <v>1</v>
      </c>
      <c r="P1847" s="6" t="s">
        <v>8276</v>
      </c>
      <c r="Q1847" s="8">
        <f t="shared" si="229"/>
        <v>100</v>
      </c>
      <c r="R1847" s="9">
        <f t="shared" si="230"/>
        <v>52.631578947368418</v>
      </c>
      <c r="S1847" s="6" t="s">
        <v>8325</v>
      </c>
      <c r="T1847" s="6" t="s">
        <v>8326</v>
      </c>
      <c r="U1847" s="6" t="str">
        <f t="shared" si="224"/>
        <v>music</v>
      </c>
      <c r="V1847" s="6" t="str">
        <f t="shared" si="231"/>
        <v>rock</v>
      </c>
      <c r="W1847" s="6" t="str">
        <f t="shared" si="225"/>
        <v>music</v>
      </c>
      <c r="X1847" s="6" t="str">
        <f t="shared" si="226"/>
        <v>rock</v>
      </c>
    </row>
    <row r="1848" spans="1:24" ht="104.7" customHeight="1" x14ac:dyDescent="0.55000000000000004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20">
        <f t="shared" si="227"/>
        <v>41228.650196759263</v>
      </c>
      <c r="L1848" s="20">
        <f t="shared" si="228"/>
        <v>41258.650196759263</v>
      </c>
      <c r="M1848" s="6" t="b">
        <v>0</v>
      </c>
      <c r="N1848" s="6">
        <v>209</v>
      </c>
      <c r="O1848" s="6" t="b">
        <v>1</v>
      </c>
      <c r="P1848" s="6" t="s">
        <v>8276</v>
      </c>
      <c r="Q1848" s="8">
        <f t="shared" si="229"/>
        <v>137.92666666666668</v>
      </c>
      <c r="R1848" s="9">
        <f t="shared" si="230"/>
        <v>98.990430622009569</v>
      </c>
      <c r="S1848" s="6" t="s">
        <v>8325</v>
      </c>
      <c r="T1848" s="6" t="s">
        <v>8326</v>
      </c>
      <c r="U1848" s="6" t="str">
        <f t="shared" si="224"/>
        <v>music</v>
      </c>
      <c r="V1848" s="6" t="str">
        <f t="shared" si="231"/>
        <v>rock</v>
      </c>
      <c r="W1848" s="6" t="str">
        <f t="shared" si="225"/>
        <v>music</v>
      </c>
      <c r="X1848" s="6" t="str">
        <f t="shared" si="226"/>
        <v>rock</v>
      </c>
    </row>
    <row r="1849" spans="1:24" ht="104.7" customHeight="1" x14ac:dyDescent="0.55000000000000004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20">
        <f t="shared" si="227"/>
        <v>42094.236481481479</v>
      </c>
      <c r="L1849" s="20">
        <f t="shared" si="228"/>
        <v>42115.236481481479</v>
      </c>
      <c r="M1849" s="6" t="b">
        <v>0</v>
      </c>
      <c r="N1849" s="6">
        <v>38</v>
      </c>
      <c r="O1849" s="6" t="b">
        <v>1</v>
      </c>
      <c r="P1849" s="6" t="s">
        <v>8276</v>
      </c>
      <c r="Q1849" s="8">
        <f t="shared" si="229"/>
        <v>120.88000000000001</v>
      </c>
      <c r="R1849" s="9">
        <f t="shared" si="230"/>
        <v>79.526315789473685</v>
      </c>
      <c r="S1849" s="6" t="s">
        <v>8325</v>
      </c>
      <c r="T1849" s="6" t="s">
        <v>8326</v>
      </c>
      <c r="U1849" s="6" t="str">
        <f t="shared" si="224"/>
        <v>music</v>
      </c>
      <c r="V1849" s="6" t="str">
        <f t="shared" si="231"/>
        <v>rock</v>
      </c>
      <c r="W1849" s="6" t="str">
        <f t="shared" si="225"/>
        <v>music</v>
      </c>
      <c r="X1849" s="6" t="str">
        <f t="shared" si="226"/>
        <v>rock</v>
      </c>
    </row>
    <row r="1850" spans="1:24" ht="104.7" customHeight="1" x14ac:dyDescent="0.55000000000000004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20">
        <f t="shared" si="227"/>
        <v>40691.788055555553</v>
      </c>
      <c r="L1850" s="20">
        <f t="shared" si="228"/>
        <v>40755.290972222225</v>
      </c>
      <c r="M1850" s="6" t="b">
        <v>0</v>
      </c>
      <c r="N1850" s="6">
        <v>24</v>
      </c>
      <c r="O1850" s="6" t="b">
        <v>1</v>
      </c>
      <c r="P1850" s="6" t="s">
        <v>8276</v>
      </c>
      <c r="Q1850" s="8">
        <f t="shared" si="229"/>
        <v>107.36666666666667</v>
      </c>
      <c r="R1850" s="9">
        <f t="shared" si="230"/>
        <v>134.20833333333334</v>
      </c>
      <c r="S1850" s="6" t="s">
        <v>8325</v>
      </c>
      <c r="T1850" s="6" t="s">
        <v>8326</v>
      </c>
      <c r="U1850" s="6" t="str">
        <f t="shared" si="224"/>
        <v>music</v>
      </c>
      <c r="V1850" s="6" t="str">
        <f t="shared" si="231"/>
        <v>rock</v>
      </c>
      <c r="W1850" s="6" t="str">
        <f t="shared" si="225"/>
        <v>music</v>
      </c>
      <c r="X1850" s="6" t="str">
        <f t="shared" si="226"/>
        <v>rock</v>
      </c>
    </row>
    <row r="1851" spans="1:24" ht="104.7" customHeight="1" x14ac:dyDescent="0.55000000000000004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20">
        <f t="shared" si="227"/>
        <v>41169.845590277779</v>
      </c>
      <c r="L1851" s="20">
        <f t="shared" si="228"/>
        <v>41199.845590277779</v>
      </c>
      <c r="M1851" s="6" t="b">
        <v>0</v>
      </c>
      <c r="N1851" s="6">
        <v>8</v>
      </c>
      <c r="O1851" s="6" t="b">
        <v>1</v>
      </c>
      <c r="P1851" s="6" t="s">
        <v>8276</v>
      </c>
      <c r="Q1851" s="8">
        <f t="shared" si="229"/>
        <v>100.33333333333334</v>
      </c>
      <c r="R1851" s="9">
        <f t="shared" si="230"/>
        <v>37.625</v>
      </c>
      <c r="S1851" s="6" t="s">
        <v>8325</v>
      </c>
      <c r="T1851" s="6" t="s">
        <v>8326</v>
      </c>
      <c r="U1851" s="6" t="str">
        <f t="shared" si="224"/>
        <v>music</v>
      </c>
      <c r="V1851" s="6" t="str">
        <f t="shared" si="231"/>
        <v>rock</v>
      </c>
      <c r="W1851" s="6" t="str">
        <f t="shared" si="225"/>
        <v>music</v>
      </c>
      <c r="X1851" s="6" t="str">
        <f t="shared" si="226"/>
        <v>rock</v>
      </c>
    </row>
    <row r="1852" spans="1:24" ht="104.7" customHeight="1" x14ac:dyDescent="0.55000000000000004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20">
        <f t="shared" si="227"/>
        <v>41800.959490740745</v>
      </c>
      <c r="L1852" s="20">
        <f t="shared" si="228"/>
        <v>41830.959490740745</v>
      </c>
      <c r="M1852" s="6" t="b">
        <v>0</v>
      </c>
      <c r="N1852" s="6">
        <v>179</v>
      </c>
      <c r="O1852" s="6" t="b">
        <v>1</v>
      </c>
      <c r="P1852" s="6" t="s">
        <v>8276</v>
      </c>
      <c r="Q1852" s="8">
        <f t="shared" si="229"/>
        <v>101.52222222222223</v>
      </c>
      <c r="R1852" s="9">
        <f t="shared" si="230"/>
        <v>51.044692737430168</v>
      </c>
      <c r="S1852" s="6" t="s">
        <v>8325</v>
      </c>
      <c r="T1852" s="6" t="s">
        <v>8326</v>
      </c>
      <c r="U1852" s="6" t="str">
        <f t="shared" si="224"/>
        <v>music</v>
      </c>
      <c r="V1852" s="6" t="str">
        <f t="shared" si="231"/>
        <v>rock</v>
      </c>
      <c r="W1852" s="6" t="str">
        <f t="shared" si="225"/>
        <v>music</v>
      </c>
      <c r="X1852" s="6" t="str">
        <f t="shared" si="226"/>
        <v>rock</v>
      </c>
    </row>
    <row r="1853" spans="1:24" ht="104.7" customHeight="1" x14ac:dyDescent="0.55000000000000004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20">
        <f t="shared" si="227"/>
        <v>41827.906689814816</v>
      </c>
      <c r="L1853" s="20">
        <f t="shared" si="228"/>
        <v>41848.041666666664</v>
      </c>
      <c r="M1853" s="6" t="b">
        <v>0</v>
      </c>
      <c r="N1853" s="6">
        <v>26</v>
      </c>
      <c r="O1853" s="6" t="b">
        <v>1</v>
      </c>
      <c r="P1853" s="6" t="s">
        <v>8276</v>
      </c>
      <c r="Q1853" s="8">
        <f t="shared" si="229"/>
        <v>100.07692307692308</v>
      </c>
      <c r="R1853" s="9">
        <f t="shared" si="230"/>
        <v>50.03846153846154</v>
      </c>
      <c r="S1853" s="6" t="s">
        <v>8325</v>
      </c>
      <c r="T1853" s="6" t="s">
        <v>8326</v>
      </c>
      <c r="U1853" s="6" t="str">
        <f t="shared" si="224"/>
        <v>music</v>
      </c>
      <c r="V1853" s="6" t="str">
        <f t="shared" si="231"/>
        <v>rock</v>
      </c>
      <c r="W1853" s="6" t="str">
        <f t="shared" si="225"/>
        <v>music</v>
      </c>
      <c r="X1853" s="6" t="str">
        <f t="shared" si="226"/>
        <v>rock</v>
      </c>
    </row>
    <row r="1854" spans="1:24" ht="104.7" customHeight="1" x14ac:dyDescent="0.55000000000000004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20">
        <f t="shared" si="227"/>
        <v>42081.77143518519</v>
      </c>
      <c r="L1854" s="20">
        <f t="shared" si="228"/>
        <v>42119</v>
      </c>
      <c r="M1854" s="6" t="b">
        <v>0</v>
      </c>
      <c r="N1854" s="6">
        <v>131</v>
      </c>
      <c r="O1854" s="6" t="b">
        <v>1</v>
      </c>
      <c r="P1854" s="6" t="s">
        <v>8276</v>
      </c>
      <c r="Q1854" s="8">
        <f t="shared" si="229"/>
        <v>116.96666666666667</v>
      </c>
      <c r="R1854" s="9">
        <f t="shared" si="230"/>
        <v>133.93129770992365</v>
      </c>
      <c r="S1854" s="6" t="s">
        <v>8325</v>
      </c>
      <c r="T1854" s="6" t="s">
        <v>8326</v>
      </c>
      <c r="U1854" s="6" t="str">
        <f t="shared" si="224"/>
        <v>music</v>
      </c>
      <c r="V1854" s="6" t="str">
        <f t="shared" si="231"/>
        <v>rock</v>
      </c>
      <c r="W1854" s="6" t="str">
        <f t="shared" si="225"/>
        <v>music</v>
      </c>
      <c r="X1854" s="6" t="str">
        <f t="shared" si="226"/>
        <v>rock</v>
      </c>
    </row>
    <row r="1855" spans="1:24" ht="104.7" customHeight="1" x14ac:dyDescent="0.55000000000000004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20">
        <f t="shared" si="227"/>
        <v>41177.060381944444</v>
      </c>
      <c r="L1855" s="20">
        <f t="shared" si="228"/>
        <v>41227.102048611108</v>
      </c>
      <c r="M1855" s="6" t="b">
        <v>0</v>
      </c>
      <c r="N1855" s="6">
        <v>14</v>
      </c>
      <c r="O1855" s="6" t="b">
        <v>1</v>
      </c>
      <c r="P1855" s="6" t="s">
        <v>8276</v>
      </c>
      <c r="Q1855" s="8">
        <f t="shared" si="229"/>
        <v>101.875</v>
      </c>
      <c r="R1855" s="9">
        <f t="shared" si="230"/>
        <v>58.214285714285715</v>
      </c>
      <c r="S1855" s="6" t="s">
        <v>8325</v>
      </c>
      <c r="T1855" s="6" t="s">
        <v>8326</v>
      </c>
      <c r="U1855" s="6" t="str">
        <f t="shared" si="224"/>
        <v>music</v>
      </c>
      <c r="V1855" s="6" t="str">
        <f t="shared" si="231"/>
        <v>rock</v>
      </c>
      <c r="W1855" s="6" t="str">
        <f t="shared" si="225"/>
        <v>music</v>
      </c>
      <c r="X1855" s="6" t="str">
        <f t="shared" si="226"/>
        <v>rock</v>
      </c>
    </row>
    <row r="1856" spans="1:24" ht="104.7" customHeight="1" x14ac:dyDescent="0.55000000000000004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20">
        <f t="shared" si="227"/>
        <v>41388.021261574075</v>
      </c>
      <c r="L1856" s="20">
        <f t="shared" si="228"/>
        <v>41418.021261574075</v>
      </c>
      <c r="M1856" s="6" t="b">
        <v>0</v>
      </c>
      <c r="N1856" s="6">
        <v>174</v>
      </c>
      <c r="O1856" s="6" t="b">
        <v>1</v>
      </c>
      <c r="P1856" s="6" t="s">
        <v>8276</v>
      </c>
      <c r="Q1856" s="8">
        <f t="shared" si="229"/>
        <v>102.12366666666665</v>
      </c>
      <c r="R1856" s="9">
        <f t="shared" si="230"/>
        <v>88.037643678160919</v>
      </c>
      <c r="S1856" s="6" t="s">
        <v>8325</v>
      </c>
      <c r="T1856" s="6" t="s">
        <v>8326</v>
      </c>
      <c r="U1856" s="6" t="str">
        <f t="shared" si="224"/>
        <v>music</v>
      </c>
      <c r="V1856" s="6" t="str">
        <f t="shared" si="231"/>
        <v>rock</v>
      </c>
      <c r="W1856" s="6" t="str">
        <f t="shared" si="225"/>
        <v>music</v>
      </c>
      <c r="X1856" s="6" t="str">
        <f t="shared" si="226"/>
        <v>rock</v>
      </c>
    </row>
    <row r="1857" spans="1:24" ht="104.7" customHeight="1" x14ac:dyDescent="0.55000000000000004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20">
        <f t="shared" si="227"/>
        <v>41600.538657407407</v>
      </c>
      <c r="L1857" s="20">
        <f t="shared" si="228"/>
        <v>41645.538657407407</v>
      </c>
      <c r="M1857" s="6" t="b">
        <v>0</v>
      </c>
      <c r="N1857" s="6">
        <v>191</v>
      </c>
      <c r="O1857" s="6" t="b">
        <v>1</v>
      </c>
      <c r="P1857" s="6" t="s">
        <v>8276</v>
      </c>
      <c r="Q1857" s="8">
        <f t="shared" si="229"/>
        <v>154.05897142857143</v>
      </c>
      <c r="R1857" s="9">
        <f t="shared" si="230"/>
        <v>70.576753926701571</v>
      </c>
      <c r="S1857" s="6" t="s">
        <v>8325</v>
      </c>
      <c r="T1857" s="6" t="s">
        <v>8326</v>
      </c>
      <c r="U1857" s="6" t="str">
        <f t="shared" si="224"/>
        <v>music</v>
      </c>
      <c r="V1857" s="6" t="str">
        <f t="shared" si="231"/>
        <v>rock</v>
      </c>
      <c r="W1857" s="6" t="str">
        <f t="shared" si="225"/>
        <v>music</v>
      </c>
      <c r="X1857" s="6" t="str">
        <f t="shared" si="226"/>
        <v>rock</v>
      </c>
    </row>
    <row r="1858" spans="1:24" ht="104.7" customHeight="1" x14ac:dyDescent="0.55000000000000004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20">
        <f t="shared" si="227"/>
        <v>41817.854999999996</v>
      </c>
      <c r="L1858" s="20">
        <f t="shared" si="228"/>
        <v>41838.854999999996</v>
      </c>
      <c r="M1858" s="6" t="b">
        <v>0</v>
      </c>
      <c r="N1858" s="6">
        <v>38</v>
      </c>
      <c r="O1858" s="6" t="b">
        <v>1</v>
      </c>
      <c r="P1858" s="6" t="s">
        <v>8276</v>
      </c>
      <c r="Q1858" s="8">
        <f t="shared" si="229"/>
        <v>101.25</v>
      </c>
      <c r="R1858" s="9">
        <f t="shared" si="230"/>
        <v>53.289473684210527</v>
      </c>
      <c r="S1858" s="6" t="s">
        <v>8325</v>
      </c>
      <c r="T1858" s="6" t="s">
        <v>8326</v>
      </c>
      <c r="U1858" s="6" t="str">
        <f t="shared" ref="U1858:U1921" si="232">LEFT(P1858,FIND("/",P1858)-1)</f>
        <v>music</v>
      </c>
      <c r="V1858" s="6" t="str">
        <f t="shared" si="231"/>
        <v>rock</v>
      </c>
      <c r="W1858" s="6" t="str">
        <f t="shared" ref="W1858:W1921" si="233">TRIM(MID(SUBSTITUTE(P1858,"/",REPT(" ",LEN(P1858))),(1-1)*LEN(P1858)+1,LEN(P1858)))</f>
        <v>music</v>
      </c>
      <c r="X1858" s="6" t="str">
        <f t="shared" ref="X1858:X1921" si="234">TRIM(MID(SUBSTITUTE(P1858,"/",REPT(" ",LEN(P1858))),(2-1)*LEN(P1858)+1,LEN(P1858)))</f>
        <v>rock</v>
      </c>
    </row>
    <row r="1859" spans="1:24" ht="104.7" customHeight="1" x14ac:dyDescent="0.55000000000000004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20">
        <f t="shared" ref="K1859:K1922" si="235">(((J1859/60)/60)/24)+DATE(1970,1,1)</f>
        <v>41864.76866898148</v>
      </c>
      <c r="L1859" s="20">
        <f t="shared" ref="L1859:L1922" si="236">(((I1859/60)/60)/24)+DATE(1970,1,1)</f>
        <v>41894.76866898148</v>
      </c>
      <c r="M1859" s="6" t="b">
        <v>0</v>
      </c>
      <c r="N1859" s="6">
        <v>22</v>
      </c>
      <c r="O1859" s="6" t="b">
        <v>1</v>
      </c>
      <c r="P1859" s="6" t="s">
        <v>8276</v>
      </c>
      <c r="Q1859" s="8">
        <f t="shared" ref="Q1859:Q1922" si="237">E1859/D1859*100</f>
        <v>100</v>
      </c>
      <c r="R1859" s="9">
        <f t="shared" ref="R1859:R1922" si="238">E1859/N1859</f>
        <v>136.36363636363637</v>
      </c>
      <c r="S1859" s="6" t="s">
        <v>8325</v>
      </c>
      <c r="T1859" s="6" t="s">
        <v>8326</v>
      </c>
      <c r="U1859" s="6" t="str">
        <f t="shared" si="232"/>
        <v>music</v>
      </c>
      <c r="V1859" s="6" t="str">
        <f t="shared" ref="V1859:V1922" si="239">RIGHT(P1859,LEN(P1859)-LEN(U1859)-1)</f>
        <v>rock</v>
      </c>
      <c r="W1859" s="6" t="str">
        <f t="shared" si="233"/>
        <v>music</v>
      </c>
      <c r="X1859" s="6" t="str">
        <f t="shared" si="234"/>
        <v>rock</v>
      </c>
    </row>
    <row r="1860" spans="1:24" ht="104.7" customHeight="1" x14ac:dyDescent="0.55000000000000004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20">
        <f t="shared" si="235"/>
        <v>40833.200474537036</v>
      </c>
      <c r="L1860" s="20">
        <f t="shared" si="236"/>
        <v>40893.242141203707</v>
      </c>
      <c r="M1860" s="6" t="b">
        <v>0</v>
      </c>
      <c r="N1860" s="6">
        <v>149</v>
      </c>
      <c r="O1860" s="6" t="b">
        <v>1</v>
      </c>
      <c r="P1860" s="6" t="s">
        <v>8276</v>
      </c>
      <c r="Q1860" s="8">
        <f t="shared" si="237"/>
        <v>108.74800874800874</v>
      </c>
      <c r="R1860" s="9">
        <f t="shared" si="238"/>
        <v>40.547315436241611</v>
      </c>
      <c r="S1860" s="6" t="s">
        <v>8325</v>
      </c>
      <c r="T1860" s="6" t="s">
        <v>8326</v>
      </c>
      <c r="U1860" s="6" t="str">
        <f t="shared" si="232"/>
        <v>music</v>
      </c>
      <c r="V1860" s="6" t="str">
        <f t="shared" si="239"/>
        <v>rock</v>
      </c>
      <c r="W1860" s="6" t="str">
        <f t="shared" si="233"/>
        <v>music</v>
      </c>
      <c r="X1860" s="6" t="str">
        <f t="shared" si="234"/>
        <v>rock</v>
      </c>
    </row>
    <row r="1861" spans="1:24" ht="104.7" customHeight="1" x14ac:dyDescent="0.55000000000000004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20">
        <f t="shared" si="235"/>
        <v>40778.770011574074</v>
      </c>
      <c r="L1861" s="20">
        <f t="shared" si="236"/>
        <v>40808.770011574074</v>
      </c>
      <c r="M1861" s="6" t="b">
        <v>0</v>
      </c>
      <c r="N1861" s="6">
        <v>56</v>
      </c>
      <c r="O1861" s="6" t="b">
        <v>1</v>
      </c>
      <c r="P1861" s="6" t="s">
        <v>8276</v>
      </c>
      <c r="Q1861" s="8">
        <f t="shared" si="237"/>
        <v>131.83333333333334</v>
      </c>
      <c r="R1861" s="9">
        <f t="shared" si="238"/>
        <v>70.625</v>
      </c>
      <c r="S1861" s="6" t="s">
        <v>8325</v>
      </c>
      <c r="T1861" s="6" t="s">
        <v>8326</v>
      </c>
      <c r="U1861" s="6" t="str">
        <f t="shared" si="232"/>
        <v>music</v>
      </c>
      <c r="V1861" s="6" t="str">
        <f t="shared" si="239"/>
        <v>rock</v>
      </c>
      <c r="W1861" s="6" t="str">
        <f t="shared" si="233"/>
        <v>music</v>
      </c>
      <c r="X1861" s="6" t="str">
        <f t="shared" si="234"/>
        <v>rock</v>
      </c>
    </row>
    <row r="1862" spans="1:24" ht="104.7" customHeight="1" x14ac:dyDescent="0.55000000000000004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20">
        <f t="shared" si="235"/>
        <v>41655.709305555552</v>
      </c>
      <c r="L1862" s="20">
        <f t="shared" si="236"/>
        <v>41676.709305555552</v>
      </c>
      <c r="M1862" s="6" t="b">
        <v>0</v>
      </c>
      <c r="N1862" s="6">
        <v>19</v>
      </c>
      <c r="O1862" s="6" t="b">
        <v>1</v>
      </c>
      <c r="P1862" s="6" t="s">
        <v>8276</v>
      </c>
      <c r="Q1862" s="8">
        <f t="shared" si="237"/>
        <v>133.46666666666667</v>
      </c>
      <c r="R1862" s="9">
        <f t="shared" si="238"/>
        <v>52.684210526315788</v>
      </c>
      <c r="S1862" s="6" t="s">
        <v>8325</v>
      </c>
      <c r="T1862" s="6" t="s">
        <v>8326</v>
      </c>
      <c r="U1862" s="6" t="str">
        <f t="shared" si="232"/>
        <v>music</v>
      </c>
      <c r="V1862" s="6" t="str">
        <f t="shared" si="239"/>
        <v>rock</v>
      </c>
      <c r="W1862" s="6" t="str">
        <f t="shared" si="233"/>
        <v>music</v>
      </c>
      <c r="X1862" s="6" t="str">
        <f t="shared" si="234"/>
        <v>rock</v>
      </c>
    </row>
    <row r="1863" spans="1:24" ht="104.7" customHeight="1" x14ac:dyDescent="0.55000000000000004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20">
        <f t="shared" si="235"/>
        <v>42000.300243055557</v>
      </c>
      <c r="L1863" s="20">
        <f t="shared" si="236"/>
        <v>42030.300243055557</v>
      </c>
      <c r="M1863" s="6" t="b">
        <v>0</v>
      </c>
      <c r="N1863" s="6">
        <v>0</v>
      </c>
      <c r="O1863" s="6" t="b">
        <v>0</v>
      </c>
      <c r="P1863" s="6" t="s">
        <v>8283</v>
      </c>
      <c r="Q1863" s="8">
        <f t="shared" si="237"/>
        <v>0</v>
      </c>
      <c r="R1863" s="9" t="e">
        <f t="shared" si="238"/>
        <v>#DIV/0!</v>
      </c>
      <c r="S1863" s="6" t="s">
        <v>8333</v>
      </c>
      <c r="T1863" s="6" t="s">
        <v>8335</v>
      </c>
      <c r="U1863" s="6" t="str">
        <f t="shared" si="232"/>
        <v>games</v>
      </c>
      <c r="V1863" s="6" t="str">
        <f t="shared" si="239"/>
        <v>mobile games</v>
      </c>
      <c r="W1863" s="6" t="str">
        <f t="shared" si="233"/>
        <v>games</v>
      </c>
      <c r="X1863" s="6" t="str">
        <f t="shared" si="234"/>
        <v>mobile games</v>
      </c>
    </row>
    <row r="1864" spans="1:24" ht="104.7" customHeight="1" x14ac:dyDescent="0.55000000000000004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20">
        <f t="shared" si="235"/>
        <v>42755.492754629624</v>
      </c>
      <c r="L1864" s="20">
        <f t="shared" si="236"/>
        <v>42802.3125</v>
      </c>
      <c r="M1864" s="6" t="b">
        <v>0</v>
      </c>
      <c r="N1864" s="6">
        <v>16</v>
      </c>
      <c r="O1864" s="6" t="b">
        <v>0</v>
      </c>
      <c r="P1864" s="6" t="s">
        <v>8283</v>
      </c>
      <c r="Q1864" s="8">
        <f t="shared" si="237"/>
        <v>8.0833333333333321</v>
      </c>
      <c r="R1864" s="9">
        <f t="shared" si="238"/>
        <v>90.9375</v>
      </c>
      <c r="S1864" s="6" t="s">
        <v>8333</v>
      </c>
      <c r="T1864" s="6" t="s">
        <v>8335</v>
      </c>
      <c r="U1864" s="6" t="str">
        <f t="shared" si="232"/>
        <v>games</v>
      </c>
      <c r="V1864" s="6" t="str">
        <f t="shared" si="239"/>
        <v>mobile games</v>
      </c>
      <c r="W1864" s="6" t="str">
        <f t="shared" si="233"/>
        <v>games</v>
      </c>
      <c r="X1864" s="6" t="str">
        <f t="shared" si="234"/>
        <v>mobile games</v>
      </c>
    </row>
    <row r="1865" spans="1:24" ht="104.7" customHeight="1" x14ac:dyDescent="0.55000000000000004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20">
        <f t="shared" si="235"/>
        <v>41772.797280092593</v>
      </c>
      <c r="L1865" s="20">
        <f t="shared" si="236"/>
        <v>41802.797280092593</v>
      </c>
      <c r="M1865" s="6" t="b">
        <v>0</v>
      </c>
      <c r="N1865" s="6">
        <v>2</v>
      </c>
      <c r="O1865" s="6" t="b">
        <v>0</v>
      </c>
      <c r="P1865" s="6" t="s">
        <v>8283</v>
      </c>
      <c r="Q1865" s="8">
        <f t="shared" si="237"/>
        <v>0.4</v>
      </c>
      <c r="R1865" s="9">
        <f t="shared" si="238"/>
        <v>5</v>
      </c>
      <c r="S1865" s="6" t="s">
        <v>8333</v>
      </c>
      <c r="T1865" s="6" t="s">
        <v>8335</v>
      </c>
      <c r="U1865" s="6" t="str">
        <f t="shared" si="232"/>
        <v>games</v>
      </c>
      <c r="V1865" s="6" t="str">
        <f t="shared" si="239"/>
        <v>mobile games</v>
      </c>
      <c r="W1865" s="6" t="str">
        <f t="shared" si="233"/>
        <v>games</v>
      </c>
      <c r="X1865" s="6" t="str">
        <f t="shared" si="234"/>
        <v>mobile games</v>
      </c>
    </row>
    <row r="1866" spans="1:24" ht="104.7" customHeight="1" x14ac:dyDescent="0.55000000000000004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20">
        <f t="shared" si="235"/>
        <v>41733.716435185182</v>
      </c>
      <c r="L1866" s="20">
        <f t="shared" si="236"/>
        <v>41763.716435185182</v>
      </c>
      <c r="M1866" s="6" t="b">
        <v>0</v>
      </c>
      <c r="N1866" s="6">
        <v>48</v>
      </c>
      <c r="O1866" s="6" t="b">
        <v>0</v>
      </c>
      <c r="P1866" s="6" t="s">
        <v>8283</v>
      </c>
      <c r="Q1866" s="8">
        <f t="shared" si="237"/>
        <v>42.892307692307689</v>
      </c>
      <c r="R1866" s="9">
        <f t="shared" si="238"/>
        <v>58.083333333333336</v>
      </c>
      <c r="S1866" s="6" t="s">
        <v>8333</v>
      </c>
      <c r="T1866" s="6" t="s">
        <v>8335</v>
      </c>
      <c r="U1866" s="6" t="str">
        <f t="shared" si="232"/>
        <v>games</v>
      </c>
      <c r="V1866" s="6" t="str">
        <f t="shared" si="239"/>
        <v>mobile games</v>
      </c>
      <c r="W1866" s="6" t="str">
        <f t="shared" si="233"/>
        <v>games</v>
      </c>
      <c r="X1866" s="6" t="str">
        <f t="shared" si="234"/>
        <v>mobile games</v>
      </c>
    </row>
    <row r="1867" spans="1:24" ht="104.7" customHeight="1" x14ac:dyDescent="0.55000000000000004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20">
        <f t="shared" si="235"/>
        <v>42645.367442129631</v>
      </c>
      <c r="L1867" s="20">
        <f t="shared" si="236"/>
        <v>42680.409108796302</v>
      </c>
      <c r="M1867" s="6" t="b">
        <v>0</v>
      </c>
      <c r="N1867" s="6">
        <v>2</v>
      </c>
      <c r="O1867" s="6" t="b">
        <v>0</v>
      </c>
      <c r="P1867" s="6" t="s">
        <v>8283</v>
      </c>
      <c r="Q1867" s="8">
        <f t="shared" si="237"/>
        <v>3.6363636363636364E-3</v>
      </c>
      <c r="R1867" s="9">
        <f t="shared" si="238"/>
        <v>2</v>
      </c>
      <c r="S1867" s="6" t="s">
        <v>8333</v>
      </c>
      <c r="T1867" s="6" t="s">
        <v>8335</v>
      </c>
      <c r="U1867" s="6" t="str">
        <f t="shared" si="232"/>
        <v>games</v>
      </c>
      <c r="V1867" s="6" t="str">
        <f t="shared" si="239"/>
        <v>mobile games</v>
      </c>
      <c r="W1867" s="6" t="str">
        <f t="shared" si="233"/>
        <v>games</v>
      </c>
      <c r="X1867" s="6" t="str">
        <f t="shared" si="234"/>
        <v>mobile games</v>
      </c>
    </row>
    <row r="1868" spans="1:24" ht="104.7" customHeight="1" x14ac:dyDescent="0.55000000000000004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20">
        <f t="shared" si="235"/>
        <v>42742.246493055558</v>
      </c>
      <c r="L1868" s="20">
        <f t="shared" si="236"/>
        <v>42795.166666666672</v>
      </c>
      <c r="M1868" s="6" t="b">
        <v>0</v>
      </c>
      <c r="N1868" s="6">
        <v>2</v>
      </c>
      <c r="O1868" s="6" t="b">
        <v>0</v>
      </c>
      <c r="P1868" s="6" t="s">
        <v>8283</v>
      </c>
      <c r="Q1868" s="8">
        <f t="shared" si="237"/>
        <v>0.5</v>
      </c>
      <c r="R1868" s="9">
        <f t="shared" si="238"/>
        <v>62.5</v>
      </c>
      <c r="S1868" s="6" t="s">
        <v>8333</v>
      </c>
      <c r="T1868" s="6" t="s">
        <v>8335</v>
      </c>
      <c r="U1868" s="6" t="str">
        <f t="shared" si="232"/>
        <v>games</v>
      </c>
      <c r="V1868" s="6" t="str">
        <f t="shared" si="239"/>
        <v>mobile games</v>
      </c>
      <c r="W1868" s="6" t="str">
        <f t="shared" si="233"/>
        <v>games</v>
      </c>
      <c r="X1868" s="6" t="str">
        <f t="shared" si="234"/>
        <v>mobile games</v>
      </c>
    </row>
    <row r="1869" spans="1:24" ht="104.7" customHeight="1" x14ac:dyDescent="0.55000000000000004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20">
        <f t="shared" si="235"/>
        <v>42649.924907407403</v>
      </c>
      <c r="L1869" s="20">
        <f t="shared" si="236"/>
        <v>42679.924907407403</v>
      </c>
      <c r="M1869" s="6" t="b">
        <v>0</v>
      </c>
      <c r="N1869" s="6">
        <v>1</v>
      </c>
      <c r="O1869" s="6" t="b">
        <v>0</v>
      </c>
      <c r="P1869" s="6" t="s">
        <v>8283</v>
      </c>
      <c r="Q1869" s="8">
        <f t="shared" si="237"/>
        <v>0.05</v>
      </c>
      <c r="R1869" s="9">
        <f t="shared" si="238"/>
        <v>10</v>
      </c>
      <c r="S1869" s="6" t="s">
        <v>8333</v>
      </c>
      <c r="T1869" s="6" t="s">
        <v>8335</v>
      </c>
      <c r="U1869" s="6" t="str">
        <f t="shared" si="232"/>
        <v>games</v>
      </c>
      <c r="V1869" s="6" t="str">
        <f t="shared" si="239"/>
        <v>mobile games</v>
      </c>
      <c r="W1869" s="6" t="str">
        <f t="shared" si="233"/>
        <v>games</v>
      </c>
      <c r="X1869" s="6" t="str">
        <f t="shared" si="234"/>
        <v>mobile games</v>
      </c>
    </row>
    <row r="1870" spans="1:24" ht="104.7" customHeight="1" x14ac:dyDescent="0.55000000000000004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20">
        <f t="shared" si="235"/>
        <v>42328.779224537036</v>
      </c>
      <c r="L1870" s="20">
        <f t="shared" si="236"/>
        <v>42353.332638888889</v>
      </c>
      <c r="M1870" s="6" t="b">
        <v>0</v>
      </c>
      <c r="N1870" s="6">
        <v>17</v>
      </c>
      <c r="O1870" s="6" t="b">
        <v>0</v>
      </c>
      <c r="P1870" s="6" t="s">
        <v>8283</v>
      </c>
      <c r="Q1870" s="8">
        <f t="shared" si="237"/>
        <v>4.8680000000000003</v>
      </c>
      <c r="R1870" s="9">
        <f t="shared" si="238"/>
        <v>71.588235294117652</v>
      </c>
      <c r="S1870" s="6" t="s">
        <v>8333</v>
      </c>
      <c r="T1870" s="6" t="s">
        <v>8335</v>
      </c>
      <c r="U1870" s="6" t="str">
        <f t="shared" si="232"/>
        <v>games</v>
      </c>
      <c r="V1870" s="6" t="str">
        <f t="shared" si="239"/>
        <v>mobile games</v>
      </c>
      <c r="W1870" s="6" t="str">
        <f t="shared" si="233"/>
        <v>games</v>
      </c>
      <c r="X1870" s="6" t="str">
        <f t="shared" si="234"/>
        <v>mobile games</v>
      </c>
    </row>
    <row r="1871" spans="1:24" ht="104.7" customHeight="1" x14ac:dyDescent="0.55000000000000004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20">
        <f t="shared" si="235"/>
        <v>42709.002881944441</v>
      </c>
      <c r="L1871" s="20">
        <f t="shared" si="236"/>
        <v>42739.002881944441</v>
      </c>
      <c r="M1871" s="6" t="b">
        <v>0</v>
      </c>
      <c r="N1871" s="6">
        <v>0</v>
      </c>
      <c r="O1871" s="6" t="b">
        <v>0</v>
      </c>
      <c r="P1871" s="6" t="s">
        <v>8283</v>
      </c>
      <c r="Q1871" s="8">
        <f t="shared" si="237"/>
        <v>0</v>
      </c>
      <c r="R1871" s="9" t="e">
        <f t="shared" si="238"/>
        <v>#DIV/0!</v>
      </c>
      <c r="S1871" s="6" t="s">
        <v>8333</v>
      </c>
      <c r="T1871" s="6" t="s">
        <v>8335</v>
      </c>
      <c r="U1871" s="6" t="str">
        <f t="shared" si="232"/>
        <v>games</v>
      </c>
      <c r="V1871" s="6" t="str">
        <f t="shared" si="239"/>
        <v>mobile games</v>
      </c>
      <c r="W1871" s="6" t="str">
        <f t="shared" si="233"/>
        <v>games</v>
      </c>
      <c r="X1871" s="6" t="str">
        <f t="shared" si="234"/>
        <v>mobile games</v>
      </c>
    </row>
    <row r="1872" spans="1:24" ht="104.7" customHeight="1" x14ac:dyDescent="0.55000000000000004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20">
        <f t="shared" si="235"/>
        <v>42371.355729166666</v>
      </c>
      <c r="L1872" s="20">
        <f t="shared" si="236"/>
        <v>42400.178472222222</v>
      </c>
      <c r="M1872" s="6" t="b">
        <v>0</v>
      </c>
      <c r="N1872" s="6">
        <v>11</v>
      </c>
      <c r="O1872" s="6" t="b">
        <v>0</v>
      </c>
      <c r="P1872" s="6" t="s">
        <v>8283</v>
      </c>
      <c r="Q1872" s="8">
        <f t="shared" si="237"/>
        <v>10.314285714285715</v>
      </c>
      <c r="R1872" s="9">
        <f t="shared" si="238"/>
        <v>32.81818181818182</v>
      </c>
      <c r="S1872" s="6" t="s">
        <v>8333</v>
      </c>
      <c r="T1872" s="6" t="s">
        <v>8335</v>
      </c>
      <c r="U1872" s="6" t="str">
        <f t="shared" si="232"/>
        <v>games</v>
      </c>
      <c r="V1872" s="6" t="str">
        <f t="shared" si="239"/>
        <v>mobile games</v>
      </c>
      <c r="W1872" s="6" t="str">
        <f t="shared" si="233"/>
        <v>games</v>
      </c>
      <c r="X1872" s="6" t="str">
        <f t="shared" si="234"/>
        <v>mobile games</v>
      </c>
    </row>
    <row r="1873" spans="1:24" ht="104.7" customHeight="1" x14ac:dyDescent="0.55000000000000004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20">
        <f t="shared" si="235"/>
        <v>41923.783576388887</v>
      </c>
      <c r="L1873" s="20">
        <f t="shared" si="236"/>
        <v>41963.825243055559</v>
      </c>
      <c r="M1873" s="6" t="b">
        <v>0</v>
      </c>
      <c r="N1873" s="6">
        <v>95</v>
      </c>
      <c r="O1873" s="6" t="b">
        <v>0</v>
      </c>
      <c r="P1873" s="6" t="s">
        <v>8283</v>
      </c>
      <c r="Q1873" s="8">
        <f t="shared" si="237"/>
        <v>71.784615384615378</v>
      </c>
      <c r="R1873" s="9">
        <f t="shared" si="238"/>
        <v>49.11578947368421</v>
      </c>
      <c r="S1873" s="6" t="s">
        <v>8333</v>
      </c>
      <c r="T1873" s="6" t="s">
        <v>8335</v>
      </c>
      <c r="U1873" s="6" t="str">
        <f t="shared" si="232"/>
        <v>games</v>
      </c>
      <c r="V1873" s="6" t="str">
        <f t="shared" si="239"/>
        <v>mobile games</v>
      </c>
      <c r="W1873" s="6" t="str">
        <f t="shared" si="233"/>
        <v>games</v>
      </c>
      <c r="X1873" s="6" t="str">
        <f t="shared" si="234"/>
        <v>mobile games</v>
      </c>
    </row>
    <row r="1874" spans="1:24" ht="104.7" customHeight="1" x14ac:dyDescent="0.55000000000000004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20">
        <f t="shared" si="235"/>
        <v>42155.129652777774</v>
      </c>
      <c r="L1874" s="20">
        <f t="shared" si="236"/>
        <v>42185.129652777774</v>
      </c>
      <c r="M1874" s="6" t="b">
        <v>0</v>
      </c>
      <c r="N1874" s="6">
        <v>13</v>
      </c>
      <c r="O1874" s="6" t="b">
        <v>0</v>
      </c>
      <c r="P1874" s="6" t="s">
        <v>8283</v>
      </c>
      <c r="Q1874" s="8">
        <f t="shared" si="237"/>
        <v>1.06</v>
      </c>
      <c r="R1874" s="9">
        <f t="shared" si="238"/>
        <v>16.307692307692307</v>
      </c>
      <c r="S1874" s="6" t="s">
        <v>8333</v>
      </c>
      <c r="T1874" s="6" t="s">
        <v>8335</v>
      </c>
      <c r="U1874" s="6" t="str">
        <f t="shared" si="232"/>
        <v>games</v>
      </c>
      <c r="V1874" s="6" t="str">
        <f t="shared" si="239"/>
        <v>mobile games</v>
      </c>
      <c r="W1874" s="6" t="str">
        <f t="shared" si="233"/>
        <v>games</v>
      </c>
      <c r="X1874" s="6" t="str">
        <f t="shared" si="234"/>
        <v>mobile games</v>
      </c>
    </row>
    <row r="1875" spans="1:24" ht="104.7" customHeight="1" x14ac:dyDescent="0.55000000000000004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20">
        <f t="shared" si="235"/>
        <v>42164.615856481483</v>
      </c>
      <c r="L1875" s="20">
        <f t="shared" si="236"/>
        <v>42193.697916666672</v>
      </c>
      <c r="M1875" s="6" t="b">
        <v>0</v>
      </c>
      <c r="N1875" s="6">
        <v>2</v>
      </c>
      <c r="O1875" s="6" t="b">
        <v>0</v>
      </c>
      <c r="P1875" s="6" t="s">
        <v>8283</v>
      </c>
      <c r="Q1875" s="8">
        <f t="shared" si="237"/>
        <v>0.44999999999999996</v>
      </c>
      <c r="R1875" s="9">
        <f t="shared" si="238"/>
        <v>18</v>
      </c>
      <c r="S1875" s="6" t="s">
        <v>8333</v>
      </c>
      <c r="T1875" s="6" t="s">
        <v>8335</v>
      </c>
      <c r="U1875" s="6" t="str">
        <f t="shared" si="232"/>
        <v>games</v>
      </c>
      <c r="V1875" s="6" t="str">
        <f t="shared" si="239"/>
        <v>mobile games</v>
      </c>
      <c r="W1875" s="6" t="str">
        <f t="shared" si="233"/>
        <v>games</v>
      </c>
      <c r="X1875" s="6" t="str">
        <f t="shared" si="234"/>
        <v>mobile games</v>
      </c>
    </row>
    <row r="1876" spans="1:24" ht="104.7" customHeight="1" x14ac:dyDescent="0.55000000000000004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20">
        <f t="shared" si="235"/>
        <v>42529.969131944439</v>
      </c>
      <c r="L1876" s="20">
        <f t="shared" si="236"/>
        <v>42549.969131944439</v>
      </c>
      <c r="M1876" s="6" t="b">
        <v>0</v>
      </c>
      <c r="N1876" s="6">
        <v>2</v>
      </c>
      <c r="O1876" s="6" t="b">
        <v>0</v>
      </c>
      <c r="P1876" s="6" t="s">
        <v>8283</v>
      </c>
      <c r="Q1876" s="8">
        <f t="shared" si="237"/>
        <v>1.6250000000000001E-2</v>
      </c>
      <c r="R1876" s="9">
        <f t="shared" si="238"/>
        <v>13</v>
      </c>
      <c r="S1876" s="6" t="s">
        <v>8333</v>
      </c>
      <c r="T1876" s="6" t="s">
        <v>8335</v>
      </c>
      <c r="U1876" s="6" t="str">
        <f t="shared" si="232"/>
        <v>games</v>
      </c>
      <c r="V1876" s="6" t="str">
        <f t="shared" si="239"/>
        <v>mobile games</v>
      </c>
      <c r="W1876" s="6" t="str">
        <f t="shared" si="233"/>
        <v>games</v>
      </c>
      <c r="X1876" s="6" t="str">
        <f t="shared" si="234"/>
        <v>mobile games</v>
      </c>
    </row>
    <row r="1877" spans="1:24" ht="104.7" customHeight="1" x14ac:dyDescent="0.55000000000000004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20">
        <f t="shared" si="235"/>
        <v>42528.899398148147</v>
      </c>
      <c r="L1877" s="20">
        <f t="shared" si="236"/>
        <v>42588.899398148147</v>
      </c>
      <c r="M1877" s="6" t="b">
        <v>0</v>
      </c>
      <c r="N1877" s="6">
        <v>3</v>
      </c>
      <c r="O1877" s="6" t="b">
        <v>0</v>
      </c>
      <c r="P1877" s="6" t="s">
        <v>8283</v>
      </c>
      <c r="Q1877" s="8">
        <f t="shared" si="237"/>
        <v>0.51</v>
      </c>
      <c r="R1877" s="9">
        <f t="shared" si="238"/>
        <v>17</v>
      </c>
      <c r="S1877" s="6" t="s">
        <v>8333</v>
      </c>
      <c r="T1877" s="6" t="s">
        <v>8335</v>
      </c>
      <c r="U1877" s="6" t="str">
        <f t="shared" si="232"/>
        <v>games</v>
      </c>
      <c r="V1877" s="6" t="str">
        <f t="shared" si="239"/>
        <v>mobile games</v>
      </c>
      <c r="W1877" s="6" t="str">
        <f t="shared" si="233"/>
        <v>games</v>
      </c>
      <c r="X1877" s="6" t="str">
        <f t="shared" si="234"/>
        <v>mobile games</v>
      </c>
    </row>
    <row r="1878" spans="1:24" ht="104.7" customHeight="1" x14ac:dyDescent="0.55000000000000004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20">
        <f t="shared" si="235"/>
        <v>41776.284780092588</v>
      </c>
      <c r="L1878" s="20">
        <f t="shared" si="236"/>
        <v>41806.284780092588</v>
      </c>
      <c r="M1878" s="6" t="b">
        <v>0</v>
      </c>
      <c r="N1878" s="6">
        <v>0</v>
      </c>
      <c r="O1878" s="6" t="b">
        <v>0</v>
      </c>
      <c r="P1878" s="6" t="s">
        <v>8283</v>
      </c>
      <c r="Q1878" s="8">
        <f t="shared" si="237"/>
        <v>0</v>
      </c>
      <c r="R1878" s="9" t="e">
        <f t="shared" si="238"/>
        <v>#DIV/0!</v>
      </c>
      <c r="S1878" s="6" t="s">
        <v>8333</v>
      </c>
      <c r="T1878" s="6" t="s">
        <v>8335</v>
      </c>
      <c r="U1878" s="6" t="str">
        <f t="shared" si="232"/>
        <v>games</v>
      </c>
      <c r="V1878" s="6" t="str">
        <f t="shared" si="239"/>
        <v>mobile games</v>
      </c>
      <c r="W1878" s="6" t="str">
        <f t="shared" si="233"/>
        <v>games</v>
      </c>
      <c r="X1878" s="6" t="str">
        <f t="shared" si="234"/>
        <v>mobile games</v>
      </c>
    </row>
    <row r="1879" spans="1:24" ht="104.7" customHeight="1" x14ac:dyDescent="0.55000000000000004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20">
        <f t="shared" si="235"/>
        <v>42035.029224537036</v>
      </c>
      <c r="L1879" s="20">
        <f t="shared" si="236"/>
        <v>42064.029224537036</v>
      </c>
      <c r="M1879" s="6" t="b">
        <v>0</v>
      </c>
      <c r="N1879" s="6">
        <v>0</v>
      </c>
      <c r="O1879" s="6" t="b">
        <v>0</v>
      </c>
      <c r="P1879" s="6" t="s">
        <v>8283</v>
      </c>
      <c r="Q1879" s="8">
        <f t="shared" si="237"/>
        <v>0</v>
      </c>
      <c r="R1879" s="9" t="e">
        <f t="shared" si="238"/>
        <v>#DIV/0!</v>
      </c>
      <c r="S1879" s="6" t="s">
        <v>8333</v>
      </c>
      <c r="T1879" s="6" t="s">
        <v>8335</v>
      </c>
      <c r="U1879" s="6" t="str">
        <f t="shared" si="232"/>
        <v>games</v>
      </c>
      <c r="V1879" s="6" t="str">
        <f t="shared" si="239"/>
        <v>mobile games</v>
      </c>
      <c r="W1879" s="6" t="str">
        <f t="shared" si="233"/>
        <v>games</v>
      </c>
      <c r="X1879" s="6" t="str">
        <f t="shared" si="234"/>
        <v>mobile games</v>
      </c>
    </row>
    <row r="1880" spans="1:24" ht="104.7" customHeight="1" x14ac:dyDescent="0.55000000000000004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20">
        <f t="shared" si="235"/>
        <v>41773.008738425924</v>
      </c>
      <c r="L1880" s="20">
        <f t="shared" si="236"/>
        <v>41803.008738425924</v>
      </c>
      <c r="M1880" s="6" t="b">
        <v>0</v>
      </c>
      <c r="N1880" s="6">
        <v>0</v>
      </c>
      <c r="O1880" s="6" t="b">
        <v>0</v>
      </c>
      <c r="P1880" s="6" t="s">
        <v>8283</v>
      </c>
      <c r="Q1880" s="8">
        <f t="shared" si="237"/>
        <v>0</v>
      </c>
      <c r="R1880" s="9" t="e">
        <f t="shared" si="238"/>
        <v>#DIV/0!</v>
      </c>
      <c r="S1880" s="6" t="s">
        <v>8333</v>
      </c>
      <c r="T1880" s="6" t="s">
        <v>8335</v>
      </c>
      <c r="U1880" s="6" t="str">
        <f t="shared" si="232"/>
        <v>games</v>
      </c>
      <c r="V1880" s="6" t="str">
        <f t="shared" si="239"/>
        <v>mobile games</v>
      </c>
      <c r="W1880" s="6" t="str">
        <f t="shared" si="233"/>
        <v>games</v>
      </c>
      <c r="X1880" s="6" t="str">
        <f t="shared" si="234"/>
        <v>mobile games</v>
      </c>
    </row>
    <row r="1881" spans="1:24" ht="104.7" customHeight="1" x14ac:dyDescent="0.55000000000000004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20">
        <f t="shared" si="235"/>
        <v>42413.649641203709</v>
      </c>
      <c r="L1881" s="20">
        <f t="shared" si="236"/>
        <v>42443.607974537037</v>
      </c>
      <c r="M1881" s="6" t="b">
        <v>0</v>
      </c>
      <c r="N1881" s="6">
        <v>2</v>
      </c>
      <c r="O1881" s="6" t="b">
        <v>0</v>
      </c>
      <c r="P1881" s="6" t="s">
        <v>8283</v>
      </c>
      <c r="Q1881" s="8">
        <f t="shared" si="237"/>
        <v>0.12</v>
      </c>
      <c r="R1881" s="9">
        <f t="shared" si="238"/>
        <v>3</v>
      </c>
      <c r="S1881" s="6" t="s">
        <v>8333</v>
      </c>
      <c r="T1881" s="6" t="s">
        <v>8335</v>
      </c>
      <c r="U1881" s="6" t="str">
        <f t="shared" si="232"/>
        <v>games</v>
      </c>
      <c r="V1881" s="6" t="str">
        <f t="shared" si="239"/>
        <v>mobile games</v>
      </c>
      <c r="W1881" s="6" t="str">
        <f t="shared" si="233"/>
        <v>games</v>
      </c>
      <c r="X1881" s="6" t="str">
        <f t="shared" si="234"/>
        <v>mobile games</v>
      </c>
    </row>
    <row r="1882" spans="1:24" ht="104.7" customHeight="1" x14ac:dyDescent="0.55000000000000004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20">
        <f t="shared" si="235"/>
        <v>42430.566898148143</v>
      </c>
      <c r="L1882" s="20">
        <f t="shared" si="236"/>
        <v>42459.525231481486</v>
      </c>
      <c r="M1882" s="6" t="b">
        <v>0</v>
      </c>
      <c r="N1882" s="6">
        <v>24</v>
      </c>
      <c r="O1882" s="6" t="b">
        <v>0</v>
      </c>
      <c r="P1882" s="6" t="s">
        <v>8283</v>
      </c>
      <c r="Q1882" s="8">
        <f t="shared" si="237"/>
        <v>20.080000000000002</v>
      </c>
      <c r="R1882" s="9">
        <f t="shared" si="238"/>
        <v>41.833333333333336</v>
      </c>
      <c r="S1882" s="6" t="s">
        <v>8333</v>
      </c>
      <c r="T1882" s="6" t="s">
        <v>8335</v>
      </c>
      <c r="U1882" s="6" t="str">
        <f t="shared" si="232"/>
        <v>games</v>
      </c>
      <c r="V1882" s="6" t="str">
        <f t="shared" si="239"/>
        <v>mobile games</v>
      </c>
      <c r="W1882" s="6" t="str">
        <f t="shared" si="233"/>
        <v>games</v>
      </c>
      <c r="X1882" s="6" t="str">
        <f t="shared" si="234"/>
        <v>mobile games</v>
      </c>
    </row>
    <row r="1883" spans="1:24" ht="104.7" customHeight="1" x14ac:dyDescent="0.55000000000000004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20">
        <f t="shared" si="235"/>
        <v>42043.152650462958</v>
      </c>
      <c r="L1883" s="20">
        <f t="shared" si="236"/>
        <v>42073.110983796301</v>
      </c>
      <c r="M1883" s="6" t="b">
        <v>0</v>
      </c>
      <c r="N1883" s="6">
        <v>70</v>
      </c>
      <c r="O1883" s="6" t="b">
        <v>1</v>
      </c>
      <c r="P1883" s="6" t="s">
        <v>8279</v>
      </c>
      <c r="Q1883" s="8">
        <f t="shared" si="237"/>
        <v>172.68449999999999</v>
      </c>
      <c r="R1883" s="9">
        <f t="shared" si="238"/>
        <v>49.338428571428572</v>
      </c>
      <c r="S1883" s="6" t="s">
        <v>8325</v>
      </c>
      <c r="T1883" s="6" t="s">
        <v>8329</v>
      </c>
      <c r="U1883" s="6" t="str">
        <f t="shared" si="232"/>
        <v>music</v>
      </c>
      <c r="V1883" s="6" t="str">
        <f t="shared" si="239"/>
        <v>indie rock</v>
      </c>
      <c r="W1883" s="6" t="str">
        <f t="shared" si="233"/>
        <v>music</v>
      </c>
      <c r="X1883" s="6" t="str">
        <f t="shared" si="234"/>
        <v>indie rock</v>
      </c>
    </row>
    <row r="1884" spans="1:24" ht="104.7" customHeight="1" x14ac:dyDescent="0.55000000000000004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20">
        <f t="shared" si="235"/>
        <v>41067.949212962965</v>
      </c>
      <c r="L1884" s="20">
        <f t="shared" si="236"/>
        <v>41100.991666666669</v>
      </c>
      <c r="M1884" s="6" t="b">
        <v>0</v>
      </c>
      <c r="N1884" s="6">
        <v>81</v>
      </c>
      <c r="O1884" s="6" t="b">
        <v>1</v>
      </c>
      <c r="P1884" s="6" t="s">
        <v>8279</v>
      </c>
      <c r="Q1884" s="8">
        <f t="shared" si="237"/>
        <v>100.8955223880597</v>
      </c>
      <c r="R1884" s="9">
        <f t="shared" si="238"/>
        <v>41.728395061728392</v>
      </c>
      <c r="S1884" s="6" t="s">
        <v>8325</v>
      </c>
      <c r="T1884" s="6" t="s">
        <v>8329</v>
      </c>
      <c r="U1884" s="6" t="str">
        <f t="shared" si="232"/>
        <v>music</v>
      </c>
      <c r="V1884" s="6" t="str">
        <f t="shared" si="239"/>
        <v>indie rock</v>
      </c>
      <c r="W1884" s="6" t="str">
        <f t="shared" si="233"/>
        <v>music</v>
      </c>
      <c r="X1884" s="6" t="str">
        <f t="shared" si="234"/>
        <v>indie rock</v>
      </c>
    </row>
    <row r="1885" spans="1:24" ht="104.7" customHeight="1" x14ac:dyDescent="0.55000000000000004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20">
        <f t="shared" si="235"/>
        <v>40977.948009259257</v>
      </c>
      <c r="L1885" s="20">
        <f t="shared" si="236"/>
        <v>41007.906342592592</v>
      </c>
      <c r="M1885" s="6" t="b">
        <v>0</v>
      </c>
      <c r="N1885" s="6">
        <v>32</v>
      </c>
      <c r="O1885" s="6" t="b">
        <v>1</v>
      </c>
      <c r="P1885" s="6" t="s">
        <v>8279</v>
      </c>
      <c r="Q1885" s="8">
        <f t="shared" si="237"/>
        <v>104.8048048048048</v>
      </c>
      <c r="R1885" s="9">
        <f t="shared" si="238"/>
        <v>32.71875</v>
      </c>
      <c r="S1885" s="6" t="s">
        <v>8325</v>
      </c>
      <c r="T1885" s="6" t="s">
        <v>8329</v>
      </c>
      <c r="U1885" s="6" t="str">
        <f t="shared" si="232"/>
        <v>music</v>
      </c>
      <c r="V1885" s="6" t="str">
        <f t="shared" si="239"/>
        <v>indie rock</v>
      </c>
      <c r="W1885" s="6" t="str">
        <f t="shared" si="233"/>
        <v>music</v>
      </c>
      <c r="X1885" s="6" t="str">
        <f t="shared" si="234"/>
        <v>indie rock</v>
      </c>
    </row>
    <row r="1886" spans="1:24" ht="104.7" customHeight="1" x14ac:dyDescent="0.55000000000000004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20">
        <f t="shared" si="235"/>
        <v>41205.198321759257</v>
      </c>
      <c r="L1886" s="20">
        <f t="shared" si="236"/>
        <v>41240.5</v>
      </c>
      <c r="M1886" s="6" t="b">
        <v>0</v>
      </c>
      <c r="N1886" s="6">
        <v>26</v>
      </c>
      <c r="O1886" s="6" t="b">
        <v>1</v>
      </c>
      <c r="P1886" s="6" t="s">
        <v>8279</v>
      </c>
      <c r="Q1886" s="8">
        <f t="shared" si="237"/>
        <v>135.1</v>
      </c>
      <c r="R1886" s="9">
        <f t="shared" si="238"/>
        <v>51.96153846153846</v>
      </c>
      <c r="S1886" s="6" t="s">
        <v>8325</v>
      </c>
      <c r="T1886" s="6" t="s">
        <v>8329</v>
      </c>
      <c r="U1886" s="6" t="str">
        <f t="shared" si="232"/>
        <v>music</v>
      </c>
      <c r="V1886" s="6" t="str">
        <f t="shared" si="239"/>
        <v>indie rock</v>
      </c>
      <c r="W1886" s="6" t="str">
        <f t="shared" si="233"/>
        <v>music</v>
      </c>
      <c r="X1886" s="6" t="str">
        <f t="shared" si="234"/>
        <v>indie rock</v>
      </c>
    </row>
    <row r="1887" spans="1:24" ht="104.7" customHeight="1" x14ac:dyDescent="0.55000000000000004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20">
        <f t="shared" si="235"/>
        <v>41099.093865740739</v>
      </c>
      <c r="L1887" s="20">
        <f t="shared" si="236"/>
        <v>41131.916666666664</v>
      </c>
      <c r="M1887" s="6" t="b">
        <v>0</v>
      </c>
      <c r="N1887" s="6">
        <v>105</v>
      </c>
      <c r="O1887" s="6" t="b">
        <v>1</v>
      </c>
      <c r="P1887" s="6" t="s">
        <v>8279</v>
      </c>
      <c r="Q1887" s="8">
        <f t="shared" si="237"/>
        <v>116.32786885245903</v>
      </c>
      <c r="R1887" s="9">
        <f t="shared" si="238"/>
        <v>50.685714285714283</v>
      </c>
      <c r="S1887" s="6" t="s">
        <v>8325</v>
      </c>
      <c r="T1887" s="6" t="s">
        <v>8329</v>
      </c>
      <c r="U1887" s="6" t="str">
        <f t="shared" si="232"/>
        <v>music</v>
      </c>
      <c r="V1887" s="6" t="str">
        <f t="shared" si="239"/>
        <v>indie rock</v>
      </c>
      <c r="W1887" s="6" t="str">
        <f t="shared" si="233"/>
        <v>music</v>
      </c>
      <c r="X1887" s="6" t="str">
        <f t="shared" si="234"/>
        <v>indie rock</v>
      </c>
    </row>
    <row r="1888" spans="1:24" ht="104.7" customHeight="1" x14ac:dyDescent="0.55000000000000004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20">
        <f t="shared" si="235"/>
        <v>41925.906689814816</v>
      </c>
      <c r="L1888" s="20">
        <f t="shared" si="236"/>
        <v>41955.94835648148</v>
      </c>
      <c r="M1888" s="6" t="b">
        <v>0</v>
      </c>
      <c r="N1888" s="6">
        <v>29</v>
      </c>
      <c r="O1888" s="6" t="b">
        <v>1</v>
      </c>
      <c r="P1888" s="6" t="s">
        <v>8279</v>
      </c>
      <c r="Q1888" s="8">
        <f t="shared" si="237"/>
        <v>102.08333333333333</v>
      </c>
      <c r="R1888" s="9">
        <f t="shared" si="238"/>
        <v>42.241379310344826</v>
      </c>
      <c r="S1888" s="6" t="s">
        <v>8325</v>
      </c>
      <c r="T1888" s="6" t="s">
        <v>8329</v>
      </c>
      <c r="U1888" s="6" t="str">
        <f t="shared" si="232"/>
        <v>music</v>
      </c>
      <c r="V1888" s="6" t="str">
        <f t="shared" si="239"/>
        <v>indie rock</v>
      </c>
      <c r="W1888" s="6" t="str">
        <f t="shared" si="233"/>
        <v>music</v>
      </c>
      <c r="X1888" s="6" t="str">
        <f t="shared" si="234"/>
        <v>indie rock</v>
      </c>
    </row>
    <row r="1889" spans="1:24" ht="104.7" customHeight="1" x14ac:dyDescent="0.55000000000000004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20">
        <f t="shared" si="235"/>
        <v>42323.800138888888</v>
      </c>
      <c r="L1889" s="20">
        <f t="shared" si="236"/>
        <v>42341.895833333328</v>
      </c>
      <c r="M1889" s="6" t="b">
        <v>0</v>
      </c>
      <c r="N1889" s="6">
        <v>8</v>
      </c>
      <c r="O1889" s="6" t="b">
        <v>1</v>
      </c>
      <c r="P1889" s="6" t="s">
        <v>8279</v>
      </c>
      <c r="Q1889" s="8">
        <f t="shared" si="237"/>
        <v>111.16666666666666</v>
      </c>
      <c r="R1889" s="9">
        <f t="shared" si="238"/>
        <v>416.875</v>
      </c>
      <c r="S1889" s="6" t="s">
        <v>8325</v>
      </c>
      <c r="T1889" s="6" t="s">
        <v>8329</v>
      </c>
      <c r="U1889" s="6" t="str">
        <f t="shared" si="232"/>
        <v>music</v>
      </c>
      <c r="V1889" s="6" t="str">
        <f t="shared" si="239"/>
        <v>indie rock</v>
      </c>
      <c r="W1889" s="6" t="str">
        <f t="shared" si="233"/>
        <v>music</v>
      </c>
      <c r="X1889" s="6" t="str">
        <f t="shared" si="234"/>
        <v>indie rock</v>
      </c>
    </row>
    <row r="1890" spans="1:24" ht="104.7" customHeight="1" x14ac:dyDescent="0.55000000000000004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20">
        <f t="shared" si="235"/>
        <v>40299.239953703705</v>
      </c>
      <c r="L1890" s="20">
        <f t="shared" si="236"/>
        <v>40330.207638888889</v>
      </c>
      <c r="M1890" s="6" t="b">
        <v>0</v>
      </c>
      <c r="N1890" s="6">
        <v>89</v>
      </c>
      <c r="O1890" s="6" t="b">
        <v>1</v>
      </c>
      <c r="P1890" s="6" t="s">
        <v>8279</v>
      </c>
      <c r="Q1890" s="8">
        <f t="shared" si="237"/>
        <v>166.08</v>
      </c>
      <c r="R1890" s="9">
        <f t="shared" si="238"/>
        <v>46.651685393258425</v>
      </c>
      <c r="S1890" s="6" t="s">
        <v>8325</v>
      </c>
      <c r="T1890" s="6" t="s">
        <v>8329</v>
      </c>
      <c r="U1890" s="6" t="str">
        <f t="shared" si="232"/>
        <v>music</v>
      </c>
      <c r="V1890" s="6" t="str">
        <f t="shared" si="239"/>
        <v>indie rock</v>
      </c>
      <c r="W1890" s="6" t="str">
        <f t="shared" si="233"/>
        <v>music</v>
      </c>
      <c r="X1890" s="6" t="str">
        <f t="shared" si="234"/>
        <v>indie rock</v>
      </c>
    </row>
    <row r="1891" spans="1:24" ht="104.7" customHeight="1" x14ac:dyDescent="0.55000000000000004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20">
        <f t="shared" si="235"/>
        <v>41299.793356481481</v>
      </c>
      <c r="L1891" s="20">
        <f t="shared" si="236"/>
        <v>41344.751689814817</v>
      </c>
      <c r="M1891" s="6" t="b">
        <v>0</v>
      </c>
      <c r="N1891" s="6">
        <v>44</v>
      </c>
      <c r="O1891" s="6" t="b">
        <v>1</v>
      </c>
      <c r="P1891" s="6" t="s">
        <v>8279</v>
      </c>
      <c r="Q1891" s="8">
        <f t="shared" si="237"/>
        <v>106.60000000000001</v>
      </c>
      <c r="R1891" s="9">
        <f t="shared" si="238"/>
        <v>48.454545454545453</v>
      </c>
      <c r="S1891" s="6" t="s">
        <v>8325</v>
      </c>
      <c r="T1891" s="6" t="s">
        <v>8329</v>
      </c>
      <c r="U1891" s="6" t="str">
        <f t="shared" si="232"/>
        <v>music</v>
      </c>
      <c r="V1891" s="6" t="str">
        <f t="shared" si="239"/>
        <v>indie rock</v>
      </c>
      <c r="W1891" s="6" t="str">
        <f t="shared" si="233"/>
        <v>music</v>
      </c>
      <c r="X1891" s="6" t="str">
        <f t="shared" si="234"/>
        <v>indie rock</v>
      </c>
    </row>
    <row r="1892" spans="1:24" ht="104.7" customHeight="1" x14ac:dyDescent="0.55000000000000004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20">
        <f t="shared" si="235"/>
        <v>41228.786203703705</v>
      </c>
      <c r="L1892" s="20">
        <f t="shared" si="236"/>
        <v>41258.786203703705</v>
      </c>
      <c r="M1892" s="6" t="b">
        <v>0</v>
      </c>
      <c r="N1892" s="6">
        <v>246</v>
      </c>
      <c r="O1892" s="6" t="b">
        <v>1</v>
      </c>
      <c r="P1892" s="6" t="s">
        <v>8279</v>
      </c>
      <c r="Q1892" s="8">
        <f t="shared" si="237"/>
        <v>144.58441666666667</v>
      </c>
      <c r="R1892" s="9">
        <f t="shared" si="238"/>
        <v>70.5289837398374</v>
      </c>
      <c r="S1892" s="6" t="s">
        <v>8325</v>
      </c>
      <c r="T1892" s="6" t="s">
        <v>8329</v>
      </c>
      <c r="U1892" s="6" t="str">
        <f t="shared" si="232"/>
        <v>music</v>
      </c>
      <c r="V1892" s="6" t="str">
        <f t="shared" si="239"/>
        <v>indie rock</v>
      </c>
      <c r="W1892" s="6" t="str">
        <f t="shared" si="233"/>
        <v>music</v>
      </c>
      <c r="X1892" s="6" t="str">
        <f t="shared" si="234"/>
        <v>indie rock</v>
      </c>
    </row>
    <row r="1893" spans="1:24" ht="104.7" customHeight="1" x14ac:dyDescent="0.55000000000000004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20">
        <f t="shared" si="235"/>
        <v>40335.798078703701</v>
      </c>
      <c r="L1893" s="20">
        <f t="shared" si="236"/>
        <v>40381.25</v>
      </c>
      <c r="M1893" s="6" t="b">
        <v>0</v>
      </c>
      <c r="N1893" s="6">
        <v>120</v>
      </c>
      <c r="O1893" s="6" t="b">
        <v>1</v>
      </c>
      <c r="P1893" s="6" t="s">
        <v>8279</v>
      </c>
      <c r="Q1893" s="8">
        <f t="shared" si="237"/>
        <v>105.55000000000001</v>
      </c>
      <c r="R1893" s="9">
        <f t="shared" si="238"/>
        <v>87.958333333333329</v>
      </c>
      <c r="S1893" s="6" t="s">
        <v>8325</v>
      </c>
      <c r="T1893" s="6" t="s">
        <v>8329</v>
      </c>
      <c r="U1893" s="6" t="str">
        <f t="shared" si="232"/>
        <v>music</v>
      </c>
      <c r="V1893" s="6" t="str">
        <f t="shared" si="239"/>
        <v>indie rock</v>
      </c>
      <c r="W1893" s="6" t="str">
        <f t="shared" si="233"/>
        <v>music</v>
      </c>
      <c r="X1893" s="6" t="str">
        <f t="shared" si="234"/>
        <v>indie rock</v>
      </c>
    </row>
    <row r="1894" spans="1:24" ht="104.7" customHeight="1" x14ac:dyDescent="0.55000000000000004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20">
        <f t="shared" si="235"/>
        <v>40671.637511574074</v>
      </c>
      <c r="L1894" s="20">
        <f t="shared" si="236"/>
        <v>40701.637511574074</v>
      </c>
      <c r="M1894" s="6" t="b">
        <v>0</v>
      </c>
      <c r="N1894" s="6">
        <v>26</v>
      </c>
      <c r="O1894" s="6" t="b">
        <v>1</v>
      </c>
      <c r="P1894" s="6" t="s">
        <v>8279</v>
      </c>
      <c r="Q1894" s="8">
        <f t="shared" si="237"/>
        <v>136.60000000000002</v>
      </c>
      <c r="R1894" s="9">
        <f t="shared" si="238"/>
        <v>26.26923076923077</v>
      </c>
      <c r="S1894" s="6" t="s">
        <v>8325</v>
      </c>
      <c r="T1894" s="6" t="s">
        <v>8329</v>
      </c>
      <c r="U1894" s="6" t="str">
        <f t="shared" si="232"/>
        <v>music</v>
      </c>
      <c r="V1894" s="6" t="str">
        <f t="shared" si="239"/>
        <v>indie rock</v>
      </c>
      <c r="W1894" s="6" t="str">
        <f t="shared" si="233"/>
        <v>music</v>
      </c>
      <c r="X1894" s="6" t="str">
        <f t="shared" si="234"/>
        <v>indie rock</v>
      </c>
    </row>
    <row r="1895" spans="1:24" ht="104.7" customHeight="1" x14ac:dyDescent="0.55000000000000004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20">
        <f t="shared" si="235"/>
        <v>40632.94195601852</v>
      </c>
      <c r="L1895" s="20">
        <f t="shared" si="236"/>
        <v>40649.165972222225</v>
      </c>
      <c r="M1895" s="6" t="b">
        <v>0</v>
      </c>
      <c r="N1895" s="6">
        <v>45</v>
      </c>
      <c r="O1895" s="6" t="b">
        <v>1</v>
      </c>
      <c r="P1895" s="6" t="s">
        <v>8279</v>
      </c>
      <c r="Q1895" s="8">
        <f t="shared" si="237"/>
        <v>104</v>
      </c>
      <c r="R1895" s="9">
        <f t="shared" si="238"/>
        <v>57.777777777777779</v>
      </c>
      <c r="S1895" s="6" t="s">
        <v>8325</v>
      </c>
      <c r="T1895" s="6" t="s">
        <v>8329</v>
      </c>
      <c r="U1895" s="6" t="str">
        <f t="shared" si="232"/>
        <v>music</v>
      </c>
      <c r="V1895" s="6" t="str">
        <f t="shared" si="239"/>
        <v>indie rock</v>
      </c>
      <c r="W1895" s="6" t="str">
        <f t="shared" si="233"/>
        <v>music</v>
      </c>
      <c r="X1895" s="6" t="str">
        <f t="shared" si="234"/>
        <v>indie rock</v>
      </c>
    </row>
    <row r="1896" spans="1:24" ht="104.7" customHeight="1" x14ac:dyDescent="0.55000000000000004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20">
        <f t="shared" si="235"/>
        <v>40920.904895833337</v>
      </c>
      <c r="L1896" s="20">
        <f t="shared" si="236"/>
        <v>40951.904895833337</v>
      </c>
      <c r="M1896" s="6" t="b">
        <v>0</v>
      </c>
      <c r="N1896" s="6">
        <v>20</v>
      </c>
      <c r="O1896" s="6" t="b">
        <v>1</v>
      </c>
      <c r="P1896" s="6" t="s">
        <v>8279</v>
      </c>
      <c r="Q1896" s="8">
        <f t="shared" si="237"/>
        <v>114.5</v>
      </c>
      <c r="R1896" s="9">
        <f t="shared" si="238"/>
        <v>57.25</v>
      </c>
      <c r="S1896" s="6" t="s">
        <v>8325</v>
      </c>
      <c r="T1896" s="6" t="s">
        <v>8329</v>
      </c>
      <c r="U1896" s="6" t="str">
        <f t="shared" si="232"/>
        <v>music</v>
      </c>
      <c r="V1896" s="6" t="str">
        <f t="shared" si="239"/>
        <v>indie rock</v>
      </c>
      <c r="W1896" s="6" t="str">
        <f t="shared" si="233"/>
        <v>music</v>
      </c>
      <c r="X1896" s="6" t="str">
        <f t="shared" si="234"/>
        <v>indie rock</v>
      </c>
    </row>
    <row r="1897" spans="1:24" ht="104.7" customHeight="1" x14ac:dyDescent="0.55000000000000004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20">
        <f t="shared" si="235"/>
        <v>42267.746782407412</v>
      </c>
      <c r="L1897" s="20">
        <f t="shared" si="236"/>
        <v>42297.746782407412</v>
      </c>
      <c r="M1897" s="6" t="b">
        <v>0</v>
      </c>
      <c r="N1897" s="6">
        <v>47</v>
      </c>
      <c r="O1897" s="6" t="b">
        <v>1</v>
      </c>
      <c r="P1897" s="6" t="s">
        <v>8279</v>
      </c>
      <c r="Q1897" s="8">
        <f t="shared" si="237"/>
        <v>101.71957671957672</v>
      </c>
      <c r="R1897" s="9">
        <f t="shared" si="238"/>
        <v>196.34042553191489</v>
      </c>
      <c r="S1897" s="6" t="s">
        <v>8325</v>
      </c>
      <c r="T1897" s="6" t="s">
        <v>8329</v>
      </c>
      <c r="U1897" s="6" t="str">
        <f t="shared" si="232"/>
        <v>music</v>
      </c>
      <c r="V1897" s="6" t="str">
        <f t="shared" si="239"/>
        <v>indie rock</v>
      </c>
      <c r="W1897" s="6" t="str">
        <f t="shared" si="233"/>
        <v>music</v>
      </c>
      <c r="X1897" s="6" t="str">
        <f t="shared" si="234"/>
        <v>indie rock</v>
      </c>
    </row>
    <row r="1898" spans="1:24" ht="104.7" customHeight="1" x14ac:dyDescent="0.55000000000000004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20">
        <f t="shared" si="235"/>
        <v>40981.710243055553</v>
      </c>
      <c r="L1898" s="20">
        <f t="shared" si="236"/>
        <v>41011.710243055553</v>
      </c>
      <c r="M1898" s="6" t="b">
        <v>0</v>
      </c>
      <c r="N1898" s="6">
        <v>13</v>
      </c>
      <c r="O1898" s="6" t="b">
        <v>1</v>
      </c>
      <c r="P1898" s="6" t="s">
        <v>8279</v>
      </c>
      <c r="Q1898" s="8">
        <f t="shared" si="237"/>
        <v>123.94678492239468</v>
      </c>
      <c r="R1898" s="9">
        <f t="shared" si="238"/>
        <v>43</v>
      </c>
      <c r="S1898" s="6" t="s">
        <v>8325</v>
      </c>
      <c r="T1898" s="6" t="s">
        <v>8329</v>
      </c>
      <c r="U1898" s="6" t="str">
        <f t="shared" si="232"/>
        <v>music</v>
      </c>
      <c r="V1898" s="6" t="str">
        <f t="shared" si="239"/>
        <v>indie rock</v>
      </c>
      <c r="W1898" s="6" t="str">
        <f t="shared" si="233"/>
        <v>music</v>
      </c>
      <c r="X1898" s="6" t="str">
        <f t="shared" si="234"/>
        <v>indie rock</v>
      </c>
    </row>
    <row r="1899" spans="1:24" ht="104.7" customHeight="1" x14ac:dyDescent="0.55000000000000004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20">
        <f t="shared" si="235"/>
        <v>41680.583402777782</v>
      </c>
      <c r="L1899" s="20">
        <f t="shared" si="236"/>
        <v>41702.875</v>
      </c>
      <c r="M1899" s="6" t="b">
        <v>0</v>
      </c>
      <c r="N1899" s="6">
        <v>183</v>
      </c>
      <c r="O1899" s="6" t="b">
        <v>1</v>
      </c>
      <c r="P1899" s="6" t="s">
        <v>8279</v>
      </c>
      <c r="Q1899" s="8">
        <f t="shared" si="237"/>
        <v>102.45669291338582</v>
      </c>
      <c r="R1899" s="9">
        <f t="shared" si="238"/>
        <v>35.551912568306008</v>
      </c>
      <c r="S1899" s="6" t="s">
        <v>8325</v>
      </c>
      <c r="T1899" s="6" t="s">
        <v>8329</v>
      </c>
      <c r="U1899" s="6" t="str">
        <f t="shared" si="232"/>
        <v>music</v>
      </c>
      <c r="V1899" s="6" t="str">
        <f t="shared" si="239"/>
        <v>indie rock</v>
      </c>
      <c r="W1899" s="6" t="str">
        <f t="shared" si="233"/>
        <v>music</v>
      </c>
      <c r="X1899" s="6" t="str">
        <f t="shared" si="234"/>
        <v>indie rock</v>
      </c>
    </row>
    <row r="1900" spans="1:24" ht="104.7" customHeight="1" x14ac:dyDescent="0.55000000000000004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20">
        <f t="shared" si="235"/>
        <v>42366.192974537036</v>
      </c>
      <c r="L1900" s="20">
        <f t="shared" si="236"/>
        <v>42401.75</v>
      </c>
      <c r="M1900" s="6" t="b">
        <v>0</v>
      </c>
      <c r="N1900" s="6">
        <v>21</v>
      </c>
      <c r="O1900" s="6" t="b">
        <v>1</v>
      </c>
      <c r="P1900" s="6" t="s">
        <v>8279</v>
      </c>
      <c r="Q1900" s="8">
        <f t="shared" si="237"/>
        <v>144.5</v>
      </c>
      <c r="R1900" s="9">
        <f t="shared" si="238"/>
        <v>68.80952380952381</v>
      </c>
      <c r="S1900" s="6" t="s">
        <v>8325</v>
      </c>
      <c r="T1900" s="6" t="s">
        <v>8329</v>
      </c>
      <c r="U1900" s="6" t="str">
        <f t="shared" si="232"/>
        <v>music</v>
      </c>
      <c r="V1900" s="6" t="str">
        <f t="shared" si="239"/>
        <v>indie rock</v>
      </c>
      <c r="W1900" s="6" t="str">
        <f t="shared" si="233"/>
        <v>music</v>
      </c>
      <c r="X1900" s="6" t="str">
        <f t="shared" si="234"/>
        <v>indie rock</v>
      </c>
    </row>
    <row r="1901" spans="1:24" ht="104.7" customHeight="1" x14ac:dyDescent="0.55000000000000004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20">
        <f t="shared" si="235"/>
        <v>42058.941736111112</v>
      </c>
      <c r="L1901" s="20">
        <f t="shared" si="236"/>
        <v>42088.90006944444</v>
      </c>
      <c r="M1901" s="6" t="b">
        <v>0</v>
      </c>
      <c r="N1901" s="6">
        <v>42</v>
      </c>
      <c r="O1901" s="6" t="b">
        <v>1</v>
      </c>
      <c r="P1901" s="6" t="s">
        <v>8279</v>
      </c>
      <c r="Q1901" s="8">
        <f t="shared" si="237"/>
        <v>133.33333333333331</v>
      </c>
      <c r="R1901" s="9">
        <f t="shared" si="238"/>
        <v>28.571428571428573</v>
      </c>
      <c r="S1901" s="6" t="s">
        <v>8325</v>
      </c>
      <c r="T1901" s="6" t="s">
        <v>8329</v>
      </c>
      <c r="U1901" s="6" t="str">
        <f t="shared" si="232"/>
        <v>music</v>
      </c>
      <c r="V1901" s="6" t="str">
        <f t="shared" si="239"/>
        <v>indie rock</v>
      </c>
      <c r="W1901" s="6" t="str">
        <f t="shared" si="233"/>
        <v>music</v>
      </c>
      <c r="X1901" s="6" t="str">
        <f t="shared" si="234"/>
        <v>indie rock</v>
      </c>
    </row>
    <row r="1902" spans="1:24" ht="104.7" customHeight="1" x14ac:dyDescent="0.55000000000000004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20">
        <f t="shared" si="235"/>
        <v>41160.871886574074</v>
      </c>
      <c r="L1902" s="20">
        <f t="shared" si="236"/>
        <v>41188.415972222225</v>
      </c>
      <c r="M1902" s="6" t="b">
        <v>0</v>
      </c>
      <c r="N1902" s="6">
        <v>54</v>
      </c>
      <c r="O1902" s="6" t="b">
        <v>1</v>
      </c>
      <c r="P1902" s="6" t="s">
        <v>8279</v>
      </c>
      <c r="Q1902" s="8">
        <f t="shared" si="237"/>
        <v>109.3644</v>
      </c>
      <c r="R1902" s="9">
        <f t="shared" si="238"/>
        <v>50.631666666666668</v>
      </c>
      <c r="S1902" s="6" t="s">
        <v>8325</v>
      </c>
      <c r="T1902" s="6" t="s">
        <v>8329</v>
      </c>
      <c r="U1902" s="6" t="str">
        <f t="shared" si="232"/>
        <v>music</v>
      </c>
      <c r="V1902" s="6" t="str">
        <f t="shared" si="239"/>
        <v>indie rock</v>
      </c>
      <c r="W1902" s="6" t="str">
        <f t="shared" si="233"/>
        <v>music</v>
      </c>
      <c r="X1902" s="6" t="str">
        <f t="shared" si="234"/>
        <v>indie rock</v>
      </c>
    </row>
    <row r="1903" spans="1:24" ht="104.7" customHeight="1" x14ac:dyDescent="0.55000000000000004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20">
        <f t="shared" si="235"/>
        <v>42116.54315972222</v>
      </c>
      <c r="L1903" s="20">
        <f t="shared" si="236"/>
        <v>42146.541666666672</v>
      </c>
      <c r="M1903" s="6" t="b">
        <v>0</v>
      </c>
      <c r="N1903" s="6">
        <v>25</v>
      </c>
      <c r="O1903" s="6" t="b">
        <v>0</v>
      </c>
      <c r="P1903" s="6" t="s">
        <v>8294</v>
      </c>
      <c r="Q1903" s="8">
        <f t="shared" si="237"/>
        <v>2.6969696969696968</v>
      </c>
      <c r="R1903" s="9">
        <f t="shared" si="238"/>
        <v>106.8</v>
      </c>
      <c r="S1903" s="6" t="s">
        <v>8319</v>
      </c>
      <c r="T1903" s="6" t="s">
        <v>8348</v>
      </c>
      <c r="U1903" s="6" t="str">
        <f t="shared" si="232"/>
        <v>technology</v>
      </c>
      <c r="V1903" s="6" t="str">
        <f t="shared" si="239"/>
        <v>gadgets</v>
      </c>
      <c r="W1903" s="6" t="str">
        <f t="shared" si="233"/>
        <v>technology</v>
      </c>
      <c r="X1903" s="6" t="str">
        <f t="shared" si="234"/>
        <v>gadgets</v>
      </c>
    </row>
    <row r="1904" spans="1:24" ht="104.7" customHeight="1" x14ac:dyDescent="0.55000000000000004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20">
        <f t="shared" si="235"/>
        <v>42037.789895833332</v>
      </c>
      <c r="L1904" s="20">
        <f t="shared" si="236"/>
        <v>42067.789895833332</v>
      </c>
      <c r="M1904" s="6" t="b">
        <v>0</v>
      </c>
      <c r="N1904" s="6">
        <v>3</v>
      </c>
      <c r="O1904" s="6" t="b">
        <v>0</v>
      </c>
      <c r="P1904" s="6" t="s">
        <v>8294</v>
      </c>
      <c r="Q1904" s="8">
        <f t="shared" si="237"/>
        <v>1.2</v>
      </c>
      <c r="R1904" s="9">
        <f t="shared" si="238"/>
        <v>4</v>
      </c>
      <c r="S1904" s="6" t="s">
        <v>8319</v>
      </c>
      <c r="T1904" s="6" t="s">
        <v>8348</v>
      </c>
      <c r="U1904" s="6" t="str">
        <f t="shared" si="232"/>
        <v>technology</v>
      </c>
      <c r="V1904" s="6" t="str">
        <f t="shared" si="239"/>
        <v>gadgets</v>
      </c>
      <c r="W1904" s="6" t="str">
        <f t="shared" si="233"/>
        <v>technology</v>
      </c>
      <c r="X1904" s="6" t="str">
        <f t="shared" si="234"/>
        <v>gadgets</v>
      </c>
    </row>
    <row r="1905" spans="1:24" ht="104.7" customHeight="1" x14ac:dyDescent="0.55000000000000004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20">
        <f t="shared" si="235"/>
        <v>42702.770729166667</v>
      </c>
      <c r="L1905" s="20">
        <f t="shared" si="236"/>
        <v>42762.770729166667</v>
      </c>
      <c r="M1905" s="6" t="b">
        <v>0</v>
      </c>
      <c r="N1905" s="6">
        <v>41</v>
      </c>
      <c r="O1905" s="6" t="b">
        <v>0</v>
      </c>
      <c r="P1905" s="6" t="s">
        <v>8294</v>
      </c>
      <c r="Q1905" s="8">
        <f t="shared" si="237"/>
        <v>46.6</v>
      </c>
      <c r="R1905" s="9">
        <f t="shared" si="238"/>
        <v>34.097560975609753</v>
      </c>
      <c r="S1905" s="6" t="s">
        <v>8319</v>
      </c>
      <c r="T1905" s="6" t="s">
        <v>8348</v>
      </c>
      <c r="U1905" s="6" t="str">
        <f t="shared" si="232"/>
        <v>technology</v>
      </c>
      <c r="V1905" s="6" t="str">
        <f t="shared" si="239"/>
        <v>gadgets</v>
      </c>
      <c r="W1905" s="6" t="str">
        <f t="shared" si="233"/>
        <v>technology</v>
      </c>
      <c r="X1905" s="6" t="str">
        <f t="shared" si="234"/>
        <v>gadgets</v>
      </c>
    </row>
    <row r="1906" spans="1:24" ht="104.7" customHeight="1" x14ac:dyDescent="0.55000000000000004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20">
        <f t="shared" si="235"/>
        <v>42326.685428240744</v>
      </c>
      <c r="L1906" s="20">
        <f t="shared" si="236"/>
        <v>42371.685428240744</v>
      </c>
      <c r="M1906" s="6" t="b">
        <v>0</v>
      </c>
      <c r="N1906" s="6">
        <v>2</v>
      </c>
      <c r="O1906" s="6" t="b">
        <v>0</v>
      </c>
      <c r="P1906" s="6" t="s">
        <v>8294</v>
      </c>
      <c r="Q1906" s="8">
        <f t="shared" si="237"/>
        <v>0.1</v>
      </c>
      <c r="R1906" s="9">
        <f t="shared" si="238"/>
        <v>25</v>
      </c>
      <c r="S1906" s="6" t="s">
        <v>8319</v>
      </c>
      <c r="T1906" s="6" t="s">
        <v>8348</v>
      </c>
      <c r="U1906" s="6" t="str">
        <f t="shared" si="232"/>
        <v>technology</v>
      </c>
      <c r="V1906" s="6" t="str">
        <f t="shared" si="239"/>
        <v>gadgets</v>
      </c>
      <c r="W1906" s="6" t="str">
        <f t="shared" si="233"/>
        <v>technology</v>
      </c>
      <c r="X1906" s="6" t="str">
        <f t="shared" si="234"/>
        <v>gadgets</v>
      </c>
    </row>
    <row r="1907" spans="1:24" ht="104.7" customHeight="1" x14ac:dyDescent="0.55000000000000004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20">
        <f t="shared" si="235"/>
        <v>41859.925856481481</v>
      </c>
      <c r="L1907" s="20">
        <f t="shared" si="236"/>
        <v>41889.925856481481</v>
      </c>
      <c r="M1907" s="6" t="b">
        <v>0</v>
      </c>
      <c r="N1907" s="6">
        <v>4</v>
      </c>
      <c r="O1907" s="6" t="b">
        <v>0</v>
      </c>
      <c r="P1907" s="6" t="s">
        <v>8294</v>
      </c>
      <c r="Q1907" s="8">
        <f t="shared" si="237"/>
        <v>0.16800000000000001</v>
      </c>
      <c r="R1907" s="9">
        <f t="shared" si="238"/>
        <v>10.5</v>
      </c>
      <c r="S1907" s="6" t="s">
        <v>8319</v>
      </c>
      <c r="T1907" s="6" t="s">
        <v>8348</v>
      </c>
      <c r="U1907" s="6" t="str">
        <f t="shared" si="232"/>
        <v>technology</v>
      </c>
      <c r="V1907" s="6" t="str">
        <f t="shared" si="239"/>
        <v>gadgets</v>
      </c>
      <c r="W1907" s="6" t="str">
        <f t="shared" si="233"/>
        <v>technology</v>
      </c>
      <c r="X1907" s="6" t="str">
        <f t="shared" si="234"/>
        <v>gadgets</v>
      </c>
    </row>
    <row r="1908" spans="1:24" ht="104.7" customHeight="1" x14ac:dyDescent="0.55000000000000004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20">
        <f t="shared" si="235"/>
        <v>42514.671099537038</v>
      </c>
      <c r="L1908" s="20">
        <f t="shared" si="236"/>
        <v>42544.671099537038</v>
      </c>
      <c r="M1908" s="6" t="b">
        <v>0</v>
      </c>
      <c r="N1908" s="6">
        <v>99</v>
      </c>
      <c r="O1908" s="6" t="b">
        <v>0</v>
      </c>
      <c r="P1908" s="6" t="s">
        <v>8294</v>
      </c>
      <c r="Q1908" s="8">
        <f t="shared" si="237"/>
        <v>42.76</v>
      </c>
      <c r="R1908" s="9">
        <f t="shared" si="238"/>
        <v>215.95959595959596</v>
      </c>
      <c r="S1908" s="6" t="s">
        <v>8319</v>
      </c>
      <c r="T1908" s="6" t="s">
        <v>8348</v>
      </c>
      <c r="U1908" s="6" t="str">
        <f t="shared" si="232"/>
        <v>technology</v>
      </c>
      <c r="V1908" s="6" t="str">
        <f t="shared" si="239"/>
        <v>gadgets</v>
      </c>
      <c r="W1908" s="6" t="str">
        <f t="shared" si="233"/>
        <v>technology</v>
      </c>
      <c r="X1908" s="6" t="str">
        <f t="shared" si="234"/>
        <v>gadgets</v>
      </c>
    </row>
    <row r="1909" spans="1:24" ht="104.7" customHeight="1" x14ac:dyDescent="0.55000000000000004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20">
        <f t="shared" si="235"/>
        <v>41767.587094907409</v>
      </c>
      <c r="L1909" s="20">
        <f t="shared" si="236"/>
        <v>41782.587094907409</v>
      </c>
      <c r="M1909" s="6" t="b">
        <v>0</v>
      </c>
      <c r="N1909" s="6">
        <v>4</v>
      </c>
      <c r="O1909" s="6" t="b">
        <v>0</v>
      </c>
      <c r="P1909" s="6" t="s">
        <v>8294</v>
      </c>
      <c r="Q1909" s="8">
        <f t="shared" si="237"/>
        <v>0.28333333333333333</v>
      </c>
      <c r="R1909" s="9">
        <f t="shared" si="238"/>
        <v>21.25</v>
      </c>
      <c r="S1909" s="6" t="s">
        <v>8319</v>
      </c>
      <c r="T1909" s="6" t="s">
        <v>8348</v>
      </c>
      <c r="U1909" s="6" t="str">
        <f t="shared" si="232"/>
        <v>technology</v>
      </c>
      <c r="V1909" s="6" t="str">
        <f t="shared" si="239"/>
        <v>gadgets</v>
      </c>
      <c r="W1909" s="6" t="str">
        <f t="shared" si="233"/>
        <v>technology</v>
      </c>
      <c r="X1909" s="6" t="str">
        <f t="shared" si="234"/>
        <v>gadgets</v>
      </c>
    </row>
    <row r="1910" spans="1:24" ht="104.7" customHeight="1" x14ac:dyDescent="0.55000000000000004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20">
        <f t="shared" si="235"/>
        <v>42703.917824074073</v>
      </c>
      <c r="L1910" s="20">
        <f t="shared" si="236"/>
        <v>42733.917824074073</v>
      </c>
      <c r="M1910" s="6" t="b">
        <v>0</v>
      </c>
      <c r="N1910" s="6">
        <v>4</v>
      </c>
      <c r="O1910" s="6" t="b">
        <v>0</v>
      </c>
      <c r="P1910" s="6" t="s">
        <v>8294</v>
      </c>
      <c r="Q1910" s="8">
        <f t="shared" si="237"/>
        <v>1.7319999999999998</v>
      </c>
      <c r="R1910" s="9">
        <f t="shared" si="238"/>
        <v>108.25</v>
      </c>
      <c r="S1910" s="6" t="s">
        <v>8319</v>
      </c>
      <c r="T1910" s="6" t="s">
        <v>8348</v>
      </c>
      <c r="U1910" s="6" t="str">
        <f t="shared" si="232"/>
        <v>technology</v>
      </c>
      <c r="V1910" s="6" t="str">
        <f t="shared" si="239"/>
        <v>gadgets</v>
      </c>
      <c r="W1910" s="6" t="str">
        <f t="shared" si="233"/>
        <v>technology</v>
      </c>
      <c r="X1910" s="6" t="str">
        <f t="shared" si="234"/>
        <v>gadgets</v>
      </c>
    </row>
    <row r="1911" spans="1:24" ht="104.7" customHeight="1" x14ac:dyDescent="0.55000000000000004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20">
        <f t="shared" si="235"/>
        <v>41905.429155092592</v>
      </c>
      <c r="L1911" s="20">
        <f t="shared" si="236"/>
        <v>41935.429155092592</v>
      </c>
      <c r="M1911" s="6" t="b">
        <v>0</v>
      </c>
      <c r="N1911" s="6">
        <v>38</v>
      </c>
      <c r="O1911" s="6" t="b">
        <v>0</v>
      </c>
      <c r="P1911" s="6" t="s">
        <v>8294</v>
      </c>
      <c r="Q1911" s="8">
        <f t="shared" si="237"/>
        <v>14.111428571428572</v>
      </c>
      <c r="R1911" s="9">
        <f t="shared" si="238"/>
        <v>129.97368421052633</v>
      </c>
      <c r="S1911" s="6" t="s">
        <v>8319</v>
      </c>
      <c r="T1911" s="6" t="s">
        <v>8348</v>
      </c>
      <c r="U1911" s="6" t="str">
        <f t="shared" si="232"/>
        <v>technology</v>
      </c>
      <c r="V1911" s="6" t="str">
        <f t="shared" si="239"/>
        <v>gadgets</v>
      </c>
      <c r="W1911" s="6" t="str">
        <f t="shared" si="233"/>
        <v>technology</v>
      </c>
      <c r="X1911" s="6" t="str">
        <f t="shared" si="234"/>
        <v>gadgets</v>
      </c>
    </row>
    <row r="1912" spans="1:24" ht="104.7" customHeight="1" x14ac:dyDescent="0.55000000000000004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20">
        <f t="shared" si="235"/>
        <v>42264.963159722218</v>
      </c>
      <c r="L1912" s="20">
        <f t="shared" si="236"/>
        <v>42308.947916666672</v>
      </c>
      <c r="M1912" s="6" t="b">
        <v>0</v>
      </c>
      <c r="N1912" s="6">
        <v>285</v>
      </c>
      <c r="O1912" s="6" t="b">
        <v>0</v>
      </c>
      <c r="P1912" s="6" t="s">
        <v>8294</v>
      </c>
      <c r="Q1912" s="8">
        <f t="shared" si="237"/>
        <v>39.395294117647055</v>
      </c>
      <c r="R1912" s="9">
        <f t="shared" si="238"/>
        <v>117.49473684210527</v>
      </c>
      <c r="S1912" s="6" t="s">
        <v>8319</v>
      </c>
      <c r="T1912" s="6" t="s">
        <v>8348</v>
      </c>
      <c r="U1912" s="6" t="str">
        <f t="shared" si="232"/>
        <v>technology</v>
      </c>
      <c r="V1912" s="6" t="str">
        <f t="shared" si="239"/>
        <v>gadgets</v>
      </c>
      <c r="W1912" s="6" t="str">
        <f t="shared" si="233"/>
        <v>technology</v>
      </c>
      <c r="X1912" s="6" t="str">
        <f t="shared" si="234"/>
        <v>gadgets</v>
      </c>
    </row>
    <row r="1913" spans="1:24" ht="104.7" customHeight="1" x14ac:dyDescent="0.55000000000000004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20">
        <f t="shared" si="235"/>
        <v>41830.033958333333</v>
      </c>
      <c r="L1913" s="20">
        <f t="shared" si="236"/>
        <v>41860.033958333333</v>
      </c>
      <c r="M1913" s="6" t="b">
        <v>0</v>
      </c>
      <c r="N1913" s="6">
        <v>1</v>
      </c>
      <c r="O1913" s="6" t="b">
        <v>0</v>
      </c>
      <c r="P1913" s="6" t="s">
        <v>8294</v>
      </c>
      <c r="Q1913" s="8">
        <f t="shared" si="237"/>
        <v>2.3529411764705882E-2</v>
      </c>
      <c r="R1913" s="9">
        <f t="shared" si="238"/>
        <v>10</v>
      </c>
      <c r="S1913" s="6" t="s">
        <v>8319</v>
      </c>
      <c r="T1913" s="6" t="s">
        <v>8348</v>
      </c>
      <c r="U1913" s="6" t="str">
        <f t="shared" si="232"/>
        <v>technology</v>
      </c>
      <c r="V1913" s="6" t="str">
        <f t="shared" si="239"/>
        <v>gadgets</v>
      </c>
      <c r="W1913" s="6" t="str">
        <f t="shared" si="233"/>
        <v>technology</v>
      </c>
      <c r="X1913" s="6" t="str">
        <f t="shared" si="234"/>
        <v>gadgets</v>
      </c>
    </row>
    <row r="1914" spans="1:24" ht="104.7" customHeight="1" x14ac:dyDescent="0.55000000000000004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20">
        <f t="shared" si="235"/>
        <v>42129.226388888885</v>
      </c>
      <c r="L1914" s="20">
        <f t="shared" si="236"/>
        <v>42159.226388888885</v>
      </c>
      <c r="M1914" s="6" t="b">
        <v>0</v>
      </c>
      <c r="N1914" s="6">
        <v>42</v>
      </c>
      <c r="O1914" s="6" t="b">
        <v>0</v>
      </c>
      <c r="P1914" s="6" t="s">
        <v>8294</v>
      </c>
      <c r="Q1914" s="8">
        <f t="shared" si="237"/>
        <v>59.3</v>
      </c>
      <c r="R1914" s="9">
        <f t="shared" si="238"/>
        <v>70.595238095238102</v>
      </c>
      <c r="S1914" s="6" t="s">
        <v>8319</v>
      </c>
      <c r="T1914" s="6" t="s">
        <v>8348</v>
      </c>
      <c r="U1914" s="6" t="str">
        <f t="shared" si="232"/>
        <v>technology</v>
      </c>
      <c r="V1914" s="6" t="str">
        <f t="shared" si="239"/>
        <v>gadgets</v>
      </c>
      <c r="W1914" s="6" t="str">
        <f t="shared" si="233"/>
        <v>technology</v>
      </c>
      <c r="X1914" s="6" t="str">
        <f t="shared" si="234"/>
        <v>gadgets</v>
      </c>
    </row>
    <row r="1915" spans="1:24" ht="104.7" customHeight="1" x14ac:dyDescent="0.55000000000000004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20">
        <f t="shared" si="235"/>
        <v>41890.511319444442</v>
      </c>
      <c r="L1915" s="20">
        <f t="shared" si="236"/>
        <v>41920.511319444442</v>
      </c>
      <c r="M1915" s="6" t="b">
        <v>0</v>
      </c>
      <c r="N1915" s="6">
        <v>26</v>
      </c>
      <c r="O1915" s="6" t="b">
        <v>0</v>
      </c>
      <c r="P1915" s="6" t="s">
        <v>8294</v>
      </c>
      <c r="Q1915" s="8">
        <f t="shared" si="237"/>
        <v>1.3270833333333334</v>
      </c>
      <c r="R1915" s="9">
        <f t="shared" si="238"/>
        <v>24.5</v>
      </c>
      <c r="S1915" s="6" t="s">
        <v>8319</v>
      </c>
      <c r="T1915" s="6" t="s">
        <v>8348</v>
      </c>
      <c r="U1915" s="6" t="str">
        <f t="shared" si="232"/>
        <v>technology</v>
      </c>
      <c r="V1915" s="6" t="str">
        <f t="shared" si="239"/>
        <v>gadgets</v>
      </c>
      <c r="W1915" s="6" t="str">
        <f t="shared" si="233"/>
        <v>technology</v>
      </c>
      <c r="X1915" s="6" t="str">
        <f t="shared" si="234"/>
        <v>gadgets</v>
      </c>
    </row>
    <row r="1916" spans="1:24" ht="104.7" customHeight="1" x14ac:dyDescent="0.55000000000000004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20">
        <f t="shared" si="235"/>
        <v>41929.174456018518</v>
      </c>
      <c r="L1916" s="20">
        <f t="shared" si="236"/>
        <v>41944.165972222225</v>
      </c>
      <c r="M1916" s="6" t="b">
        <v>0</v>
      </c>
      <c r="N1916" s="6">
        <v>2</v>
      </c>
      <c r="O1916" s="6" t="b">
        <v>0</v>
      </c>
      <c r="P1916" s="6" t="s">
        <v>8294</v>
      </c>
      <c r="Q1916" s="8">
        <f t="shared" si="237"/>
        <v>9.0090090090090094</v>
      </c>
      <c r="R1916" s="9">
        <f t="shared" si="238"/>
        <v>30</v>
      </c>
      <c r="S1916" s="6" t="s">
        <v>8319</v>
      </c>
      <c r="T1916" s="6" t="s">
        <v>8348</v>
      </c>
      <c r="U1916" s="6" t="str">
        <f t="shared" si="232"/>
        <v>technology</v>
      </c>
      <c r="V1916" s="6" t="str">
        <f t="shared" si="239"/>
        <v>gadgets</v>
      </c>
      <c r="W1916" s="6" t="str">
        <f t="shared" si="233"/>
        <v>technology</v>
      </c>
      <c r="X1916" s="6" t="str">
        <f t="shared" si="234"/>
        <v>gadgets</v>
      </c>
    </row>
    <row r="1917" spans="1:24" ht="104.7" customHeight="1" x14ac:dyDescent="0.55000000000000004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20">
        <f t="shared" si="235"/>
        <v>41864.04886574074</v>
      </c>
      <c r="L1917" s="20">
        <f t="shared" si="236"/>
        <v>41884.04886574074</v>
      </c>
      <c r="M1917" s="6" t="b">
        <v>0</v>
      </c>
      <c r="N1917" s="6">
        <v>4</v>
      </c>
      <c r="O1917" s="6" t="b">
        <v>0</v>
      </c>
      <c r="P1917" s="6" t="s">
        <v>8294</v>
      </c>
      <c r="Q1917" s="8">
        <f t="shared" si="237"/>
        <v>1.6</v>
      </c>
      <c r="R1917" s="9">
        <f t="shared" si="238"/>
        <v>2</v>
      </c>
      <c r="S1917" s="6" t="s">
        <v>8319</v>
      </c>
      <c r="T1917" s="6" t="s">
        <v>8348</v>
      </c>
      <c r="U1917" s="6" t="str">
        <f t="shared" si="232"/>
        <v>technology</v>
      </c>
      <c r="V1917" s="6" t="str">
        <f t="shared" si="239"/>
        <v>gadgets</v>
      </c>
      <c r="W1917" s="6" t="str">
        <f t="shared" si="233"/>
        <v>technology</v>
      </c>
      <c r="X1917" s="6" t="str">
        <f t="shared" si="234"/>
        <v>gadgets</v>
      </c>
    </row>
    <row r="1918" spans="1:24" ht="104.7" customHeight="1" x14ac:dyDescent="0.55000000000000004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20">
        <f t="shared" si="235"/>
        <v>42656.717303240745</v>
      </c>
      <c r="L1918" s="20">
        <f t="shared" si="236"/>
        <v>42681.758969907409</v>
      </c>
      <c r="M1918" s="6" t="b">
        <v>0</v>
      </c>
      <c r="N1918" s="6">
        <v>6</v>
      </c>
      <c r="O1918" s="6" t="b">
        <v>0</v>
      </c>
      <c r="P1918" s="6" t="s">
        <v>8294</v>
      </c>
      <c r="Q1918" s="8">
        <f t="shared" si="237"/>
        <v>0.51</v>
      </c>
      <c r="R1918" s="9">
        <f t="shared" si="238"/>
        <v>17</v>
      </c>
      <c r="S1918" s="6" t="s">
        <v>8319</v>
      </c>
      <c r="T1918" s="6" t="s">
        <v>8348</v>
      </c>
      <c r="U1918" s="6" t="str">
        <f t="shared" si="232"/>
        <v>technology</v>
      </c>
      <c r="V1918" s="6" t="str">
        <f t="shared" si="239"/>
        <v>gadgets</v>
      </c>
      <c r="W1918" s="6" t="str">
        <f t="shared" si="233"/>
        <v>technology</v>
      </c>
      <c r="X1918" s="6" t="str">
        <f t="shared" si="234"/>
        <v>gadgets</v>
      </c>
    </row>
    <row r="1919" spans="1:24" ht="104.7" customHeight="1" x14ac:dyDescent="0.55000000000000004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20">
        <f t="shared" si="235"/>
        <v>42746.270057870366</v>
      </c>
      <c r="L1919" s="20">
        <f t="shared" si="236"/>
        <v>42776.270057870366</v>
      </c>
      <c r="M1919" s="6" t="b">
        <v>0</v>
      </c>
      <c r="N1919" s="6">
        <v>70</v>
      </c>
      <c r="O1919" s="6" t="b">
        <v>0</v>
      </c>
      <c r="P1919" s="6" t="s">
        <v>8294</v>
      </c>
      <c r="Q1919" s="8">
        <f t="shared" si="237"/>
        <v>52.570512820512818</v>
      </c>
      <c r="R1919" s="9">
        <f t="shared" si="238"/>
        <v>2928.9285714285716</v>
      </c>
      <c r="S1919" s="6" t="s">
        <v>8319</v>
      </c>
      <c r="T1919" s="6" t="s">
        <v>8348</v>
      </c>
      <c r="U1919" s="6" t="str">
        <f t="shared" si="232"/>
        <v>technology</v>
      </c>
      <c r="V1919" s="6" t="str">
        <f t="shared" si="239"/>
        <v>gadgets</v>
      </c>
      <c r="W1919" s="6" t="str">
        <f t="shared" si="233"/>
        <v>technology</v>
      </c>
      <c r="X1919" s="6" t="str">
        <f t="shared" si="234"/>
        <v>gadgets</v>
      </c>
    </row>
    <row r="1920" spans="1:24" ht="104.7" customHeight="1" x14ac:dyDescent="0.55000000000000004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20">
        <f t="shared" si="235"/>
        <v>41828.789942129632</v>
      </c>
      <c r="L1920" s="20">
        <f t="shared" si="236"/>
        <v>41863.789942129632</v>
      </c>
      <c r="M1920" s="6" t="b">
        <v>0</v>
      </c>
      <c r="N1920" s="6">
        <v>9</v>
      </c>
      <c r="O1920" s="6" t="b">
        <v>0</v>
      </c>
      <c r="P1920" s="6" t="s">
        <v>8294</v>
      </c>
      <c r="Q1920" s="8">
        <f t="shared" si="237"/>
        <v>1.04</v>
      </c>
      <c r="R1920" s="9">
        <f t="shared" si="238"/>
        <v>28.888888888888889</v>
      </c>
      <c r="S1920" s="6" t="s">
        <v>8319</v>
      </c>
      <c r="T1920" s="6" t="s">
        <v>8348</v>
      </c>
      <c r="U1920" s="6" t="str">
        <f t="shared" si="232"/>
        <v>technology</v>
      </c>
      <c r="V1920" s="6" t="str">
        <f t="shared" si="239"/>
        <v>gadgets</v>
      </c>
      <c r="W1920" s="6" t="str">
        <f t="shared" si="233"/>
        <v>technology</v>
      </c>
      <c r="X1920" s="6" t="str">
        <f t="shared" si="234"/>
        <v>gadgets</v>
      </c>
    </row>
    <row r="1921" spans="1:24" ht="104.7" customHeight="1" x14ac:dyDescent="0.55000000000000004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20">
        <f t="shared" si="235"/>
        <v>42113.875567129624</v>
      </c>
      <c r="L1921" s="20">
        <f t="shared" si="236"/>
        <v>42143.875567129624</v>
      </c>
      <c r="M1921" s="6" t="b">
        <v>0</v>
      </c>
      <c r="N1921" s="6">
        <v>8</v>
      </c>
      <c r="O1921" s="6" t="b">
        <v>0</v>
      </c>
      <c r="P1921" s="6" t="s">
        <v>8294</v>
      </c>
      <c r="Q1921" s="8">
        <f t="shared" si="237"/>
        <v>47.4</v>
      </c>
      <c r="R1921" s="9">
        <f t="shared" si="238"/>
        <v>29.625</v>
      </c>
      <c r="S1921" s="6" t="s">
        <v>8319</v>
      </c>
      <c r="T1921" s="6" t="s">
        <v>8348</v>
      </c>
      <c r="U1921" s="6" t="str">
        <f t="shared" si="232"/>
        <v>technology</v>
      </c>
      <c r="V1921" s="6" t="str">
        <f t="shared" si="239"/>
        <v>gadgets</v>
      </c>
      <c r="W1921" s="6" t="str">
        <f t="shared" si="233"/>
        <v>technology</v>
      </c>
      <c r="X1921" s="6" t="str">
        <f t="shared" si="234"/>
        <v>gadgets</v>
      </c>
    </row>
    <row r="1922" spans="1:24" ht="104.7" customHeight="1" x14ac:dyDescent="0.55000000000000004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20">
        <f t="shared" si="235"/>
        <v>42270.875706018516</v>
      </c>
      <c r="L1922" s="20">
        <f t="shared" si="236"/>
        <v>42298.958333333328</v>
      </c>
      <c r="M1922" s="6" t="b">
        <v>0</v>
      </c>
      <c r="N1922" s="6">
        <v>105</v>
      </c>
      <c r="O1922" s="6" t="b">
        <v>0</v>
      </c>
      <c r="P1922" s="6" t="s">
        <v>8294</v>
      </c>
      <c r="Q1922" s="8">
        <f t="shared" si="237"/>
        <v>43.03</v>
      </c>
      <c r="R1922" s="9">
        <f t="shared" si="238"/>
        <v>40.980952380952381</v>
      </c>
      <c r="S1922" s="6" t="s">
        <v>8319</v>
      </c>
      <c r="T1922" s="6" t="s">
        <v>8348</v>
      </c>
      <c r="U1922" s="6" t="str">
        <f t="shared" ref="U1922:U1985" si="240">LEFT(P1922,FIND("/",P1922)-1)</f>
        <v>technology</v>
      </c>
      <c r="V1922" s="6" t="str">
        <f t="shared" si="239"/>
        <v>gadgets</v>
      </c>
      <c r="W1922" s="6" t="str">
        <f t="shared" ref="W1922:W1985" si="241">TRIM(MID(SUBSTITUTE(P1922,"/",REPT(" ",LEN(P1922))),(1-1)*LEN(P1922)+1,LEN(P1922)))</f>
        <v>technology</v>
      </c>
      <c r="X1922" s="6" t="str">
        <f t="shared" ref="X1922:X1985" si="242">TRIM(MID(SUBSTITUTE(P1922,"/",REPT(" ",LEN(P1922))),(2-1)*LEN(P1922)+1,LEN(P1922)))</f>
        <v>gadgets</v>
      </c>
    </row>
    <row r="1923" spans="1:24" ht="104.7" customHeight="1" x14ac:dyDescent="0.55000000000000004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20">
        <f t="shared" ref="K1923:K1986" si="243">(((J1923/60)/60)/24)+DATE(1970,1,1)</f>
        <v>41074.221562500003</v>
      </c>
      <c r="L1923" s="20">
        <f t="shared" ref="L1923:L1986" si="244">(((I1923/60)/60)/24)+DATE(1970,1,1)</f>
        <v>41104.221562500003</v>
      </c>
      <c r="M1923" s="6" t="b">
        <v>0</v>
      </c>
      <c r="N1923" s="6">
        <v>38</v>
      </c>
      <c r="O1923" s="6" t="b">
        <v>1</v>
      </c>
      <c r="P1923" s="6" t="s">
        <v>8279</v>
      </c>
      <c r="Q1923" s="8">
        <f t="shared" ref="Q1923:Q1986" si="245">E1923/D1923*100</f>
        <v>136.80000000000001</v>
      </c>
      <c r="R1923" s="9">
        <f t="shared" ref="R1923:R1986" si="246">E1923/N1923</f>
        <v>54</v>
      </c>
      <c r="S1923" s="6" t="s">
        <v>8325</v>
      </c>
      <c r="T1923" s="6" t="s">
        <v>8329</v>
      </c>
      <c r="U1923" s="6" t="str">
        <f t="shared" si="240"/>
        <v>music</v>
      </c>
      <c r="V1923" s="6" t="str">
        <f t="shared" ref="V1923:V1986" si="247">RIGHT(P1923,LEN(P1923)-LEN(U1923)-1)</f>
        <v>indie rock</v>
      </c>
      <c r="W1923" s="6" t="str">
        <f t="shared" si="241"/>
        <v>music</v>
      </c>
      <c r="X1923" s="6" t="str">
        <f t="shared" si="242"/>
        <v>indie rock</v>
      </c>
    </row>
    <row r="1924" spans="1:24" ht="104.7" customHeight="1" x14ac:dyDescent="0.55000000000000004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20">
        <f t="shared" si="243"/>
        <v>41590.255868055552</v>
      </c>
      <c r="L1924" s="20">
        <f t="shared" si="244"/>
        <v>41620.255868055552</v>
      </c>
      <c r="M1924" s="6" t="b">
        <v>0</v>
      </c>
      <c r="N1924" s="6">
        <v>64</v>
      </c>
      <c r="O1924" s="6" t="b">
        <v>1</v>
      </c>
      <c r="P1924" s="6" t="s">
        <v>8279</v>
      </c>
      <c r="Q1924" s="8">
        <f t="shared" si="245"/>
        <v>115.55</v>
      </c>
      <c r="R1924" s="9">
        <f t="shared" si="246"/>
        <v>36.109375</v>
      </c>
      <c r="S1924" s="6" t="s">
        <v>8325</v>
      </c>
      <c r="T1924" s="6" t="s">
        <v>8329</v>
      </c>
      <c r="U1924" s="6" t="str">
        <f t="shared" si="240"/>
        <v>music</v>
      </c>
      <c r="V1924" s="6" t="str">
        <f t="shared" si="247"/>
        <v>indie rock</v>
      </c>
      <c r="W1924" s="6" t="str">
        <f t="shared" si="241"/>
        <v>music</v>
      </c>
      <c r="X1924" s="6" t="str">
        <f t="shared" si="242"/>
        <v>indie rock</v>
      </c>
    </row>
    <row r="1925" spans="1:24" ht="104.7" customHeight="1" x14ac:dyDescent="0.55000000000000004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20">
        <f t="shared" si="243"/>
        <v>40772.848749999997</v>
      </c>
      <c r="L1925" s="20">
        <f t="shared" si="244"/>
        <v>40813.207638888889</v>
      </c>
      <c r="M1925" s="6" t="b">
        <v>0</v>
      </c>
      <c r="N1925" s="6">
        <v>13</v>
      </c>
      <c r="O1925" s="6" t="b">
        <v>1</v>
      </c>
      <c r="P1925" s="6" t="s">
        <v>8279</v>
      </c>
      <c r="Q1925" s="8">
        <f t="shared" si="245"/>
        <v>240.79999999999998</v>
      </c>
      <c r="R1925" s="9">
        <f t="shared" si="246"/>
        <v>23.153846153846153</v>
      </c>
      <c r="S1925" s="6" t="s">
        <v>8325</v>
      </c>
      <c r="T1925" s="6" t="s">
        <v>8329</v>
      </c>
      <c r="U1925" s="6" t="str">
        <f t="shared" si="240"/>
        <v>music</v>
      </c>
      <c r="V1925" s="6" t="str">
        <f t="shared" si="247"/>
        <v>indie rock</v>
      </c>
      <c r="W1925" s="6" t="str">
        <f t="shared" si="241"/>
        <v>music</v>
      </c>
      <c r="X1925" s="6" t="str">
        <f t="shared" si="242"/>
        <v>indie rock</v>
      </c>
    </row>
    <row r="1926" spans="1:24" ht="104.7" customHeight="1" x14ac:dyDescent="0.55000000000000004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20">
        <f t="shared" si="243"/>
        <v>41626.761053240742</v>
      </c>
      <c r="L1926" s="20">
        <f t="shared" si="244"/>
        <v>41654.814583333333</v>
      </c>
      <c r="M1926" s="6" t="b">
        <v>0</v>
      </c>
      <c r="N1926" s="6">
        <v>33</v>
      </c>
      <c r="O1926" s="6" t="b">
        <v>1</v>
      </c>
      <c r="P1926" s="6" t="s">
        <v>8279</v>
      </c>
      <c r="Q1926" s="8">
        <f t="shared" si="245"/>
        <v>114.39999999999999</v>
      </c>
      <c r="R1926" s="9">
        <f t="shared" si="246"/>
        <v>104</v>
      </c>
      <c r="S1926" s="6" t="s">
        <v>8325</v>
      </c>
      <c r="T1926" s="6" t="s">
        <v>8329</v>
      </c>
      <c r="U1926" s="6" t="str">
        <f t="shared" si="240"/>
        <v>music</v>
      </c>
      <c r="V1926" s="6" t="str">
        <f t="shared" si="247"/>
        <v>indie rock</v>
      </c>
      <c r="W1926" s="6" t="str">
        <f t="shared" si="241"/>
        <v>music</v>
      </c>
      <c r="X1926" s="6" t="str">
        <f t="shared" si="242"/>
        <v>indie rock</v>
      </c>
    </row>
    <row r="1927" spans="1:24" ht="104.7" customHeight="1" x14ac:dyDescent="0.55000000000000004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20">
        <f t="shared" si="243"/>
        <v>41535.90148148148</v>
      </c>
      <c r="L1927" s="20">
        <f t="shared" si="244"/>
        <v>41558</v>
      </c>
      <c r="M1927" s="6" t="b">
        <v>0</v>
      </c>
      <c r="N1927" s="6">
        <v>52</v>
      </c>
      <c r="O1927" s="6" t="b">
        <v>1</v>
      </c>
      <c r="P1927" s="6" t="s">
        <v>8279</v>
      </c>
      <c r="Q1927" s="8">
        <f t="shared" si="245"/>
        <v>110.33333333333333</v>
      </c>
      <c r="R1927" s="9">
        <f t="shared" si="246"/>
        <v>31.826923076923077</v>
      </c>
      <c r="S1927" s="6" t="s">
        <v>8325</v>
      </c>
      <c r="T1927" s="6" t="s">
        <v>8329</v>
      </c>
      <c r="U1927" s="6" t="str">
        <f t="shared" si="240"/>
        <v>music</v>
      </c>
      <c r="V1927" s="6" t="str">
        <f t="shared" si="247"/>
        <v>indie rock</v>
      </c>
      <c r="W1927" s="6" t="str">
        <f t="shared" si="241"/>
        <v>music</v>
      </c>
      <c r="X1927" s="6" t="str">
        <f t="shared" si="242"/>
        <v>indie rock</v>
      </c>
    </row>
    <row r="1928" spans="1:24" ht="104.7" customHeight="1" x14ac:dyDescent="0.55000000000000004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20">
        <f t="shared" si="243"/>
        <v>40456.954351851848</v>
      </c>
      <c r="L1928" s="20">
        <f t="shared" si="244"/>
        <v>40484.018055555556</v>
      </c>
      <c r="M1928" s="6" t="b">
        <v>0</v>
      </c>
      <c r="N1928" s="6">
        <v>107</v>
      </c>
      <c r="O1928" s="6" t="b">
        <v>1</v>
      </c>
      <c r="P1928" s="6" t="s">
        <v>8279</v>
      </c>
      <c r="Q1928" s="8">
        <f t="shared" si="245"/>
        <v>195.37933333333334</v>
      </c>
      <c r="R1928" s="9">
        <f t="shared" si="246"/>
        <v>27.3896261682243</v>
      </c>
      <c r="S1928" s="6" t="s">
        <v>8325</v>
      </c>
      <c r="T1928" s="6" t="s">
        <v>8329</v>
      </c>
      <c r="U1928" s="6" t="str">
        <f t="shared" si="240"/>
        <v>music</v>
      </c>
      <c r="V1928" s="6" t="str">
        <f t="shared" si="247"/>
        <v>indie rock</v>
      </c>
      <c r="W1928" s="6" t="str">
        <f t="shared" si="241"/>
        <v>music</v>
      </c>
      <c r="X1928" s="6" t="str">
        <f t="shared" si="242"/>
        <v>indie rock</v>
      </c>
    </row>
    <row r="1929" spans="1:24" ht="104.7" customHeight="1" x14ac:dyDescent="0.55000000000000004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20">
        <f t="shared" si="243"/>
        <v>40960.861562500002</v>
      </c>
      <c r="L1929" s="20">
        <f t="shared" si="244"/>
        <v>40976.207638888889</v>
      </c>
      <c r="M1929" s="6" t="b">
        <v>0</v>
      </c>
      <c r="N1929" s="6">
        <v>11</v>
      </c>
      <c r="O1929" s="6" t="b">
        <v>1</v>
      </c>
      <c r="P1929" s="6" t="s">
        <v>8279</v>
      </c>
      <c r="Q1929" s="8">
        <f t="shared" si="245"/>
        <v>103.33333333333334</v>
      </c>
      <c r="R1929" s="9">
        <f t="shared" si="246"/>
        <v>56.363636363636367</v>
      </c>
      <c r="S1929" s="6" t="s">
        <v>8325</v>
      </c>
      <c r="T1929" s="6" t="s">
        <v>8329</v>
      </c>
      <c r="U1929" s="6" t="str">
        <f t="shared" si="240"/>
        <v>music</v>
      </c>
      <c r="V1929" s="6" t="str">
        <f t="shared" si="247"/>
        <v>indie rock</v>
      </c>
      <c r="W1929" s="6" t="str">
        <f t="shared" si="241"/>
        <v>music</v>
      </c>
      <c r="X1929" s="6" t="str">
        <f t="shared" si="242"/>
        <v>indie rock</v>
      </c>
    </row>
    <row r="1930" spans="1:24" ht="104.7" customHeight="1" x14ac:dyDescent="0.55000000000000004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20">
        <f t="shared" si="243"/>
        <v>41371.648078703707</v>
      </c>
      <c r="L1930" s="20">
        <f t="shared" si="244"/>
        <v>41401.648078703707</v>
      </c>
      <c r="M1930" s="6" t="b">
        <v>0</v>
      </c>
      <c r="N1930" s="6">
        <v>34</v>
      </c>
      <c r="O1930" s="6" t="b">
        <v>1</v>
      </c>
      <c r="P1930" s="6" t="s">
        <v>8279</v>
      </c>
      <c r="Q1930" s="8">
        <f t="shared" si="245"/>
        <v>103.1372549019608</v>
      </c>
      <c r="R1930" s="9">
        <f t="shared" si="246"/>
        <v>77.352941176470594</v>
      </c>
      <c r="S1930" s="6" t="s">
        <v>8325</v>
      </c>
      <c r="T1930" s="6" t="s">
        <v>8329</v>
      </c>
      <c r="U1930" s="6" t="str">
        <f t="shared" si="240"/>
        <v>music</v>
      </c>
      <c r="V1930" s="6" t="str">
        <f t="shared" si="247"/>
        <v>indie rock</v>
      </c>
      <c r="W1930" s="6" t="str">
        <f t="shared" si="241"/>
        <v>music</v>
      </c>
      <c r="X1930" s="6" t="str">
        <f t="shared" si="242"/>
        <v>indie rock</v>
      </c>
    </row>
    <row r="1931" spans="1:24" ht="104.7" customHeight="1" x14ac:dyDescent="0.55000000000000004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20">
        <f t="shared" si="243"/>
        <v>40687.021597222221</v>
      </c>
      <c r="L1931" s="20">
        <f t="shared" si="244"/>
        <v>40729.021597222221</v>
      </c>
      <c r="M1931" s="6" t="b">
        <v>0</v>
      </c>
      <c r="N1931" s="6">
        <v>75</v>
      </c>
      <c r="O1931" s="6" t="b">
        <v>1</v>
      </c>
      <c r="P1931" s="6" t="s">
        <v>8279</v>
      </c>
      <c r="Q1931" s="8">
        <f t="shared" si="245"/>
        <v>100.3125</v>
      </c>
      <c r="R1931" s="9">
        <f t="shared" si="246"/>
        <v>42.8</v>
      </c>
      <c r="S1931" s="6" t="s">
        <v>8325</v>
      </c>
      <c r="T1931" s="6" t="s">
        <v>8329</v>
      </c>
      <c r="U1931" s="6" t="str">
        <f t="shared" si="240"/>
        <v>music</v>
      </c>
      <c r="V1931" s="6" t="str">
        <f t="shared" si="247"/>
        <v>indie rock</v>
      </c>
      <c r="W1931" s="6" t="str">
        <f t="shared" si="241"/>
        <v>music</v>
      </c>
      <c r="X1931" s="6" t="str">
        <f t="shared" si="242"/>
        <v>indie rock</v>
      </c>
    </row>
    <row r="1932" spans="1:24" ht="104.7" customHeight="1" x14ac:dyDescent="0.55000000000000004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20">
        <f t="shared" si="243"/>
        <v>41402.558819444443</v>
      </c>
      <c r="L1932" s="20">
        <f t="shared" si="244"/>
        <v>41462.558819444443</v>
      </c>
      <c r="M1932" s="6" t="b">
        <v>0</v>
      </c>
      <c r="N1932" s="6">
        <v>26</v>
      </c>
      <c r="O1932" s="6" t="b">
        <v>1</v>
      </c>
      <c r="P1932" s="6" t="s">
        <v>8279</v>
      </c>
      <c r="Q1932" s="8">
        <f t="shared" si="245"/>
        <v>127</v>
      </c>
      <c r="R1932" s="9">
        <f t="shared" si="246"/>
        <v>48.846153846153847</v>
      </c>
      <c r="S1932" s="6" t="s">
        <v>8325</v>
      </c>
      <c r="T1932" s="6" t="s">
        <v>8329</v>
      </c>
      <c r="U1932" s="6" t="str">
        <f t="shared" si="240"/>
        <v>music</v>
      </c>
      <c r="V1932" s="6" t="str">
        <f t="shared" si="247"/>
        <v>indie rock</v>
      </c>
      <c r="W1932" s="6" t="str">
        <f t="shared" si="241"/>
        <v>music</v>
      </c>
      <c r="X1932" s="6" t="str">
        <f t="shared" si="242"/>
        <v>indie rock</v>
      </c>
    </row>
    <row r="1933" spans="1:24" ht="104.7" customHeight="1" x14ac:dyDescent="0.55000000000000004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20">
        <f t="shared" si="243"/>
        <v>41037.892465277779</v>
      </c>
      <c r="L1933" s="20">
        <f t="shared" si="244"/>
        <v>41051.145833333336</v>
      </c>
      <c r="M1933" s="6" t="b">
        <v>0</v>
      </c>
      <c r="N1933" s="6">
        <v>50</v>
      </c>
      <c r="O1933" s="6" t="b">
        <v>1</v>
      </c>
      <c r="P1933" s="6" t="s">
        <v>8279</v>
      </c>
      <c r="Q1933" s="8">
        <f t="shared" si="245"/>
        <v>120.601</v>
      </c>
      <c r="R1933" s="9">
        <f t="shared" si="246"/>
        <v>48.240400000000001</v>
      </c>
      <c r="S1933" s="6" t="s">
        <v>8325</v>
      </c>
      <c r="T1933" s="6" t="s">
        <v>8329</v>
      </c>
      <c r="U1933" s="6" t="str">
        <f t="shared" si="240"/>
        <v>music</v>
      </c>
      <c r="V1933" s="6" t="str">
        <f t="shared" si="247"/>
        <v>indie rock</v>
      </c>
      <c r="W1933" s="6" t="str">
        <f t="shared" si="241"/>
        <v>music</v>
      </c>
      <c r="X1933" s="6" t="str">
        <f t="shared" si="242"/>
        <v>indie rock</v>
      </c>
    </row>
    <row r="1934" spans="1:24" ht="104.7" customHeight="1" x14ac:dyDescent="0.55000000000000004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20">
        <f t="shared" si="243"/>
        <v>40911.809872685182</v>
      </c>
      <c r="L1934" s="20">
        <f t="shared" si="244"/>
        <v>40932.809872685182</v>
      </c>
      <c r="M1934" s="6" t="b">
        <v>0</v>
      </c>
      <c r="N1934" s="6">
        <v>80</v>
      </c>
      <c r="O1934" s="6" t="b">
        <v>1</v>
      </c>
      <c r="P1934" s="6" t="s">
        <v>8279</v>
      </c>
      <c r="Q1934" s="8">
        <f t="shared" si="245"/>
        <v>106.99047619047619</v>
      </c>
      <c r="R1934" s="9">
        <f t="shared" si="246"/>
        <v>70.212500000000006</v>
      </c>
      <c r="S1934" s="6" t="s">
        <v>8325</v>
      </c>
      <c r="T1934" s="6" t="s">
        <v>8329</v>
      </c>
      <c r="U1934" s="6" t="str">
        <f t="shared" si="240"/>
        <v>music</v>
      </c>
      <c r="V1934" s="6" t="str">
        <f t="shared" si="247"/>
        <v>indie rock</v>
      </c>
      <c r="W1934" s="6" t="str">
        <f t="shared" si="241"/>
        <v>music</v>
      </c>
      <c r="X1934" s="6" t="str">
        <f t="shared" si="242"/>
        <v>indie rock</v>
      </c>
    </row>
    <row r="1935" spans="1:24" ht="104.7" customHeight="1" x14ac:dyDescent="0.55000000000000004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20">
        <f t="shared" si="243"/>
        <v>41879.130868055552</v>
      </c>
      <c r="L1935" s="20">
        <f t="shared" si="244"/>
        <v>41909.130868055552</v>
      </c>
      <c r="M1935" s="6" t="b">
        <v>0</v>
      </c>
      <c r="N1935" s="6">
        <v>110</v>
      </c>
      <c r="O1935" s="6" t="b">
        <v>1</v>
      </c>
      <c r="P1935" s="6" t="s">
        <v>8279</v>
      </c>
      <c r="Q1935" s="8">
        <f t="shared" si="245"/>
        <v>172.43333333333334</v>
      </c>
      <c r="R1935" s="9">
        <f t="shared" si="246"/>
        <v>94.054545454545448</v>
      </c>
      <c r="S1935" s="6" t="s">
        <v>8325</v>
      </c>
      <c r="T1935" s="6" t="s">
        <v>8329</v>
      </c>
      <c r="U1935" s="6" t="str">
        <f t="shared" si="240"/>
        <v>music</v>
      </c>
      <c r="V1935" s="6" t="str">
        <f t="shared" si="247"/>
        <v>indie rock</v>
      </c>
      <c r="W1935" s="6" t="str">
        <f t="shared" si="241"/>
        <v>music</v>
      </c>
      <c r="X1935" s="6" t="str">
        <f t="shared" si="242"/>
        <v>indie rock</v>
      </c>
    </row>
    <row r="1936" spans="1:24" ht="104.7" customHeight="1" x14ac:dyDescent="0.55000000000000004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20">
        <f t="shared" si="243"/>
        <v>40865.867141203707</v>
      </c>
      <c r="L1936" s="20">
        <f t="shared" si="244"/>
        <v>40902.208333333336</v>
      </c>
      <c r="M1936" s="6" t="b">
        <v>0</v>
      </c>
      <c r="N1936" s="6">
        <v>77</v>
      </c>
      <c r="O1936" s="6" t="b">
        <v>1</v>
      </c>
      <c r="P1936" s="6" t="s">
        <v>8279</v>
      </c>
      <c r="Q1936" s="8">
        <f t="shared" si="245"/>
        <v>123.61999999999999</v>
      </c>
      <c r="R1936" s="9">
        <f t="shared" si="246"/>
        <v>80.272727272727266</v>
      </c>
      <c r="S1936" s="6" t="s">
        <v>8325</v>
      </c>
      <c r="T1936" s="6" t="s">
        <v>8329</v>
      </c>
      <c r="U1936" s="6" t="str">
        <f t="shared" si="240"/>
        <v>music</v>
      </c>
      <c r="V1936" s="6" t="str">
        <f t="shared" si="247"/>
        <v>indie rock</v>
      </c>
      <c r="W1936" s="6" t="str">
        <f t="shared" si="241"/>
        <v>music</v>
      </c>
      <c r="X1936" s="6" t="str">
        <f t="shared" si="242"/>
        <v>indie rock</v>
      </c>
    </row>
    <row r="1937" spans="1:24" ht="104.7" customHeight="1" x14ac:dyDescent="0.55000000000000004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20">
        <f t="shared" si="243"/>
        <v>41773.932534722226</v>
      </c>
      <c r="L1937" s="20">
        <f t="shared" si="244"/>
        <v>41811.207638888889</v>
      </c>
      <c r="M1937" s="6" t="b">
        <v>0</v>
      </c>
      <c r="N1937" s="6">
        <v>50</v>
      </c>
      <c r="O1937" s="6" t="b">
        <v>1</v>
      </c>
      <c r="P1937" s="6" t="s">
        <v>8279</v>
      </c>
      <c r="Q1937" s="8">
        <f t="shared" si="245"/>
        <v>108.4</v>
      </c>
      <c r="R1937" s="9">
        <f t="shared" si="246"/>
        <v>54.2</v>
      </c>
      <c r="S1937" s="6" t="s">
        <v>8325</v>
      </c>
      <c r="T1937" s="6" t="s">
        <v>8329</v>
      </c>
      <c r="U1937" s="6" t="str">
        <f t="shared" si="240"/>
        <v>music</v>
      </c>
      <c r="V1937" s="6" t="str">
        <f t="shared" si="247"/>
        <v>indie rock</v>
      </c>
      <c r="W1937" s="6" t="str">
        <f t="shared" si="241"/>
        <v>music</v>
      </c>
      <c r="X1937" s="6" t="str">
        <f t="shared" si="242"/>
        <v>indie rock</v>
      </c>
    </row>
    <row r="1938" spans="1:24" ht="104.7" customHeight="1" x14ac:dyDescent="0.55000000000000004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20">
        <f t="shared" si="243"/>
        <v>40852.889699074076</v>
      </c>
      <c r="L1938" s="20">
        <f t="shared" si="244"/>
        <v>40883.249305555553</v>
      </c>
      <c r="M1938" s="6" t="b">
        <v>0</v>
      </c>
      <c r="N1938" s="6">
        <v>145</v>
      </c>
      <c r="O1938" s="6" t="b">
        <v>1</v>
      </c>
      <c r="P1938" s="6" t="s">
        <v>8279</v>
      </c>
      <c r="Q1938" s="8">
        <f t="shared" si="245"/>
        <v>116.52013333333333</v>
      </c>
      <c r="R1938" s="9">
        <f t="shared" si="246"/>
        <v>60.26903448275862</v>
      </c>
      <c r="S1938" s="6" t="s">
        <v>8325</v>
      </c>
      <c r="T1938" s="6" t="s">
        <v>8329</v>
      </c>
      <c r="U1938" s="6" t="str">
        <f t="shared" si="240"/>
        <v>music</v>
      </c>
      <c r="V1938" s="6" t="str">
        <f t="shared" si="247"/>
        <v>indie rock</v>
      </c>
      <c r="W1938" s="6" t="str">
        <f t="shared" si="241"/>
        <v>music</v>
      </c>
      <c r="X1938" s="6" t="str">
        <f t="shared" si="242"/>
        <v>indie rock</v>
      </c>
    </row>
    <row r="1939" spans="1:24" ht="104.7" customHeight="1" x14ac:dyDescent="0.55000000000000004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20">
        <f t="shared" si="243"/>
        <v>41059.118993055556</v>
      </c>
      <c r="L1939" s="20">
        <f t="shared" si="244"/>
        <v>41075.165972222225</v>
      </c>
      <c r="M1939" s="6" t="b">
        <v>0</v>
      </c>
      <c r="N1939" s="6">
        <v>29</v>
      </c>
      <c r="O1939" s="6" t="b">
        <v>1</v>
      </c>
      <c r="P1939" s="6" t="s">
        <v>8279</v>
      </c>
      <c r="Q1939" s="8">
        <f t="shared" si="245"/>
        <v>187.245</v>
      </c>
      <c r="R1939" s="9">
        <f t="shared" si="246"/>
        <v>38.740344827586206</v>
      </c>
      <c r="S1939" s="6" t="s">
        <v>8325</v>
      </c>
      <c r="T1939" s="6" t="s">
        <v>8329</v>
      </c>
      <c r="U1939" s="6" t="str">
        <f t="shared" si="240"/>
        <v>music</v>
      </c>
      <c r="V1939" s="6" t="str">
        <f t="shared" si="247"/>
        <v>indie rock</v>
      </c>
      <c r="W1939" s="6" t="str">
        <f t="shared" si="241"/>
        <v>music</v>
      </c>
      <c r="X1939" s="6" t="str">
        <f t="shared" si="242"/>
        <v>indie rock</v>
      </c>
    </row>
    <row r="1940" spans="1:24" ht="104.7" customHeight="1" x14ac:dyDescent="0.55000000000000004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20">
        <f t="shared" si="243"/>
        <v>41426.259618055556</v>
      </c>
      <c r="L1940" s="20">
        <f t="shared" si="244"/>
        <v>41457.208333333336</v>
      </c>
      <c r="M1940" s="6" t="b">
        <v>0</v>
      </c>
      <c r="N1940" s="6">
        <v>114</v>
      </c>
      <c r="O1940" s="6" t="b">
        <v>1</v>
      </c>
      <c r="P1940" s="6" t="s">
        <v>8279</v>
      </c>
      <c r="Q1940" s="8">
        <f t="shared" si="245"/>
        <v>115.93333333333334</v>
      </c>
      <c r="R1940" s="9">
        <f t="shared" si="246"/>
        <v>152.54385964912279</v>
      </c>
      <c r="S1940" s="6" t="s">
        <v>8325</v>
      </c>
      <c r="T1940" s="6" t="s">
        <v>8329</v>
      </c>
      <c r="U1940" s="6" t="str">
        <f t="shared" si="240"/>
        <v>music</v>
      </c>
      <c r="V1940" s="6" t="str">
        <f t="shared" si="247"/>
        <v>indie rock</v>
      </c>
      <c r="W1940" s="6" t="str">
        <f t="shared" si="241"/>
        <v>music</v>
      </c>
      <c r="X1940" s="6" t="str">
        <f t="shared" si="242"/>
        <v>indie rock</v>
      </c>
    </row>
    <row r="1941" spans="1:24" ht="104.7" customHeight="1" x14ac:dyDescent="0.55000000000000004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20">
        <f t="shared" si="243"/>
        <v>41313.985046296293</v>
      </c>
      <c r="L1941" s="20">
        <f t="shared" si="244"/>
        <v>41343.943379629629</v>
      </c>
      <c r="M1941" s="6" t="b">
        <v>0</v>
      </c>
      <c r="N1941" s="6">
        <v>96</v>
      </c>
      <c r="O1941" s="6" t="b">
        <v>1</v>
      </c>
      <c r="P1941" s="6" t="s">
        <v>8279</v>
      </c>
      <c r="Q1941" s="8">
        <f t="shared" si="245"/>
        <v>110.7</v>
      </c>
      <c r="R1941" s="9">
        <f t="shared" si="246"/>
        <v>115.3125</v>
      </c>
      <c r="S1941" s="6" t="s">
        <v>8325</v>
      </c>
      <c r="T1941" s="6" t="s">
        <v>8329</v>
      </c>
      <c r="U1941" s="6" t="str">
        <f t="shared" si="240"/>
        <v>music</v>
      </c>
      <c r="V1941" s="6" t="str">
        <f t="shared" si="247"/>
        <v>indie rock</v>
      </c>
      <c r="W1941" s="6" t="str">
        <f t="shared" si="241"/>
        <v>music</v>
      </c>
      <c r="X1941" s="6" t="str">
        <f t="shared" si="242"/>
        <v>indie rock</v>
      </c>
    </row>
    <row r="1942" spans="1:24" ht="104.7" customHeight="1" x14ac:dyDescent="0.55000000000000004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20">
        <f t="shared" si="243"/>
        <v>40670.507326388892</v>
      </c>
      <c r="L1942" s="20">
        <f t="shared" si="244"/>
        <v>40709.165972222225</v>
      </c>
      <c r="M1942" s="6" t="b">
        <v>0</v>
      </c>
      <c r="N1942" s="6">
        <v>31</v>
      </c>
      <c r="O1942" s="6" t="b">
        <v>1</v>
      </c>
      <c r="P1942" s="6" t="s">
        <v>8279</v>
      </c>
      <c r="Q1942" s="8">
        <f t="shared" si="245"/>
        <v>170.92307692307693</v>
      </c>
      <c r="R1942" s="9">
        <f t="shared" si="246"/>
        <v>35.838709677419352</v>
      </c>
      <c r="S1942" s="6" t="s">
        <v>8325</v>
      </c>
      <c r="T1942" s="6" t="s">
        <v>8329</v>
      </c>
      <c r="U1942" s="6" t="str">
        <f t="shared" si="240"/>
        <v>music</v>
      </c>
      <c r="V1942" s="6" t="str">
        <f t="shared" si="247"/>
        <v>indie rock</v>
      </c>
      <c r="W1942" s="6" t="str">
        <f t="shared" si="241"/>
        <v>music</v>
      </c>
      <c r="X1942" s="6" t="str">
        <f t="shared" si="242"/>
        <v>indie rock</v>
      </c>
    </row>
    <row r="1943" spans="1:24" ht="104.7" customHeight="1" x14ac:dyDescent="0.55000000000000004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20">
        <f t="shared" si="243"/>
        <v>41744.290868055556</v>
      </c>
      <c r="L1943" s="20">
        <f t="shared" si="244"/>
        <v>41774.290868055556</v>
      </c>
      <c r="M1943" s="6" t="b">
        <v>1</v>
      </c>
      <c r="N1943" s="6">
        <v>4883</v>
      </c>
      <c r="O1943" s="6" t="b">
        <v>1</v>
      </c>
      <c r="P1943" s="6" t="s">
        <v>8295</v>
      </c>
      <c r="Q1943" s="8">
        <f t="shared" si="245"/>
        <v>126.11835600000001</v>
      </c>
      <c r="R1943" s="9">
        <f t="shared" si="246"/>
        <v>64.570118779438872</v>
      </c>
      <c r="S1943" s="6" t="s">
        <v>8319</v>
      </c>
      <c r="T1943" s="6" t="s">
        <v>8349</v>
      </c>
      <c r="U1943" s="6" t="str">
        <f t="shared" si="240"/>
        <v>technology</v>
      </c>
      <c r="V1943" s="6" t="str">
        <f t="shared" si="247"/>
        <v>hardware</v>
      </c>
      <c r="W1943" s="6" t="str">
        <f t="shared" si="241"/>
        <v>technology</v>
      </c>
      <c r="X1943" s="6" t="str">
        <f t="shared" si="242"/>
        <v>hardware</v>
      </c>
    </row>
    <row r="1944" spans="1:24" ht="104.7" customHeight="1" x14ac:dyDescent="0.55000000000000004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20">
        <f t="shared" si="243"/>
        <v>40638.828009259261</v>
      </c>
      <c r="L1944" s="20">
        <f t="shared" si="244"/>
        <v>40728.828009259261</v>
      </c>
      <c r="M1944" s="6" t="b">
        <v>1</v>
      </c>
      <c r="N1944" s="6">
        <v>95</v>
      </c>
      <c r="O1944" s="6" t="b">
        <v>1</v>
      </c>
      <c r="P1944" s="6" t="s">
        <v>8295</v>
      </c>
      <c r="Q1944" s="8">
        <f t="shared" si="245"/>
        <v>138.44033333333334</v>
      </c>
      <c r="R1944" s="9">
        <f t="shared" si="246"/>
        <v>87.436000000000007</v>
      </c>
      <c r="S1944" s="6" t="s">
        <v>8319</v>
      </c>
      <c r="T1944" s="6" t="s">
        <v>8349</v>
      </c>
      <c r="U1944" s="6" t="str">
        <f t="shared" si="240"/>
        <v>technology</v>
      </c>
      <c r="V1944" s="6" t="str">
        <f t="shared" si="247"/>
        <v>hardware</v>
      </c>
      <c r="W1944" s="6" t="str">
        <f t="shared" si="241"/>
        <v>technology</v>
      </c>
      <c r="X1944" s="6" t="str">
        <f t="shared" si="242"/>
        <v>hardware</v>
      </c>
    </row>
    <row r="1945" spans="1:24" ht="104.7" customHeight="1" x14ac:dyDescent="0.55000000000000004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20">
        <f t="shared" si="243"/>
        <v>42548.269861111112</v>
      </c>
      <c r="L1945" s="20">
        <f t="shared" si="244"/>
        <v>42593.269861111112</v>
      </c>
      <c r="M1945" s="6" t="b">
        <v>1</v>
      </c>
      <c r="N1945" s="6">
        <v>2478</v>
      </c>
      <c r="O1945" s="6" t="b">
        <v>1</v>
      </c>
      <c r="P1945" s="6" t="s">
        <v>8295</v>
      </c>
      <c r="Q1945" s="8">
        <f t="shared" si="245"/>
        <v>1705.2499999999998</v>
      </c>
      <c r="R1945" s="9">
        <f t="shared" si="246"/>
        <v>68.815577078288939</v>
      </c>
      <c r="S1945" s="6" t="s">
        <v>8319</v>
      </c>
      <c r="T1945" s="6" t="s">
        <v>8349</v>
      </c>
      <c r="U1945" s="6" t="str">
        <f t="shared" si="240"/>
        <v>technology</v>
      </c>
      <c r="V1945" s="6" t="str">
        <f t="shared" si="247"/>
        <v>hardware</v>
      </c>
      <c r="W1945" s="6" t="str">
        <f t="shared" si="241"/>
        <v>technology</v>
      </c>
      <c r="X1945" s="6" t="str">
        <f t="shared" si="242"/>
        <v>hardware</v>
      </c>
    </row>
    <row r="1946" spans="1:24" ht="104.7" customHeight="1" x14ac:dyDescent="0.55000000000000004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20">
        <f t="shared" si="243"/>
        <v>41730.584374999999</v>
      </c>
      <c r="L1946" s="20">
        <f t="shared" si="244"/>
        <v>41760.584374999999</v>
      </c>
      <c r="M1946" s="6" t="b">
        <v>1</v>
      </c>
      <c r="N1946" s="6">
        <v>1789</v>
      </c>
      <c r="O1946" s="6" t="b">
        <v>1</v>
      </c>
      <c r="P1946" s="6" t="s">
        <v>8295</v>
      </c>
      <c r="Q1946" s="8">
        <f t="shared" si="245"/>
        <v>788.05550000000005</v>
      </c>
      <c r="R1946" s="9">
        <f t="shared" si="246"/>
        <v>176.200223588597</v>
      </c>
      <c r="S1946" s="6" t="s">
        <v>8319</v>
      </c>
      <c r="T1946" s="6" t="s">
        <v>8349</v>
      </c>
      <c r="U1946" s="6" t="str">
        <f t="shared" si="240"/>
        <v>technology</v>
      </c>
      <c r="V1946" s="6" t="str">
        <f t="shared" si="247"/>
        <v>hardware</v>
      </c>
      <c r="W1946" s="6" t="str">
        <f t="shared" si="241"/>
        <v>technology</v>
      </c>
      <c r="X1946" s="6" t="str">
        <f t="shared" si="242"/>
        <v>hardware</v>
      </c>
    </row>
    <row r="1947" spans="1:24" ht="104.7" customHeight="1" x14ac:dyDescent="0.55000000000000004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20">
        <f t="shared" si="243"/>
        <v>42157.251828703709</v>
      </c>
      <c r="L1947" s="20">
        <f t="shared" si="244"/>
        <v>42197.251828703709</v>
      </c>
      <c r="M1947" s="6" t="b">
        <v>1</v>
      </c>
      <c r="N1947" s="6">
        <v>680</v>
      </c>
      <c r="O1947" s="6" t="b">
        <v>1</v>
      </c>
      <c r="P1947" s="6" t="s">
        <v>8295</v>
      </c>
      <c r="Q1947" s="8">
        <f t="shared" si="245"/>
        <v>348.01799999999997</v>
      </c>
      <c r="R1947" s="9">
        <f t="shared" si="246"/>
        <v>511.79117647058825</v>
      </c>
      <c r="S1947" s="6" t="s">
        <v>8319</v>
      </c>
      <c r="T1947" s="6" t="s">
        <v>8349</v>
      </c>
      <c r="U1947" s="6" t="str">
        <f t="shared" si="240"/>
        <v>technology</v>
      </c>
      <c r="V1947" s="6" t="str">
        <f t="shared" si="247"/>
        <v>hardware</v>
      </c>
      <c r="W1947" s="6" t="str">
        <f t="shared" si="241"/>
        <v>technology</v>
      </c>
      <c r="X1947" s="6" t="str">
        <f t="shared" si="242"/>
        <v>hardware</v>
      </c>
    </row>
    <row r="1948" spans="1:24" ht="104.7" customHeight="1" x14ac:dyDescent="0.55000000000000004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20">
        <f t="shared" si="243"/>
        <v>41689.150011574071</v>
      </c>
      <c r="L1948" s="20">
        <f t="shared" si="244"/>
        <v>41749.108344907407</v>
      </c>
      <c r="M1948" s="6" t="b">
        <v>1</v>
      </c>
      <c r="N1948" s="6">
        <v>70</v>
      </c>
      <c r="O1948" s="6" t="b">
        <v>1</v>
      </c>
      <c r="P1948" s="6" t="s">
        <v>8295</v>
      </c>
      <c r="Q1948" s="8">
        <f t="shared" si="245"/>
        <v>149.74666666666667</v>
      </c>
      <c r="R1948" s="9">
        <f t="shared" si="246"/>
        <v>160.44285714285715</v>
      </c>
      <c r="S1948" s="6" t="s">
        <v>8319</v>
      </c>
      <c r="T1948" s="6" t="s">
        <v>8349</v>
      </c>
      <c r="U1948" s="6" t="str">
        <f t="shared" si="240"/>
        <v>technology</v>
      </c>
      <c r="V1948" s="6" t="str">
        <f t="shared" si="247"/>
        <v>hardware</v>
      </c>
      <c r="W1948" s="6" t="str">
        <f t="shared" si="241"/>
        <v>technology</v>
      </c>
      <c r="X1948" s="6" t="str">
        <f t="shared" si="242"/>
        <v>hardware</v>
      </c>
    </row>
    <row r="1949" spans="1:24" ht="104.7" customHeight="1" x14ac:dyDescent="0.55000000000000004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20">
        <f t="shared" si="243"/>
        <v>40102.918055555558</v>
      </c>
      <c r="L1949" s="20">
        <f t="shared" si="244"/>
        <v>40140.249305555553</v>
      </c>
      <c r="M1949" s="6" t="b">
        <v>1</v>
      </c>
      <c r="N1949" s="6">
        <v>23</v>
      </c>
      <c r="O1949" s="6" t="b">
        <v>1</v>
      </c>
      <c r="P1949" s="6" t="s">
        <v>8295</v>
      </c>
      <c r="Q1949" s="8">
        <f t="shared" si="245"/>
        <v>100.63375000000001</v>
      </c>
      <c r="R1949" s="9">
        <f t="shared" si="246"/>
        <v>35.003043478260871</v>
      </c>
      <c r="S1949" s="6" t="s">
        <v>8319</v>
      </c>
      <c r="T1949" s="6" t="s">
        <v>8349</v>
      </c>
      <c r="U1949" s="6" t="str">
        <f t="shared" si="240"/>
        <v>technology</v>
      </c>
      <c r="V1949" s="6" t="str">
        <f t="shared" si="247"/>
        <v>hardware</v>
      </c>
      <c r="W1949" s="6" t="str">
        <f t="shared" si="241"/>
        <v>technology</v>
      </c>
      <c r="X1949" s="6" t="str">
        <f t="shared" si="242"/>
        <v>hardware</v>
      </c>
    </row>
    <row r="1950" spans="1:24" ht="104.7" customHeight="1" x14ac:dyDescent="0.55000000000000004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20">
        <f t="shared" si="243"/>
        <v>42473.604270833333</v>
      </c>
      <c r="L1950" s="20">
        <f t="shared" si="244"/>
        <v>42527.709722222222</v>
      </c>
      <c r="M1950" s="6" t="b">
        <v>1</v>
      </c>
      <c r="N1950" s="6">
        <v>4245</v>
      </c>
      <c r="O1950" s="6" t="b">
        <v>1</v>
      </c>
      <c r="P1950" s="6" t="s">
        <v>8295</v>
      </c>
      <c r="Q1950" s="8">
        <f t="shared" si="245"/>
        <v>800.21100000000001</v>
      </c>
      <c r="R1950" s="9">
        <f t="shared" si="246"/>
        <v>188.50671378091872</v>
      </c>
      <c r="S1950" s="6" t="s">
        <v>8319</v>
      </c>
      <c r="T1950" s="6" t="s">
        <v>8349</v>
      </c>
      <c r="U1950" s="6" t="str">
        <f t="shared" si="240"/>
        <v>technology</v>
      </c>
      <c r="V1950" s="6" t="str">
        <f t="shared" si="247"/>
        <v>hardware</v>
      </c>
      <c r="W1950" s="6" t="str">
        <f t="shared" si="241"/>
        <v>technology</v>
      </c>
      <c r="X1950" s="6" t="str">
        <f t="shared" si="242"/>
        <v>hardware</v>
      </c>
    </row>
    <row r="1951" spans="1:24" ht="104.7" customHeight="1" x14ac:dyDescent="0.55000000000000004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20">
        <f t="shared" si="243"/>
        <v>41800.423043981478</v>
      </c>
      <c r="L1951" s="20">
        <f t="shared" si="244"/>
        <v>41830.423043981478</v>
      </c>
      <c r="M1951" s="6" t="b">
        <v>1</v>
      </c>
      <c r="N1951" s="6">
        <v>943</v>
      </c>
      <c r="O1951" s="6" t="b">
        <v>1</v>
      </c>
      <c r="P1951" s="6" t="s">
        <v>8295</v>
      </c>
      <c r="Q1951" s="8">
        <f t="shared" si="245"/>
        <v>106.00260000000002</v>
      </c>
      <c r="R1951" s="9">
        <f t="shared" si="246"/>
        <v>56.204984093319197</v>
      </c>
      <c r="S1951" s="6" t="s">
        <v>8319</v>
      </c>
      <c r="T1951" s="6" t="s">
        <v>8349</v>
      </c>
      <c r="U1951" s="6" t="str">
        <f t="shared" si="240"/>
        <v>technology</v>
      </c>
      <c r="V1951" s="6" t="str">
        <f t="shared" si="247"/>
        <v>hardware</v>
      </c>
      <c r="W1951" s="6" t="str">
        <f t="shared" si="241"/>
        <v>technology</v>
      </c>
      <c r="X1951" s="6" t="str">
        <f t="shared" si="242"/>
        <v>hardware</v>
      </c>
    </row>
    <row r="1952" spans="1:24" ht="104.7" customHeight="1" x14ac:dyDescent="0.55000000000000004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20">
        <f t="shared" si="243"/>
        <v>40624.181400462963</v>
      </c>
      <c r="L1952" s="20">
        <f t="shared" si="244"/>
        <v>40655.181400462963</v>
      </c>
      <c r="M1952" s="6" t="b">
        <v>1</v>
      </c>
      <c r="N1952" s="6">
        <v>1876</v>
      </c>
      <c r="O1952" s="6" t="b">
        <v>1</v>
      </c>
      <c r="P1952" s="6" t="s">
        <v>8295</v>
      </c>
      <c r="Q1952" s="8">
        <f t="shared" si="245"/>
        <v>200.51866666666669</v>
      </c>
      <c r="R1952" s="9">
        <f t="shared" si="246"/>
        <v>51.3054157782516</v>
      </c>
      <c r="S1952" s="6" t="s">
        <v>8319</v>
      </c>
      <c r="T1952" s="6" t="s">
        <v>8349</v>
      </c>
      <c r="U1952" s="6" t="str">
        <f t="shared" si="240"/>
        <v>technology</v>
      </c>
      <c r="V1952" s="6" t="str">
        <f t="shared" si="247"/>
        <v>hardware</v>
      </c>
      <c r="W1952" s="6" t="str">
        <f t="shared" si="241"/>
        <v>technology</v>
      </c>
      <c r="X1952" s="6" t="str">
        <f t="shared" si="242"/>
        <v>hardware</v>
      </c>
    </row>
    <row r="1953" spans="1:24" ht="104.7" customHeight="1" x14ac:dyDescent="0.55000000000000004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20">
        <f t="shared" si="243"/>
        <v>42651.420567129629</v>
      </c>
      <c r="L1953" s="20">
        <f t="shared" si="244"/>
        <v>42681.462233796294</v>
      </c>
      <c r="M1953" s="6" t="b">
        <v>1</v>
      </c>
      <c r="N1953" s="6">
        <v>834</v>
      </c>
      <c r="O1953" s="6" t="b">
        <v>1</v>
      </c>
      <c r="P1953" s="6" t="s">
        <v>8295</v>
      </c>
      <c r="Q1953" s="8">
        <f t="shared" si="245"/>
        <v>212.44399999999999</v>
      </c>
      <c r="R1953" s="9">
        <f t="shared" si="246"/>
        <v>127.36450839328538</v>
      </c>
      <c r="S1953" s="6" t="s">
        <v>8319</v>
      </c>
      <c r="T1953" s="6" t="s">
        <v>8349</v>
      </c>
      <c r="U1953" s="6" t="str">
        <f t="shared" si="240"/>
        <v>technology</v>
      </c>
      <c r="V1953" s="6" t="str">
        <f t="shared" si="247"/>
        <v>hardware</v>
      </c>
      <c r="W1953" s="6" t="str">
        <f t="shared" si="241"/>
        <v>technology</v>
      </c>
      <c r="X1953" s="6" t="str">
        <f t="shared" si="242"/>
        <v>hardware</v>
      </c>
    </row>
    <row r="1954" spans="1:24" ht="104.7" customHeight="1" x14ac:dyDescent="0.55000000000000004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20">
        <f t="shared" si="243"/>
        <v>41526.60665509259</v>
      </c>
      <c r="L1954" s="20">
        <f t="shared" si="244"/>
        <v>41563.60665509259</v>
      </c>
      <c r="M1954" s="6" t="b">
        <v>1</v>
      </c>
      <c r="N1954" s="6">
        <v>682</v>
      </c>
      <c r="O1954" s="6" t="b">
        <v>1</v>
      </c>
      <c r="P1954" s="6" t="s">
        <v>8295</v>
      </c>
      <c r="Q1954" s="8">
        <f t="shared" si="245"/>
        <v>198.47237142857145</v>
      </c>
      <c r="R1954" s="9">
        <f t="shared" si="246"/>
        <v>101.85532258064516</v>
      </c>
      <c r="S1954" s="6" t="s">
        <v>8319</v>
      </c>
      <c r="T1954" s="6" t="s">
        <v>8349</v>
      </c>
      <c r="U1954" s="6" t="str">
        <f t="shared" si="240"/>
        <v>technology</v>
      </c>
      <c r="V1954" s="6" t="str">
        <f t="shared" si="247"/>
        <v>hardware</v>
      </c>
      <c r="W1954" s="6" t="str">
        <f t="shared" si="241"/>
        <v>technology</v>
      </c>
      <c r="X1954" s="6" t="str">
        <f t="shared" si="242"/>
        <v>hardware</v>
      </c>
    </row>
    <row r="1955" spans="1:24" ht="104.7" customHeight="1" x14ac:dyDescent="0.55000000000000004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20">
        <f t="shared" si="243"/>
        <v>40941.199826388889</v>
      </c>
      <c r="L1955" s="20">
        <f t="shared" si="244"/>
        <v>40970.125</v>
      </c>
      <c r="M1955" s="6" t="b">
        <v>1</v>
      </c>
      <c r="N1955" s="6">
        <v>147</v>
      </c>
      <c r="O1955" s="6" t="b">
        <v>1</v>
      </c>
      <c r="P1955" s="6" t="s">
        <v>8295</v>
      </c>
      <c r="Q1955" s="8">
        <f t="shared" si="245"/>
        <v>225.94666666666666</v>
      </c>
      <c r="R1955" s="9">
        <f t="shared" si="246"/>
        <v>230.55782312925169</v>
      </c>
      <c r="S1955" s="6" t="s">
        <v>8319</v>
      </c>
      <c r="T1955" s="6" t="s">
        <v>8349</v>
      </c>
      <c r="U1955" s="6" t="str">
        <f t="shared" si="240"/>
        <v>technology</v>
      </c>
      <c r="V1955" s="6" t="str">
        <f t="shared" si="247"/>
        <v>hardware</v>
      </c>
      <c r="W1955" s="6" t="str">
        <f t="shared" si="241"/>
        <v>technology</v>
      </c>
      <c r="X1955" s="6" t="str">
        <f t="shared" si="242"/>
        <v>hardware</v>
      </c>
    </row>
    <row r="1956" spans="1:24" ht="104.7" customHeight="1" x14ac:dyDescent="0.55000000000000004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20">
        <f t="shared" si="243"/>
        <v>42394.580740740741</v>
      </c>
      <c r="L1956" s="20">
        <f t="shared" si="244"/>
        <v>42441.208333333328</v>
      </c>
      <c r="M1956" s="6" t="b">
        <v>1</v>
      </c>
      <c r="N1956" s="6">
        <v>415</v>
      </c>
      <c r="O1956" s="6" t="b">
        <v>1</v>
      </c>
      <c r="P1956" s="6" t="s">
        <v>8295</v>
      </c>
      <c r="Q1956" s="8">
        <f t="shared" si="245"/>
        <v>698.94800000000009</v>
      </c>
      <c r="R1956" s="9">
        <f t="shared" si="246"/>
        <v>842.10602409638557</v>
      </c>
      <c r="S1956" s="6" t="s">
        <v>8319</v>
      </c>
      <c r="T1956" s="6" t="s">
        <v>8349</v>
      </c>
      <c r="U1956" s="6" t="str">
        <f t="shared" si="240"/>
        <v>technology</v>
      </c>
      <c r="V1956" s="6" t="str">
        <f t="shared" si="247"/>
        <v>hardware</v>
      </c>
      <c r="W1956" s="6" t="str">
        <f t="shared" si="241"/>
        <v>technology</v>
      </c>
      <c r="X1956" s="6" t="str">
        <f t="shared" si="242"/>
        <v>hardware</v>
      </c>
    </row>
    <row r="1957" spans="1:24" ht="104.7" customHeight="1" x14ac:dyDescent="0.55000000000000004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20">
        <f t="shared" si="243"/>
        <v>41020.271770833337</v>
      </c>
      <c r="L1957" s="20">
        <f t="shared" si="244"/>
        <v>41052.791666666664</v>
      </c>
      <c r="M1957" s="6" t="b">
        <v>1</v>
      </c>
      <c r="N1957" s="6">
        <v>290</v>
      </c>
      <c r="O1957" s="6" t="b">
        <v>1</v>
      </c>
      <c r="P1957" s="6" t="s">
        <v>8295</v>
      </c>
      <c r="Q1957" s="8">
        <f t="shared" si="245"/>
        <v>398.59528571428569</v>
      </c>
      <c r="R1957" s="9">
        <f t="shared" si="246"/>
        <v>577.27593103448271</v>
      </c>
      <c r="S1957" s="6" t="s">
        <v>8319</v>
      </c>
      <c r="T1957" s="6" t="s">
        <v>8349</v>
      </c>
      <c r="U1957" s="6" t="str">
        <f t="shared" si="240"/>
        <v>technology</v>
      </c>
      <c r="V1957" s="6" t="str">
        <f t="shared" si="247"/>
        <v>hardware</v>
      </c>
      <c r="W1957" s="6" t="str">
        <f t="shared" si="241"/>
        <v>technology</v>
      </c>
      <c r="X1957" s="6" t="str">
        <f t="shared" si="242"/>
        <v>hardware</v>
      </c>
    </row>
    <row r="1958" spans="1:24" ht="104.7" customHeight="1" x14ac:dyDescent="0.55000000000000004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20">
        <f t="shared" si="243"/>
        <v>42067.923668981486</v>
      </c>
      <c r="L1958" s="20">
        <f t="shared" si="244"/>
        <v>42112.882002314815</v>
      </c>
      <c r="M1958" s="6" t="b">
        <v>1</v>
      </c>
      <c r="N1958" s="6">
        <v>365</v>
      </c>
      <c r="O1958" s="6" t="b">
        <v>1</v>
      </c>
      <c r="P1958" s="6" t="s">
        <v>8295</v>
      </c>
      <c r="Q1958" s="8">
        <f t="shared" si="245"/>
        <v>294.0333333333333</v>
      </c>
      <c r="R1958" s="9">
        <f t="shared" si="246"/>
        <v>483.34246575342468</v>
      </c>
      <c r="S1958" s="6" t="s">
        <v>8319</v>
      </c>
      <c r="T1958" s="6" t="s">
        <v>8349</v>
      </c>
      <c r="U1958" s="6" t="str">
        <f t="shared" si="240"/>
        <v>technology</v>
      </c>
      <c r="V1958" s="6" t="str">
        <f t="shared" si="247"/>
        <v>hardware</v>
      </c>
      <c r="W1958" s="6" t="str">
        <f t="shared" si="241"/>
        <v>technology</v>
      </c>
      <c r="X1958" s="6" t="str">
        <f t="shared" si="242"/>
        <v>hardware</v>
      </c>
    </row>
    <row r="1959" spans="1:24" ht="104.7" customHeight="1" x14ac:dyDescent="0.55000000000000004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20">
        <f t="shared" si="243"/>
        <v>41179.098530092589</v>
      </c>
      <c r="L1959" s="20">
        <f t="shared" si="244"/>
        <v>41209.098530092589</v>
      </c>
      <c r="M1959" s="6" t="b">
        <v>1</v>
      </c>
      <c r="N1959" s="6">
        <v>660</v>
      </c>
      <c r="O1959" s="6" t="b">
        <v>1</v>
      </c>
      <c r="P1959" s="6" t="s">
        <v>8295</v>
      </c>
      <c r="Q1959" s="8">
        <f t="shared" si="245"/>
        <v>167.50470000000001</v>
      </c>
      <c r="R1959" s="9">
        <f t="shared" si="246"/>
        <v>76.138500000000008</v>
      </c>
      <c r="S1959" s="6" t="s">
        <v>8319</v>
      </c>
      <c r="T1959" s="6" t="s">
        <v>8349</v>
      </c>
      <c r="U1959" s="6" t="str">
        <f t="shared" si="240"/>
        <v>technology</v>
      </c>
      <c r="V1959" s="6" t="str">
        <f t="shared" si="247"/>
        <v>hardware</v>
      </c>
      <c r="W1959" s="6" t="str">
        <f t="shared" si="241"/>
        <v>technology</v>
      </c>
      <c r="X1959" s="6" t="str">
        <f t="shared" si="242"/>
        <v>hardware</v>
      </c>
    </row>
    <row r="1960" spans="1:24" ht="104.7" customHeight="1" x14ac:dyDescent="0.55000000000000004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20">
        <f t="shared" si="243"/>
        <v>41326.987974537034</v>
      </c>
      <c r="L1960" s="20">
        <f t="shared" si="244"/>
        <v>41356.94630787037</v>
      </c>
      <c r="M1960" s="6" t="b">
        <v>1</v>
      </c>
      <c r="N1960" s="6">
        <v>1356</v>
      </c>
      <c r="O1960" s="6" t="b">
        <v>1</v>
      </c>
      <c r="P1960" s="6" t="s">
        <v>8295</v>
      </c>
      <c r="Q1960" s="8">
        <f t="shared" si="245"/>
        <v>1435.5717142857143</v>
      </c>
      <c r="R1960" s="9">
        <f t="shared" si="246"/>
        <v>74.107684365781708</v>
      </c>
      <c r="S1960" s="6" t="s">
        <v>8319</v>
      </c>
      <c r="T1960" s="6" t="s">
        <v>8349</v>
      </c>
      <c r="U1960" s="6" t="str">
        <f t="shared" si="240"/>
        <v>technology</v>
      </c>
      <c r="V1960" s="6" t="str">
        <f t="shared" si="247"/>
        <v>hardware</v>
      </c>
      <c r="W1960" s="6" t="str">
        <f t="shared" si="241"/>
        <v>technology</v>
      </c>
      <c r="X1960" s="6" t="str">
        <f t="shared" si="242"/>
        <v>hardware</v>
      </c>
    </row>
    <row r="1961" spans="1:24" ht="104.7" customHeight="1" x14ac:dyDescent="0.55000000000000004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20">
        <f t="shared" si="243"/>
        <v>41871.845601851855</v>
      </c>
      <c r="L1961" s="20">
        <f t="shared" si="244"/>
        <v>41913</v>
      </c>
      <c r="M1961" s="6" t="b">
        <v>1</v>
      </c>
      <c r="N1961" s="6">
        <v>424</v>
      </c>
      <c r="O1961" s="6" t="b">
        <v>1</v>
      </c>
      <c r="P1961" s="6" t="s">
        <v>8295</v>
      </c>
      <c r="Q1961" s="8">
        <f t="shared" si="245"/>
        <v>156.73439999999999</v>
      </c>
      <c r="R1961" s="9">
        <f t="shared" si="246"/>
        <v>36.965660377358489</v>
      </c>
      <c r="S1961" s="6" t="s">
        <v>8319</v>
      </c>
      <c r="T1961" s="6" t="s">
        <v>8349</v>
      </c>
      <c r="U1961" s="6" t="str">
        <f t="shared" si="240"/>
        <v>technology</v>
      </c>
      <c r="V1961" s="6" t="str">
        <f t="shared" si="247"/>
        <v>hardware</v>
      </c>
      <c r="W1961" s="6" t="str">
        <f t="shared" si="241"/>
        <v>technology</v>
      </c>
      <c r="X1961" s="6" t="str">
        <f t="shared" si="242"/>
        <v>hardware</v>
      </c>
    </row>
    <row r="1962" spans="1:24" ht="104.7" customHeight="1" x14ac:dyDescent="0.55000000000000004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20">
        <f t="shared" si="243"/>
        <v>41964.362743055557</v>
      </c>
      <c r="L1962" s="20">
        <f t="shared" si="244"/>
        <v>41994.362743055557</v>
      </c>
      <c r="M1962" s="6" t="b">
        <v>1</v>
      </c>
      <c r="N1962" s="6">
        <v>33</v>
      </c>
      <c r="O1962" s="6" t="b">
        <v>1</v>
      </c>
      <c r="P1962" s="6" t="s">
        <v>8295</v>
      </c>
      <c r="Q1962" s="8">
        <f t="shared" si="245"/>
        <v>117.90285714285716</v>
      </c>
      <c r="R1962" s="9">
        <f t="shared" si="246"/>
        <v>2500.969696969697</v>
      </c>
      <c r="S1962" s="6" t="s">
        <v>8319</v>
      </c>
      <c r="T1962" s="6" t="s">
        <v>8349</v>
      </c>
      <c r="U1962" s="6" t="str">
        <f t="shared" si="240"/>
        <v>technology</v>
      </c>
      <c r="V1962" s="6" t="str">
        <f t="shared" si="247"/>
        <v>hardware</v>
      </c>
      <c r="W1962" s="6" t="str">
        <f t="shared" si="241"/>
        <v>technology</v>
      </c>
      <c r="X1962" s="6" t="str">
        <f t="shared" si="242"/>
        <v>hardware</v>
      </c>
    </row>
    <row r="1963" spans="1:24" ht="104.7" customHeight="1" x14ac:dyDescent="0.55000000000000004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20">
        <f t="shared" si="243"/>
        <v>41148.194641203707</v>
      </c>
      <c r="L1963" s="20">
        <f t="shared" si="244"/>
        <v>41188.165972222225</v>
      </c>
      <c r="M1963" s="6" t="b">
        <v>1</v>
      </c>
      <c r="N1963" s="6">
        <v>1633</v>
      </c>
      <c r="O1963" s="6" t="b">
        <v>1</v>
      </c>
      <c r="P1963" s="6" t="s">
        <v>8295</v>
      </c>
      <c r="Q1963" s="8">
        <f t="shared" si="245"/>
        <v>1105.3811999999998</v>
      </c>
      <c r="R1963" s="9">
        <f t="shared" si="246"/>
        <v>67.690214329454989</v>
      </c>
      <c r="S1963" s="6" t="s">
        <v>8319</v>
      </c>
      <c r="T1963" s="6" t="s">
        <v>8349</v>
      </c>
      <c r="U1963" s="6" t="str">
        <f t="shared" si="240"/>
        <v>technology</v>
      </c>
      <c r="V1963" s="6" t="str">
        <f t="shared" si="247"/>
        <v>hardware</v>
      </c>
      <c r="W1963" s="6" t="str">
        <f t="shared" si="241"/>
        <v>technology</v>
      </c>
      <c r="X1963" s="6" t="str">
        <f t="shared" si="242"/>
        <v>hardware</v>
      </c>
    </row>
    <row r="1964" spans="1:24" ht="104.7" customHeight="1" x14ac:dyDescent="0.55000000000000004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20">
        <f t="shared" si="243"/>
        <v>41742.780509259261</v>
      </c>
      <c r="L1964" s="20">
        <f t="shared" si="244"/>
        <v>41772.780509259261</v>
      </c>
      <c r="M1964" s="6" t="b">
        <v>1</v>
      </c>
      <c r="N1964" s="6">
        <v>306</v>
      </c>
      <c r="O1964" s="6" t="b">
        <v>1</v>
      </c>
      <c r="P1964" s="6" t="s">
        <v>8295</v>
      </c>
      <c r="Q1964" s="8">
        <f t="shared" si="245"/>
        <v>192.92499999999998</v>
      </c>
      <c r="R1964" s="9">
        <f t="shared" si="246"/>
        <v>63.04738562091503</v>
      </c>
      <c r="S1964" s="6" t="s">
        <v>8319</v>
      </c>
      <c r="T1964" s="6" t="s">
        <v>8349</v>
      </c>
      <c r="U1964" s="6" t="str">
        <f t="shared" si="240"/>
        <v>technology</v>
      </c>
      <c r="V1964" s="6" t="str">
        <f t="shared" si="247"/>
        <v>hardware</v>
      </c>
      <c r="W1964" s="6" t="str">
        <f t="shared" si="241"/>
        <v>technology</v>
      </c>
      <c r="X1964" s="6" t="str">
        <f t="shared" si="242"/>
        <v>hardware</v>
      </c>
    </row>
    <row r="1965" spans="1:24" ht="104.7" customHeight="1" x14ac:dyDescent="0.55000000000000004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20">
        <f t="shared" si="243"/>
        <v>41863.429791666669</v>
      </c>
      <c r="L1965" s="20">
        <f t="shared" si="244"/>
        <v>41898.429791666669</v>
      </c>
      <c r="M1965" s="6" t="b">
        <v>1</v>
      </c>
      <c r="N1965" s="6">
        <v>205</v>
      </c>
      <c r="O1965" s="6" t="b">
        <v>1</v>
      </c>
      <c r="P1965" s="6" t="s">
        <v>8295</v>
      </c>
      <c r="Q1965" s="8">
        <f t="shared" si="245"/>
        <v>126.8842105263158</v>
      </c>
      <c r="R1965" s="9">
        <f t="shared" si="246"/>
        <v>117.6</v>
      </c>
      <c r="S1965" s="6" t="s">
        <v>8319</v>
      </c>
      <c r="T1965" s="6" t="s">
        <v>8349</v>
      </c>
      <c r="U1965" s="6" t="str">
        <f t="shared" si="240"/>
        <v>technology</v>
      </c>
      <c r="V1965" s="6" t="str">
        <f t="shared" si="247"/>
        <v>hardware</v>
      </c>
      <c r="W1965" s="6" t="str">
        <f t="shared" si="241"/>
        <v>technology</v>
      </c>
      <c r="X1965" s="6" t="str">
        <f t="shared" si="242"/>
        <v>hardware</v>
      </c>
    </row>
    <row r="1966" spans="1:24" ht="104.7" customHeight="1" x14ac:dyDescent="0.55000000000000004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20">
        <f t="shared" si="243"/>
        <v>42452.272824074069</v>
      </c>
      <c r="L1966" s="20">
        <f t="shared" si="244"/>
        <v>42482.272824074069</v>
      </c>
      <c r="M1966" s="6" t="b">
        <v>1</v>
      </c>
      <c r="N1966" s="6">
        <v>1281</v>
      </c>
      <c r="O1966" s="6" t="b">
        <v>1</v>
      </c>
      <c r="P1966" s="6" t="s">
        <v>8295</v>
      </c>
      <c r="Q1966" s="8">
        <f t="shared" si="245"/>
        <v>259.57748878923763</v>
      </c>
      <c r="R1966" s="9">
        <f t="shared" si="246"/>
        <v>180.75185011709601</v>
      </c>
      <c r="S1966" s="6" t="s">
        <v>8319</v>
      </c>
      <c r="T1966" s="6" t="s">
        <v>8349</v>
      </c>
      <c r="U1966" s="6" t="str">
        <f t="shared" si="240"/>
        <v>technology</v>
      </c>
      <c r="V1966" s="6" t="str">
        <f t="shared" si="247"/>
        <v>hardware</v>
      </c>
      <c r="W1966" s="6" t="str">
        <f t="shared" si="241"/>
        <v>technology</v>
      </c>
      <c r="X1966" s="6" t="str">
        <f t="shared" si="242"/>
        <v>hardware</v>
      </c>
    </row>
    <row r="1967" spans="1:24" ht="104.7" customHeight="1" x14ac:dyDescent="0.55000000000000004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20">
        <f t="shared" si="243"/>
        <v>40898.089236111111</v>
      </c>
      <c r="L1967" s="20">
        <f t="shared" si="244"/>
        <v>40920.041666666664</v>
      </c>
      <c r="M1967" s="6" t="b">
        <v>1</v>
      </c>
      <c r="N1967" s="6">
        <v>103</v>
      </c>
      <c r="O1967" s="6" t="b">
        <v>1</v>
      </c>
      <c r="P1967" s="6" t="s">
        <v>8295</v>
      </c>
      <c r="Q1967" s="8">
        <f t="shared" si="245"/>
        <v>262.27999999999997</v>
      </c>
      <c r="R1967" s="9">
        <f t="shared" si="246"/>
        <v>127.32038834951456</v>
      </c>
      <c r="S1967" s="6" t="s">
        <v>8319</v>
      </c>
      <c r="T1967" s="6" t="s">
        <v>8349</v>
      </c>
      <c r="U1967" s="6" t="str">
        <f t="shared" si="240"/>
        <v>technology</v>
      </c>
      <c r="V1967" s="6" t="str">
        <f t="shared" si="247"/>
        <v>hardware</v>
      </c>
      <c r="W1967" s="6" t="str">
        <f t="shared" si="241"/>
        <v>technology</v>
      </c>
      <c r="X1967" s="6" t="str">
        <f t="shared" si="242"/>
        <v>hardware</v>
      </c>
    </row>
    <row r="1968" spans="1:24" ht="104.7" customHeight="1" x14ac:dyDescent="0.55000000000000004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20">
        <f t="shared" si="243"/>
        <v>41835.540486111109</v>
      </c>
      <c r="L1968" s="20">
        <f t="shared" si="244"/>
        <v>41865.540486111109</v>
      </c>
      <c r="M1968" s="6" t="b">
        <v>1</v>
      </c>
      <c r="N1968" s="6">
        <v>1513</v>
      </c>
      <c r="O1968" s="6" t="b">
        <v>1</v>
      </c>
      <c r="P1968" s="6" t="s">
        <v>8295</v>
      </c>
      <c r="Q1968" s="8">
        <f t="shared" si="245"/>
        <v>206.74309000000002</v>
      </c>
      <c r="R1968" s="9">
        <f t="shared" si="246"/>
        <v>136.6444745538665</v>
      </c>
      <c r="S1968" s="6" t="s">
        <v>8319</v>
      </c>
      <c r="T1968" s="6" t="s">
        <v>8349</v>
      </c>
      <c r="U1968" s="6" t="str">
        <f t="shared" si="240"/>
        <v>technology</v>
      </c>
      <c r="V1968" s="6" t="str">
        <f t="shared" si="247"/>
        <v>hardware</v>
      </c>
      <c r="W1968" s="6" t="str">
        <f t="shared" si="241"/>
        <v>technology</v>
      </c>
      <c r="X1968" s="6" t="str">
        <f t="shared" si="242"/>
        <v>hardware</v>
      </c>
    </row>
    <row r="1969" spans="1:24" ht="104.7" customHeight="1" x14ac:dyDescent="0.55000000000000004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20">
        <f t="shared" si="243"/>
        <v>41730.663530092592</v>
      </c>
      <c r="L1969" s="20">
        <f t="shared" si="244"/>
        <v>41760.663530092592</v>
      </c>
      <c r="M1969" s="6" t="b">
        <v>1</v>
      </c>
      <c r="N1969" s="6">
        <v>405</v>
      </c>
      <c r="O1969" s="6" t="b">
        <v>1</v>
      </c>
      <c r="P1969" s="6" t="s">
        <v>8295</v>
      </c>
      <c r="Q1969" s="8">
        <f t="shared" si="245"/>
        <v>370.13</v>
      </c>
      <c r="R1969" s="9">
        <f t="shared" si="246"/>
        <v>182.78024691358024</v>
      </c>
      <c r="S1969" s="6" t="s">
        <v>8319</v>
      </c>
      <c r="T1969" s="6" t="s">
        <v>8349</v>
      </c>
      <c r="U1969" s="6" t="str">
        <f t="shared" si="240"/>
        <v>technology</v>
      </c>
      <c r="V1969" s="6" t="str">
        <f t="shared" si="247"/>
        <v>hardware</v>
      </c>
      <c r="W1969" s="6" t="str">
        <f t="shared" si="241"/>
        <v>technology</v>
      </c>
      <c r="X1969" s="6" t="str">
        <f t="shared" si="242"/>
        <v>hardware</v>
      </c>
    </row>
    <row r="1970" spans="1:24" ht="104.7" customHeight="1" x14ac:dyDescent="0.55000000000000004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20">
        <f t="shared" si="243"/>
        <v>42676.586979166663</v>
      </c>
      <c r="L1970" s="20">
        <f t="shared" si="244"/>
        <v>42707.628645833334</v>
      </c>
      <c r="M1970" s="6" t="b">
        <v>1</v>
      </c>
      <c r="N1970" s="6">
        <v>510</v>
      </c>
      <c r="O1970" s="6" t="b">
        <v>1</v>
      </c>
      <c r="P1970" s="6" t="s">
        <v>8295</v>
      </c>
      <c r="Q1970" s="8">
        <f t="shared" si="245"/>
        <v>284.96600000000001</v>
      </c>
      <c r="R1970" s="9">
        <f t="shared" si="246"/>
        <v>279.37843137254902</v>
      </c>
      <c r="S1970" s="6" t="s">
        <v>8319</v>
      </c>
      <c r="T1970" s="6" t="s">
        <v>8349</v>
      </c>
      <c r="U1970" s="6" t="str">
        <f t="shared" si="240"/>
        <v>technology</v>
      </c>
      <c r="V1970" s="6" t="str">
        <f t="shared" si="247"/>
        <v>hardware</v>
      </c>
      <c r="W1970" s="6" t="str">
        <f t="shared" si="241"/>
        <v>technology</v>
      </c>
      <c r="X1970" s="6" t="str">
        <f t="shared" si="242"/>
        <v>hardware</v>
      </c>
    </row>
    <row r="1971" spans="1:24" ht="104.7" customHeight="1" x14ac:dyDescent="0.55000000000000004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20">
        <f t="shared" si="243"/>
        <v>42557.792453703703</v>
      </c>
      <c r="L1971" s="20">
        <f t="shared" si="244"/>
        <v>42587.792453703703</v>
      </c>
      <c r="M1971" s="6" t="b">
        <v>1</v>
      </c>
      <c r="N1971" s="6">
        <v>1887</v>
      </c>
      <c r="O1971" s="6" t="b">
        <v>1</v>
      </c>
      <c r="P1971" s="6" t="s">
        <v>8295</v>
      </c>
      <c r="Q1971" s="8">
        <f t="shared" si="245"/>
        <v>579.08000000000004</v>
      </c>
      <c r="R1971" s="9">
        <f t="shared" si="246"/>
        <v>61.375728669846318</v>
      </c>
      <c r="S1971" s="6" t="s">
        <v>8319</v>
      </c>
      <c r="T1971" s="6" t="s">
        <v>8349</v>
      </c>
      <c r="U1971" s="6" t="str">
        <f t="shared" si="240"/>
        <v>technology</v>
      </c>
      <c r="V1971" s="6" t="str">
        <f t="shared" si="247"/>
        <v>hardware</v>
      </c>
      <c r="W1971" s="6" t="str">
        <f t="shared" si="241"/>
        <v>technology</v>
      </c>
      <c r="X1971" s="6" t="str">
        <f t="shared" si="242"/>
        <v>hardware</v>
      </c>
    </row>
    <row r="1972" spans="1:24" ht="104.7" customHeight="1" x14ac:dyDescent="0.55000000000000004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20">
        <f t="shared" si="243"/>
        <v>41324.193298611113</v>
      </c>
      <c r="L1972" s="20">
        <f t="shared" si="244"/>
        <v>41384.151631944449</v>
      </c>
      <c r="M1972" s="6" t="b">
        <v>1</v>
      </c>
      <c r="N1972" s="6">
        <v>701</v>
      </c>
      <c r="O1972" s="6" t="b">
        <v>1</v>
      </c>
      <c r="P1972" s="6" t="s">
        <v>8295</v>
      </c>
      <c r="Q1972" s="8">
        <f t="shared" si="245"/>
        <v>1131.8</v>
      </c>
      <c r="R1972" s="9">
        <f t="shared" si="246"/>
        <v>80.727532097004286</v>
      </c>
      <c r="S1972" s="6" t="s">
        <v>8319</v>
      </c>
      <c r="T1972" s="6" t="s">
        <v>8349</v>
      </c>
      <c r="U1972" s="6" t="str">
        <f t="shared" si="240"/>
        <v>technology</v>
      </c>
      <c r="V1972" s="6" t="str">
        <f t="shared" si="247"/>
        <v>hardware</v>
      </c>
      <c r="W1972" s="6" t="str">
        <f t="shared" si="241"/>
        <v>technology</v>
      </c>
      <c r="X1972" s="6" t="str">
        <f t="shared" si="242"/>
        <v>hardware</v>
      </c>
    </row>
    <row r="1973" spans="1:24" ht="104.7" customHeight="1" x14ac:dyDescent="0.55000000000000004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20">
        <f t="shared" si="243"/>
        <v>41561.500706018516</v>
      </c>
      <c r="L1973" s="20">
        <f t="shared" si="244"/>
        <v>41593.166666666664</v>
      </c>
      <c r="M1973" s="6" t="b">
        <v>1</v>
      </c>
      <c r="N1973" s="6">
        <v>3863</v>
      </c>
      <c r="O1973" s="6" t="b">
        <v>1</v>
      </c>
      <c r="P1973" s="6" t="s">
        <v>8295</v>
      </c>
      <c r="Q1973" s="8">
        <f t="shared" si="245"/>
        <v>263.02771750000005</v>
      </c>
      <c r="R1973" s="9">
        <f t="shared" si="246"/>
        <v>272.35590732591254</v>
      </c>
      <c r="S1973" s="6" t="s">
        <v>8319</v>
      </c>
      <c r="T1973" s="6" t="s">
        <v>8349</v>
      </c>
      <c r="U1973" s="6" t="str">
        <f t="shared" si="240"/>
        <v>technology</v>
      </c>
      <c r="V1973" s="6" t="str">
        <f t="shared" si="247"/>
        <v>hardware</v>
      </c>
      <c r="W1973" s="6" t="str">
        <f t="shared" si="241"/>
        <v>technology</v>
      </c>
      <c r="X1973" s="6" t="str">
        <f t="shared" si="242"/>
        <v>hardware</v>
      </c>
    </row>
    <row r="1974" spans="1:24" ht="104.7" customHeight="1" x14ac:dyDescent="0.55000000000000004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20">
        <f t="shared" si="243"/>
        <v>41201.012083333335</v>
      </c>
      <c r="L1974" s="20">
        <f t="shared" si="244"/>
        <v>41231.053749999999</v>
      </c>
      <c r="M1974" s="6" t="b">
        <v>1</v>
      </c>
      <c r="N1974" s="6">
        <v>238</v>
      </c>
      <c r="O1974" s="6" t="b">
        <v>1</v>
      </c>
      <c r="P1974" s="6" t="s">
        <v>8295</v>
      </c>
      <c r="Q1974" s="8">
        <f t="shared" si="245"/>
        <v>674.48</v>
      </c>
      <c r="R1974" s="9">
        <f t="shared" si="246"/>
        <v>70.848739495798313</v>
      </c>
      <c r="S1974" s="6" t="s">
        <v>8319</v>
      </c>
      <c r="T1974" s="6" t="s">
        <v>8349</v>
      </c>
      <c r="U1974" s="6" t="str">
        <f t="shared" si="240"/>
        <v>technology</v>
      </c>
      <c r="V1974" s="6" t="str">
        <f t="shared" si="247"/>
        <v>hardware</v>
      </c>
      <c r="W1974" s="6" t="str">
        <f t="shared" si="241"/>
        <v>technology</v>
      </c>
      <c r="X1974" s="6" t="str">
        <f t="shared" si="242"/>
        <v>hardware</v>
      </c>
    </row>
    <row r="1975" spans="1:24" ht="104.7" customHeight="1" x14ac:dyDescent="0.55000000000000004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20">
        <f t="shared" si="243"/>
        <v>42549.722962962958</v>
      </c>
      <c r="L1975" s="20">
        <f t="shared" si="244"/>
        <v>42588.291666666672</v>
      </c>
      <c r="M1975" s="6" t="b">
        <v>1</v>
      </c>
      <c r="N1975" s="6">
        <v>2051</v>
      </c>
      <c r="O1975" s="6" t="b">
        <v>1</v>
      </c>
      <c r="P1975" s="6" t="s">
        <v>8295</v>
      </c>
      <c r="Q1975" s="8">
        <f t="shared" si="245"/>
        <v>256.83081313131316</v>
      </c>
      <c r="R1975" s="9">
        <f t="shared" si="246"/>
        <v>247.94003412969283</v>
      </c>
      <c r="S1975" s="6" t="s">
        <v>8319</v>
      </c>
      <c r="T1975" s="6" t="s">
        <v>8349</v>
      </c>
      <c r="U1975" s="6" t="str">
        <f t="shared" si="240"/>
        <v>technology</v>
      </c>
      <c r="V1975" s="6" t="str">
        <f t="shared" si="247"/>
        <v>hardware</v>
      </c>
      <c r="W1975" s="6" t="str">
        <f t="shared" si="241"/>
        <v>technology</v>
      </c>
      <c r="X1975" s="6" t="str">
        <f t="shared" si="242"/>
        <v>hardware</v>
      </c>
    </row>
    <row r="1976" spans="1:24" ht="104.7" customHeight="1" x14ac:dyDescent="0.55000000000000004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20">
        <f t="shared" si="243"/>
        <v>41445.334131944444</v>
      </c>
      <c r="L1976" s="20">
        <f t="shared" si="244"/>
        <v>41505.334131944444</v>
      </c>
      <c r="M1976" s="6" t="b">
        <v>1</v>
      </c>
      <c r="N1976" s="6">
        <v>402</v>
      </c>
      <c r="O1976" s="6" t="b">
        <v>1</v>
      </c>
      <c r="P1976" s="6" t="s">
        <v>8295</v>
      </c>
      <c r="Q1976" s="8">
        <f t="shared" si="245"/>
        <v>375.49599999999998</v>
      </c>
      <c r="R1976" s="9">
        <f t="shared" si="246"/>
        <v>186.81393034825871</v>
      </c>
      <c r="S1976" s="6" t="s">
        <v>8319</v>
      </c>
      <c r="T1976" s="6" t="s">
        <v>8349</v>
      </c>
      <c r="U1976" s="6" t="str">
        <f t="shared" si="240"/>
        <v>technology</v>
      </c>
      <c r="V1976" s="6" t="str">
        <f t="shared" si="247"/>
        <v>hardware</v>
      </c>
      <c r="W1976" s="6" t="str">
        <f t="shared" si="241"/>
        <v>technology</v>
      </c>
      <c r="X1976" s="6" t="str">
        <f t="shared" si="242"/>
        <v>hardware</v>
      </c>
    </row>
    <row r="1977" spans="1:24" ht="104.7" customHeight="1" x14ac:dyDescent="0.55000000000000004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20">
        <f t="shared" si="243"/>
        <v>41313.755219907405</v>
      </c>
      <c r="L1977" s="20">
        <f t="shared" si="244"/>
        <v>41343.755219907405</v>
      </c>
      <c r="M1977" s="6" t="b">
        <v>1</v>
      </c>
      <c r="N1977" s="6">
        <v>253</v>
      </c>
      <c r="O1977" s="6" t="b">
        <v>1</v>
      </c>
      <c r="P1977" s="6" t="s">
        <v>8295</v>
      </c>
      <c r="Q1977" s="8">
        <f t="shared" si="245"/>
        <v>208.70837499999996</v>
      </c>
      <c r="R1977" s="9">
        <f t="shared" si="246"/>
        <v>131.98948616600788</v>
      </c>
      <c r="S1977" s="6" t="s">
        <v>8319</v>
      </c>
      <c r="T1977" s="6" t="s">
        <v>8349</v>
      </c>
      <c r="U1977" s="6" t="str">
        <f t="shared" si="240"/>
        <v>technology</v>
      </c>
      <c r="V1977" s="6" t="str">
        <f t="shared" si="247"/>
        <v>hardware</v>
      </c>
      <c r="W1977" s="6" t="str">
        <f t="shared" si="241"/>
        <v>technology</v>
      </c>
      <c r="X1977" s="6" t="str">
        <f t="shared" si="242"/>
        <v>hardware</v>
      </c>
    </row>
    <row r="1978" spans="1:24" ht="104.7" customHeight="1" x14ac:dyDescent="0.55000000000000004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20">
        <f t="shared" si="243"/>
        <v>41438.899594907409</v>
      </c>
      <c r="L1978" s="20">
        <f t="shared" si="244"/>
        <v>41468.899594907409</v>
      </c>
      <c r="M1978" s="6" t="b">
        <v>1</v>
      </c>
      <c r="N1978" s="6">
        <v>473</v>
      </c>
      <c r="O1978" s="6" t="b">
        <v>1</v>
      </c>
      <c r="P1978" s="6" t="s">
        <v>8295</v>
      </c>
      <c r="Q1978" s="8">
        <f t="shared" si="245"/>
        <v>346.6</v>
      </c>
      <c r="R1978" s="9">
        <f t="shared" si="246"/>
        <v>29.310782241014799</v>
      </c>
      <c r="S1978" s="6" t="s">
        <v>8319</v>
      </c>
      <c r="T1978" s="6" t="s">
        <v>8349</v>
      </c>
      <c r="U1978" s="6" t="str">
        <f t="shared" si="240"/>
        <v>technology</v>
      </c>
      <c r="V1978" s="6" t="str">
        <f t="shared" si="247"/>
        <v>hardware</v>
      </c>
      <c r="W1978" s="6" t="str">
        <f t="shared" si="241"/>
        <v>technology</v>
      </c>
      <c r="X1978" s="6" t="str">
        <f t="shared" si="242"/>
        <v>hardware</v>
      </c>
    </row>
    <row r="1979" spans="1:24" ht="104.7" customHeight="1" x14ac:dyDescent="0.55000000000000004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20">
        <f t="shared" si="243"/>
        <v>42311.216898148152</v>
      </c>
      <c r="L1979" s="20">
        <f t="shared" si="244"/>
        <v>42357.332638888889</v>
      </c>
      <c r="M1979" s="6" t="b">
        <v>1</v>
      </c>
      <c r="N1979" s="6">
        <v>821</v>
      </c>
      <c r="O1979" s="6" t="b">
        <v>1</v>
      </c>
      <c r="P1979" s="6" t="s">
        <v>8295</v>
      </c>
      <c r="Q1979" s="8">
        <f t="shared" si="245"/>
        <v>402.33</v>
      </c>
      <c r="R1979" s="9">
        <f t="shared" si="246"/>
        <v>245.02436053593178</v>
      </c>
      <c r="S1979" s="6" t="s">
        <v>8319</v>
      </c>
      <c r="T1979" s="6" t="s">
        <v>8349</v>
      </c>
      <c r="U1979" s="6" t="str">
        <f t="shared" si="240"/>
        <v>technology</v>
      </c>
      <c r="V1979" s="6" t="str">
        <f t="shared" si="247"/>
        <v>hardware</v>
      </c>
      <c r="W1979" s="6" t="str">
        <f t="shared" si="241"/>
        <v>technology</v>
      </c>
      <c r="X1979" s="6" t="str">
        <f t="shared" si="242"/>
        <v>hardware</v>
      </c>
    </row>
    <row r="1980" spans="1:24" ht="104.7" customHeight="1" x14ac:dyDescent="0.55000000000000004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20">
        <f t="shared" si="243"/>
        <v>41039.225601851853</v>
      </c>
      <c r="L1980" s="20">
        <f t="shared" si="244"/>
        <v>41072.291666666664</v>
      </c>
      <c r="M1980" s="6" t="b">
        <v>1</v>
      </c>
      <c r="N1980" s="6">
        <v>388</v>
      </c>
      <c r="O1980" s="6" t="b">
        <v>1</v>
      </c>
      <c r="P1980" s="6" t="s">
        <v>8295</v>
      </c>
      <c r="Q1980" s="8">
        <f t="shared" si="245"/>
        <v>1026.8451399999999</v>
      </c>
      <c r="R1980" s="9">
        <f t="shared" si="246"/>
        <v>1323.2540463917526</v>
      </c>
      <c r="S1980" s="6" t="s">
        <v>8319</v>
      </c>
      <c r="T1980" s="6" t="s">
        <v>8349</v>
      </c>
      <c r="U1980" s="6" t="str">
        <f t="shared" si="240"/>
        <v>technology</v>
      </c>
      <c r="V1980" s="6" t="str">
        <f t="shared" si="247"/>
        <v>hardware</v>
      </c>
      <c r="W1980" s="6" t="str">
        <f t="shared" si="241"/>
        <v>technology</v>
      </c>
      <c r="X1980" s="6" t="str">
        <f t="shared" si="242"/>
        <v>hardware</v>
      </c>
    </row>
    <row r="1981" spans="1:24" ht="104.7" customHeight="1" x14ac:dyDescent="0.55000000000000004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20">
        <f t="shared" si="243"/>
        <v>42290.460023148145</v>
      </c>
      <c r="L1981" s="20">
        <f t="shared" si="244"/>
        <v>42327.207638888889</v>
      </c>
      <c r="M1981" s="6" t="b">
        <v>1</v>
      </c>
      <c r="N1981" s="6">
        <v>813</v>
      </c>
      <c r="O1981" s="6" t="b">
        <v>1</v>
      </c>
      <c r="P1981" s="6" t="s">
        <v>8295</v>
      </c>
      <c r="Q1981" s="8">
        <f t="shared" si="245"/>
        <v>114.901155</v>
      </c>
      <c r="R1981" s="9">
        <f t="shared" si="246"/>
        <v>282.65966789667897</v>
      </c>
      <c r="S1981" s="6" t="s">
        <v>8319</v>
      </c>
      <c r="T1981" s="6" t="s">
        <v>8349</v>
      </c>
      <c r="U1981" s="6" t="str">
        <f t="shared" si="240"/>
        <v>technology</v>
      </c>
      <c r="V1981" s="6" t="str">
        <f t="shared" si="247"/>
        <v>hardware</v>
      </c>
      <c r="W1981" s="6" t="str">
        <f t="shared" si="241"/>
        <v>technology</v>
      </c>
      <c r="X1981" s="6" t="str">
        <f t="shared" si="242"/>
        <v>hardware</v>
      </c>
    </row>
    <row r="1982" spans="1:24" ht="104.7" customHeight="1" x14ac:dyDescent="0.55000000000000004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20">
        <f t="shared" si="243"/>
        <v>42423.542384259257</v>
      </c>
      <c r="L1982" s="20">
        <f t="shared" si="244"/>
        <v>42463.500717592593</v>
      </c>
      <c r="M1982" s="6" t="b">
        <v>1</v>
      </c>
      <c r="N1982" s="6">
        <v>1945</v>
      </c>
      <c r="O1982" s="6" t="b">
        <v>1</v>
      </c>
      <c r="P1982" s="6" t="s">
        <v>8295</v>
      </c>
      <c r="Q1982" s="8">
        <f t="shared" si="245"/>
        <v>354.82402000000002</v>
      </c>
      <c r="R1982" s="9">
        <f t="shared" si="246"/>
        <v>91.214401028277635</v>
      </c>
      <c r="S1982" s="6" t="s">
        <v>8319</v>
      </c>
      <c r="T1982" s="6" t="s">
        <v>8349</v>
      </c>
      <c r="U1982" s="6" t="str">
        <f t="shared" si="240"/>
        <v>technology</v>
      </c>
      <c r="V1982" s="6" t="str">
        <f t="shared" si="247"/>
        <v>hardware</v>
      </c>
      <c r="W1982" s="6" t="str">
        <f t="shared" si="241"/>
        <v>technology</v>
      </c>
      <c r="X1982" s="6" t="str">
        <f t="shared" si="242"/>
        <v>hardware</v>
      </c>
    </row>
    <row r="1983" spans="1:24" ht="104.7" customHeight="1" x14ac:dyDescent="0.55000000000000004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20">
        <f t="shared" si="243"/>
        <v>41799.725289351853</v>
      </c>
      <c r="L1983" s="20">
        <f t="shared" si="244"/>
        <v>41829.725289351853</v>
      </c>
      <c r="M1983" s="6" t="b">
        <v>0</v>
      </c>
      <c r="N1983" s="6">
        <v>12</v>
      </c>
      <c r="O1983" s="6" t="b">
        <v>0</v>
      </c>
      <c r="P1983" s="6" t="s">
        <v>8296</v>
      </c>
      <c r="Q1983" s="8">
        <f t="shared" si="245"/>
        <v>5.08</v>
      </c>
      <c r="R1983" s="9">
        <f t="shared" si="246"/>
        <v>31.75</v>
      </c>
      <c r="S1983" s="6" t="s">
        <v>8338</v>
      </c>
      <c r="T1983" s="6" t="s">
        <v>8350</v>
      </c>
      <c r="U1983" s="6" t="str">
        <f t="shared" si="240"/>
        <v>photography</v>
      </c>
      <c r="V1983" s="6" t="str">
        <f t="shared" si="247"/>
        <v>people</v>
      </c>
      <c r="W1983" s="6" t="str">
        <f t="shared" si="241"/>
        <v>photography</v>
      </c>
      <c r="X1983" s="6" t="str">
        <f t="shared" si="242"/>
        <v>people</v>
      </c>
    </row>
    <row r="1984" spans="1:24" ht="104.7" customHeight="1" x14ac:dyDescent="0.55000000000000004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20">
        <f t="shared" si="243"/>
        <v>42678.586655092593</v>
      </c>
      <c r="L1984" s="20">
        <f t="shared" si="244"/>
        <v>42708.628321759257</v>
      </c>
      <c r="M1984" s="6" t="b">
        <v>0</v>
      </c>
      <c r="N1984" s="6">
        <v>0</v>
      </c>
      <c r="O1984" s="6" t="b">
        <v>0</v>
      </c>
      <c r="P1984" s="6" t="s">
        <v>8296</v>
      </c>
      <c r="Q1984" s="8">
        <f t="shared" si="245"/>
        <v>0</v>
      </c>
      <c r="R1984" s="9" t="e">
        <f t="shared" si="246"/>
        <v>#DIV/0!</v>
      </c>
      <c r="S1984" s="6" t="s">
        <v>8338</v>
      </c>
      <c r="T1984" s="6" t="s">
        <v>8350</v>
      </c>
      <c r="U1984" s="6" t="str">
        <f t="shared" si="240"/>
        <v>photography</v>
      </c>
      <c r="V1984" s="6" t="str">
        <f t="shared" si="247"/>
        <v>people</v>
      </c>
      <c r="W1984" s="6" t="str">
        <f t="shared" si="241"/>
        <v>photography</v>
      </c>
      <c r="X1984" s="6" t="str">
        <f t="shared" si="242"/>
        <v>people</v>
      </c>
    </row>
    <row r="1985" spans="1:24" ht="104.7" customHeight="1" x14ac:dyDescent="0.55000000000000004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20">
        <f t="shared" si="243"/>
        <v>42593.011782407411</v>
      </c>
      <c r="L1985" s="20">
        <f t="shared" si="244"/>
        <v>42615.291666666672</v>
      </c>
      <c r="M1985" s="6" t="b">
        <v>0</v>
      </c>
      <c r="N1985" s="6">
        <v>16</v>
      </c>
      <c r="O1985" s="6" t="b">
        <v>0</v>
      </c>
      <c r="P1985" s="6" t="s">
        <v>8296</v>
      </c>
      <c r="Q1985" s="8">
        <f t="shared" si="245"/>
        <v>4.3</v>
      </c>
      <c r="R1985" s="9">
        <f t="shared" si="246"/>
        <v>88.6875</v>
      </c>
      <c r="S1985" s="6" t="s">
        <v>8338</v>
      </c>
      <c r="T1985" s="6" t="s">
        <v>8350</v>
      </c>
      <c r="U1985" s="6" t="str">
        <f t="shared" si="240"/>
        <v>photography</v>
      </c>
      <c r="V1985" s="6" t="str">
        <f t="shared" si="247"/>
        <v>people</v>
      </c>
      <c r="W1985" s="6" t="str">
        <f t="shared" si="241"/>
        <v>photography</v>
      </c>
      <c r="X1985" s="6" t="str">
        <f t="shared" si="242"/>
        <v>people</v>
      </c>
    </row>
    <row r="1986" spans="1:24" ht="104.7" customHeight="1" x14ac:dyDescent="0.55000000000000004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20">
        <f t="shared" si="243"/>
        <v>41913.790289351848</v>
      </c>
      <c r="L1986" s="20">
        <f t="shared" si="244"/>
        <v>41973.831956018519</v>
      </c>
      <c r="M1986" s="6" t="b">
        <v>0</v>
      </c>
      <c r="N1986" s="6">
        <v>7</v>
      </c>
      <c r="O1986" s="6" t="b">
        <v>0</v>
      </c>
      <c r="P1986" s="6" t="s">
        <v>8296</v>
      </c>
      <c r="Q1986" s="8">
        <f t="shared" si="245"/>
        <v>21.146666666666665</v>
      </c>
      <c r="R1986" s="9">
        <f t="shared" si="246"/>
        <v>453.14285714285717</v>
      </c>
      <c r="S1986" s="6" t="s">
        <v>8338</v>
      </c>
      <c r="T1986" s="6" t="s">
        <v>8350</v>
      </c>
      <c r="U1986" s="6" t="str">
        <f t="shared" ref="U1986:U2049" si="248">LEFT(P1986,FIND("/",P1986)-1)</f>
        <v>photography</v>
      </c>
      <c r="V1986" s="6" t="str">
        <f t="shared" si="247"/>
        <v>people</v>
      </c>
      <c r="W1986" s="6" t="str">
        <f t="shared" ref="W1986:W2049" si="249">TRIM(MID(SUBSTITUTE(P1986,"/",REPT(" ",LEN(P1986))),(1-1)*LEN(P1986)+1,LEN(P1986)))</f>
        <v>photography</v>
      </c>
      <c r="X1986" s="6" t="str">
        <f t="shared" ref="X1986:X2049" si="250">TRIM(MID(SUBSTITUTE(P1986,"/",REPT(" ",LEN(P1986))),(2-1)*LEN(P1986)+1,LEN(P1986)))</f>
        <v>people</v>
      </c>
    </row>
    <row r="1987" spans="1:24" ht="104.7" customHeight="1" x14ac:dyDescent="0.55000000000000004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20">
        <f t="shared" ref="K1987:K2050" si="251">(((J1987/60)/60)/24)+DATE(1970,1,1)</f>
        <v>42555.698738425926</v>
      </c>
      <c r="L1987" s="20">
        <f t="shared" ref="L1987:L2050" si="252">(((I1987/60)/60)/24)+DATE(1970,1,1)</f>
        <v>42584.958333333328</v>
      </c>
      <c r="M1987" s="6" t="b">
        <v>0</v>
      </c>
      <c r="N1987" s="6">
        <v>4</v>
      </c>
      <c r="O1987" s="6" t="b">
        <v>0</v>
      </c>
      <c r="P1987" s="6" t="s">
        <v>8296</v>
      </c>
      <c r="Q1987" s="8">
        <f t="shared" ref="Q1987:Q2050" si="253">E1987/D1987*100</f>
        <v>3.1875</v>
      </c>
      <c r="R1987" s="9">
        <f t="shared" ref="R1987:R2050" si="254">E1987/N1987</f>
        <v>12.75</v>
      </c>
      <c r="S1987" s="6" t="s">
        <v>8338</v>
      </c>
      <c r="T1987" s="6" t="s">
        <v>8350</v>
      </c>
      <c r="U1987" s="6" t="str">
        <f t="shared" si="248"/>
        <v>photography</v>
      </c>
      <c r="V1987" s="6" t="str">
        <f t="shared" ref="V1987:V2050" si="255">RIGHT(P1987,LEN(P1987)-LEN(U1987)-1)</f>
        <v>people</v>
      </c>
      <c r="W1987" s="6" t="str">
        <f t="shared" si="249"/>
        <v>photography</v>
      </c>
      <c r="X1987" s="6" t="str">
        <f t="shared" si="250"/>
        <v>people</v>
      </c>
    </row>
    <row r="1988" spans="1:24" ht="104.7" customHeight="1" x14ac:dyDescent="0.55000000000000004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20">
        <f t="shared" si="251"/>
        <v>42413.433831018512</v>
      </c>
      <c r="L1988" s="20">
        <f t="shared" si="252"/>
        <v>42443.392164351855</v>
      </c>
      <c r="M1988" s="6" t="b">
        <v>0</v>
      </c>
      <c r="N1988" s="6">
        <v>1</v>
      </c>
      <c r="O1988" s="6" t="b">
        <v>0</v>
      </c>
      <c r="P1988" s="6" t="s">
        <v>8296</v>
      </c>
      <c r="Q1988" s="8">
        <f t="shared" si="253"/>
        <v>0.05</v>
      </c>
      <c r="R1988" s="9">
        <f t="shared" si="254"/>
        <v>1</v>
      </c>
      <c r="S1988" s="6" t="s">
        <v>8338</v>
      </c>
      <c r="T1988" s="6" t="s">
        <v>8350</v>
      </c>
      <c r="U1988" s="6" t="str">
        <f t="shared" si="248"/>
        <v>photography</v>
      </c>
      <c r="V1988" s="6" t="str">
        <f t="shared" si="255"/>
        <v>people</v>
      </c>
      <c r="W1988" s="6" t="str">
        <f t="shared" si="249"/>
        <v>photography</v>
      </c>
      <c r="X1988" s="6" t="str">
        <f t="shared" si="250"/>
        <v>people</v>
      </c>
    </row>
    <row r="1989" spans="1:24" ht="104.7" customHeight="1" x14ac:dyDescent="0.55000000000000004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20">
        <f t="shared" si="251"/>
        <v>42034.639768518522</v>
      </c>
      <c r="L1989" s="20">
        <f t="shared" si="252"/>
        <v>42064.639768518522</v>
      </c>
      <c r="M1989" s="6" t="b">
        <v>0</v>
      </c>
      <c r="N1989" s="6">
        <v>28</v>
      </c>
      <c r="O1989" s="6" t="b">
        <v>0</v>
      </c>
      <c r="P1989" s="6" t="s">
        <v>8296</v>
      </c>
      <c r="Q1989" s="8">
        <f t="shared" si="253"/>
        <v>42.472727272727276</v>
      </c>
      <c r="R1989" s="9">
        <f t="shared" si="254"/>
        <v>83.428571428571431</v>
      </c>
      <c r="S1989" s="6" t="s">
        <v>8338</v>
      </c>
      <c r="T1989" s="6" t="s">
        <v>8350</v>
      </c>
      <c r="U1989" s="6" t="str">
        <f t="shared" si="248"/>
        <v>photography</v>
      </c>
      <c r="V1989" s="6" t="str">
        <f t="shared" si="255"/>
        <v>people</v>
      </c>
      <c r="W1989" s="6" t="str">
        <f t="shared" si="249"/>
        <v>photography</v>
      </c>
      <c r="X1989" s="6" t="str">
        <f t="shared" si="250"/>
        <v>people</v>
      </c>
    </row>
    <row r="1990" spans="1:24" ht="104.7" customHeight="1" x14ac:dyDescent="0.55000000000000004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20">
        <f t="shared" si="251"/>
        <v>42206.763217592597</v>
      </c>
      <c r="L1990" s="20">
        <f t="shared" si="252"/>
        <v>42236.763217592597</v>
      </c>
      <c r="M1990" s="6" t="b">
        <v>0</v>
      </c>
      <c r="N1990" s="6">
        <v>1</v>
      </c>
      <c r="O1990" s="6" t="b">
        <v>0</v>
      </c>
      <c r="P1990" s="6" t="s">
        <v>8296</v>
      </c>
      <c r="Q1990" s="8">
        <f t="shared" si="253"/>
        <v>0.41666666666666669</v>
      </c>
      <c r="R1990" s="9">
        <f t="shared" si="254"/>
        <v>25</v>
      </c>
      <c r="S1990" s="6" t="s">
        <v>8338</v>
      </c>
      <c r="T1990" s="6" t="s">
        <v>8350</v>
      </c>
      <c r="U1990" s="6" t="str">
        <f t="shared" si="248"/>
        <v>photography</v>
      </c>
      <c r="V1990" s="6" t="str">
        <f t="shared" si="255"/>
        <v>people</v>
      </c>
      <c r="W1990" s="6" t="str">
        <f t="shared" si="249"/>
        <v>photography</v>
      </c>
      <c r="X1990" s="6" t="str">
        <f t="shared" si="250"/>
        <v>people</v>
      </c>
    </row>
    <row r="1991" spans="1:24" ht="104.7" customHeight="1" x14ac:dyDescent="0.55000000000000004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20">
        <f t="shared" si="251"/>
        <v>42685.680648148147</v>
      </c>
      <c r="L1991" s="20">
        <f t="shared" si="252"/>
        <v>42715.680648148147</v>
      </c>
      <c r="M1991" s="6" t="b">
        <v>0</v>
      </c>
      <c r="N1991" s="6">
        <v>1</v>
      </c>
      <c r="O1991" s="6" t="b">
        <v>0</v>
      </c>
      <c r="P1991" s="6" t="s">
        <v>8296</v>
      </c>
      <c r="Q1991" s="8">
        <f t="shared" si="253"/>
        <v>1</v>
      </c>
      <c r="R1991" s="9">
        <f t="shared" si="254"/>
        <v>50</v>
      </c>
      <c r="S1991" s="6" t="s">
        <v>8338</v>
      </c>
      <c r="T1991" s="6" t="s">
        <v>8350</v>
      </c>
      <c r="U1991" s="6" t="str">
        <f t="shared" si="248"/>
        <v>photography</v>
      </c>
      <c r="V1991" s="6" t="str">
        <f t="shared" si="255"/>
        <v>people</v>
      </c>
      <c r="W1991" s="6" t="str">
        <f t="shared" si="249"/>
        <v>photography</v>
      </c>
      <c r="X1991" s="6" t="str">
        <f t="shared" si="250"/>
        <v>people</v>
      </c>
    </row>
    <row r="1992" spans="1:24" ht="104.7" customHeight="1" x14ac:dyDescent="0.55000000000000004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20">
        <f t="shared" si="251"/>
        <v>42398.195972222224</v>
      </c>
      <c r="L1992" s="20">
        <f t="shared" si="252"/>
        <v>42413.195972222224</v>
      </c>
      <c r="M1992" s="6" t="b">
        <v>0</v>
      </c>
      <c r="N1992" s="6">
        <v>5</v>
      </c>
      <c r="O1992" s="6" t="b">
        <v>0</v>
      </c>
      <c r="P1992" s="6" t="s">
        <v>8296</v>
      </c>
      <c r="Q1992" s="8">
        <f t="shared" si="253"/>
        <v>16.966666666666665</v>
      </c>
      <c r="R1992" s="9">
        <f t="shared" si="254"/>
        <v>101.8</v>
      </c>
      <c r="S1992" s="6" t="s">
        <v>8338</v>
      </c>
      <c r="T1992" s="6" t="s">
        <v>8350</v>
      </c>
      <c r="U1992" s="6" t="str">
        <f t="shared" si="248"/>
        <v>photography</v>
      </c>
      <c r="V1992" s="6" t="str">
        <f t="shared" si="255"/>
        <v>people</v>
      </c>
      <c r="W1992" s="6" t="str">
        <f t="shared" si="249"/>
        <v>photography</v>
      </c>
      <c r="X1992" s="6" t="str">
        <f t="shared" si="250"/>
        <v>people</v>
      </c>
    </row>
    <row r="1993" spans="1:24" ht="104.7" customHeight="1" x14ac:dyDescent="0.55000000000000004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20">
        <f t="shared" si="251"/>
        <v>42167.89335648148</v>
      </c>
      <c r="L1993" s="20">
        <f t="shared" si="252"/>
        <v>42188.89335648148</v>
      </c>
      <c r="M1993" s="6" t="b">
        <v>0</v>
      </c>
      <c r="N1993" s="6">
        <v>3</v>
      </c>
      <c r="O1993" s="6" t="b">
        <v>0</v>
      </c>
      <c r="P1993" s="6" t="s">
        <v>8296</v>
      </c>
      <c r="Q1993" s="8">
        <f t="shared" si="253"/>
        <v>7.0000000000000009</v>
      </c>
      <c r="R1993" s="9">
        <f t="shared" si="254"/>
        <v>46.666666666666664</v>
      </c>
      <c r="S1993" s="6" t="s">
        <v>8338</v>
      </c>
      <c r="T1993" s="6" t="s">
        <v>8350</v>
      </c>
      <c r="U1993" s="6" t="str">
        <f t="shared" si="248"/>
        <v>photography</v>
      </c>
      <c r="V1993" s="6" t="str">
        <f t="shared" si="255"/>
        <v>people</v>
      </c>
      <c r="W1993" s="6" t="str">
        <f t="shared" si="249"/>
        <v>photography</v>
      </c>
      <c r="X1993" s="6" t="str">
        <f t="shared" si="250"/>
        <v>people</v>
      </c>
    </row>
    <row r="1994" spans="1:24" ht="104.7" customHeight="1" x14ac:dyDescent="0.55000000000000004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20">
        <f t="shared" si="251"/>
        <v>42023.143414351856</v>
      </c>
      <c r="L1994" s="20">
        <f t="shared" si="252"/>
        <v>42053.143414351856</v>
      </c>
      <c r="M1994" s="6" t="b">
        <v>0</v>
      </c>
      <c r="N1994" s="6">
        <v>2</v>
      </c>
      <c r="O1994" s="6" t="b">
        <v>0</v>
      </c>
      <c r="P1994" s="6" t="s">
        <v>8296</v>
      </c>
      <c r="Q1994" s="8">
        <f t="shared" si="253"/>
        <v>0.13333333333333333</v>
      </c>
      <c r="R1994" s="9">
        <f t="shared" si="254"/>
        <v>1</v>
      </c>
      <c r="S1994" s="6" t="s">
        <v>8338</v>
      </c>
      <c r="T1994" s="6" t="s">
        <v>8350</v>
      </c>
      <c r="U1994" s="6" t="str">
        <f t="shared" si="248"/>
        <v>photography</v>
      </c>
      <c r="V1994" s="6" t="str">
        <f t="shared" si="255"/>
        <v>people</v>
      </c>
      <c r="W1994" s="6" t="str">
        <f t="shared" si="249"/>
        <v>photography</v>
      </c>
      <c r="X1994" s="6" t="str">
        <f t="shared" si="250"/>
        <v>people</v>
      </c>
    </row>
    <row r="1995" spans="1:24" ht="104.7" customHeight="1" x14ac:dyDescent="0.55000000000000004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20">
        <f t="shared" si="251"/>
        <v>42329.58839120371</v>
      </c>
      <c r="L1995" s="20">
        <f t="shared" si="252"/>
        <v>42359.58839120371</v>
      </c>
      <c r="M1995" s="6" t="b">
        <v>0</v>
      </c>
      <c r="N1995" s="6">
        <v>0</v>
      </c>
      <c r="O1995" s="6" t="b">
        <v>0</v>
      </c>
      <c r="P1995" s="6" t="s">
        <v>8296</v>
      </c>
      <c r="Q1995" s="8">
        <f t="shared" si="253"/>
        <v>0</v>
      </c>
      <c r="R1995" s="9" t="e">
        <f t="shared" si="254"/>
        <v>#DIV/0!</v>
      </c>
      <c r="S1995" s="6" t="s">
        <v>8338</v>
      </c>
      <c r="T1995" s="6" t="s">
        <v>8350</v>
      </c>
      <c r="U1995" s="6" t="str">
        <f t="shared" si="248"/>
        <v>photography</v>
      </c>
      <c r="V1995" s="6" t="str">
        <f t="shared" si="255"/>
        <v>people</v>
      </c>
      <c r="W1995" s="6" t="str">
        <f t="shared" si="249"/>
        <v>photography</v>
      </c>
      <c r="X1995" s="6" t="str">
        <f t="shared" si="250"/>
        <v>people</v>
      </c>
    </row>
    <row r="1996" spans="1:24" ht="104.7" customHeight="1" x14ac:dyDescent="0.55000000000000004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20">
        <f t="shared" si="251"/>
        <v>42651.006273148145</v>
      </c>
      <c r="L1996" s="20">
        <f t="shared" si="252"/>
        <v>42711.047939814816</v>
      </c>
      <c r="M1996" s="6" t="b">
        <v>0</v>
      </c>
      <c r="N1996" s="6">
        <v>0</v>
      </c>
      <c r="O1996" s="6" t="b">
        <v>0</v>
      </c>
      <c r="P1996" s="6" t="s">
        <v>8296</v>
      </c>
      <c r="Q1996" s="8">
        <f t="shared" si="253"/>
        <v>0</v>
      </c>
      <c r="R1996" s="9" t="e">
        <f t="shared" si="254"/>
        <v>#DIV/0!</v>
      </c>
      <c r="S1996" s="6" t="s">
        <v>8338</v>
      </c>
      <c r="T1996" s="6" t="s">
        <v>8350</v>
      </c>
      <c r="U1996" s="6" t="str">
        <f t="shared" si="248"/>
        <v>photography</v>
      </c>
      <c r="V1996" s="6" t="str">
        <f t="shared" si="255"/>
        <v>people</v>
      </c>
      <c r="W1996" s="6" t="str">
        <f t="shared" si="249"/>
        <v>photography</v>
      </c>
      <c r="X1996" s="6" t="str">
        <f t="shared" si="250"/>
        <v>people</v>
      </c>
    </row>
    <row r="1997" spans="1:24" ht="104.7" customHeight="1" x14ac:dyDescent="0.55000000000000004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20">
        <f t="shared" si="251"/>
        <v>42181.902037037042</v>
      </c>
      <c r="L1997" s="20">
        <f t="shared" si="252"/>
        <v>42201.902037037042</v>
      </c>
      <c r="M1997" s="6" t="b">
        <v>0</v>
      </c>
      <c r="N1997" s="6">
        <v>3</v>
      </c>
      <c r="O1997" s="6" t="b">
        <v>0</v>
      </c>
      <c r="P1997" s="6" t="s">
        <v>8296</v>
      </c>
      <c r="Q1997" s="8">
        <f t="shared" si="253"/>
        <v>7.8</v>
      </c>
      <c r="R1997" s="9">
        <f t="shared" si="254"/>
        <v>26</v>
      </c>
      <c r="S1997" s="6" t="s">
        <v>8338</v>
      </c>
      <c r="T1997" s="6" t="s">
        <v>8350</v>
      </c>
      <c r="U1997" s="6" t="str">
        <f t="shared" si="248"/>
        <v>photography</v>
      </c>
      <c r="V1997" s="6" t="str">
        <f t="shared" si="255"/>
        <v>people</v>
      </c>
      <c r="W1997" s="6" t="str">
        <f t="shared" si="249"/>
        <v>photography</v>
      </c>
      <c r="X1997" s="6" t="str">
        <f t="shared" si="250"/>
        <v>people</v>
      </c>
    </row>
    <row r="1998" spans="1:24" ht="104.7" customHeight="1" x14ac:dyDescent="0.55000000000000004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20">
        <f t="shared" si="251"/>
        <v>41800.819571759261</v>
      </c>
      <c r="L1998" s="20">
        <f t="shared" si="252"/>
        <v>41830.819571759261</v>
      </c>
      <c r="M1998" s="6" t="b">
        <v>0</v>
      </c>
      <c r="N1998" s="6">
        <v>0</v>
      </c>
      <c r="O1998" s="6" t="b">
        <v>0</v>
      </c>
      <c r="P1998" s="6" t="s">
        <v>8296</v>
      </c>
      <c r="Q1998" s="8">
        <f t="shared" si="253"/>
        <v>0</v>
      </c>
      <c r="R1998" s="9" t="e">
        <f t="shared" si="254"/>
        <v>#DIV/0!</v>
      </c>
      <c r="S1998" s="6" t="s">
        <v>8338</v>
      </c>
      <c r="T1998" s="6" t="s">
        <v>8350</v>
      </c>
      <c r="U1998" s="6" t="str">
        <f t="shared" si="248"/>
        <v>photography</v>
      </c>
      <c r="V1998" s="6" t="str">
        <f t="shared" si="255"/>
        <v>people</v>
      </c>
      <c r="W1998" s="6" t="str">
        <f t="shared" si="249"/>
        <v>photography</v>
      </c>
      <c r="X1998" s="6" t="str">
        <f t="shared" si="250"/>
        <v>people</v>
      </c>
    </row>
    <row r="1999" spans="1:24" ht="104.7" customHeight="1" x14ac:dyDescent="0.55000000000000004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20">
        <f t="shared" si="251"/>
        <v>41847.930694444447</v>
      </c>
      <c r="L1999" s="20">
        <f t="shared" si="252"/>
        <v>41877.930694444447</v>
      </c>
      <c r="M1999" s="6" t="b">
        <v>0</v>
      </c>
      <c r="N1999" s="6">
        <v>0</v>
      </c>
      <c r="O1999" s="6" t="b">
        <v>0</v>
      </c>
      <c r="P1999" s="6" t="s">
        <v>8296</v>
      </c>
      <c r="Q1999" s="8">
        <f t="shared" si="253"/>
        <v>0</v>
      </c>
      <c r="R1999" s="9" t="e">
        <f t="shared" si="254"/>
        <v>#DIV/0!</v>
      </c>
      <c r="S1999" s="6" t="s">
        <v>8338</v>
      </c>
      <c r="T1999" s="6" t="s">
        <v>8350</v>
      </c>
      <c r="U1999" s="6" t="str">
        <f t="shared" si="248"/>
        <v>photography</v>
      </c>
      <c r="V1999" s="6" t="str">
        <f t="shared" si="255"/>
        <v>people</v>
      </c>
      <c r="W1999" s="6" t="str">
        <f t="shared" si="249"/>
        <v>photography</v>
      </c>
      <c r="X1999" s="6" t="str">
        <f t="shared" si="250"/>
        <v>people</v>
      </c>
    </row>
    <row r="2000" spans="1:24" ht="104.7" customHeight="1" x14ac:dyDescent="0.55000000000000004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20">
        <f t="shared" si="251"/>
        <v>41807.118495370371</v>
      </c>
      <c r="L2000" s="20">
        <f t="shared" si="252"/>
        <v>41852.118495370371</v>
      </c>
      <c r="M2000" s="6" t="b">
        <v>0</v>
      </c>
      <c r="N2000" s="6">
        <v>3</v>
      </c>
      <c r="O2000" s="6" t="b">
        <v>0</v>
      </c>
      <c r="P2000" s="6" t="s">
        <v>8296</v>
      </c>
      <c r="Q2000" s="8">
        <f t="shared" si="253"/>
        <v>26.200000000000003</v>
      </c>
      <c r="R2000" s="9">
        <f t="shared" si="254"/>
        <v>218.33333333333334</v>
      </c>
      <c r="S2000" s="6" t="s">
        <v>8338</v>
      </c>
      <c r="T2000" s="6" t="s">
        <v>8350</v>
      </c>
      <c r="U2000" s="6" t="str">
        <f t="shared" si="248"/>
        <v>photography</v>
      </c>
      <c r="V2000" s="6" t="str">
        <f t="shared" si="255"/>
        <v>people</v>
      </c>
      <c r="W2000" s="6" t="str">
        <f t="shared" si="249"/>
        <v>photography</v>
      </c>
      <c r="X2000" s="6" t="str">
        <f t="shared" si="250"/>
        <v>people</v>
      </c>
    </row>
    <row r="2001" spans="1:24" ht="104.7" customHeight="1" x14ac:dyDescent="0.55000000000000004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20">
        <f t="shared" si="251"/>
        <v>41926.482731481483</v>
      </c>
      <c r="L2001" s="20">
        <f t="shared" si="252"/>
        <v>41956.524398148147</v>
      </c>
      <c r="M2001" s="6" t="b">
        <v>0</v>
      </c>
      <c r="N2001" s="6">
        <v>7</v>
      </c>
      <c r="O2001" s="6" t="b">
        <v>0</v>
      </c>
      <c r="P2001" s="6" t="s">
        <v>8296</v>
      </c>
      <c r="Q2001" s="8">
        <f t="shared" si="253"/>
        <v>0.76129032258064511</v>
      </c>
      <c r="R2001" s="9">
        <f t="shared" si="254"/>
        <v>33.714285714285715</v>
      </c>
      <c r="S2001" s="6" t="s">
        <v>8338</v>
      </c>
      <c r="T2001" s="6" t="s">
        <v>8350</v>
      </c>
      <c r="U2001" s="6" t="str">
        <f t="shared" si="248"/>
        <v>photography</v>
      </c>
      <c r="V2001" s="6" t="str">
        <f t="shared" si="255"/>
        <v>people</v>
      </c>
      <c r="W2001" s="6" t="str">
        <f t="shared" si="249"/>
        <v>photography</v>
      </c>
      <c r="X2001" s="6" t="str">
        <f t="shared" si="250"/>
        <v>people</v>
      </c>
    </row>
    <row r="2002" spans="1:24" ht="104.7" customHeight="1" x14ac:dyDescent="0.55000000000000004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20">
        <f t="shared" si="251"/>
        <v>42345.951539351852</v>
      </c>
      <c r="L2002" s="20">
        <f t="shared" si="252"/>
        <v>42375.951539351852</v>
      </c>
      <c r="M2002" s="6" t="b">
        <v>0</v>
      </c>
      <c r="N2002" s="6">
        <v>25</v>
      </c>
      <c r="O2002" s="6" t="b">
        <v>0</v>
      </c>
      <c r="P2002" s="6" t="s">
        <v>8296</v>
      </c>
      <c r="Q2002" s="8">
        <f t="shared" si="253"/>
        <v>12.5</v>
      </c>
      <c r="R2002" s="9">
        <f t="shared" si="254"/>
        <v>25</v>
      </c>
      <c r="S2002" s="6" t="s">
        <v>8338</v>
      </c>
      <c r="T2002" s="6" t="s">
        <v>8350</v>
      </c>
      <c r="U2002" s="6" t="str">
        <f t="shared" si="248"/>
        <v>photography</v>
      </c>
      <c r="V2002" s="6" t="str">
        <f t="shared" si="255"/>
        <v>people</v>
      </c>
      <c r="W2002" s="6" t="str">
        <f t="shared" si="249"/>
        <v>photography</v>
      </c>
      <c r="X2002" s="6" t="str">
        <f t="shared" si="250"/>
        <v>people</v>
      </c>
    </row>
    <row r="2003" spans="1:24" ht="104.7" customHeight="1" x14ac:dyDescent="0.55000000000000004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20">
        <f t="shared" si="251"/>
        <v>42136.209675925929</v>
      </c>
      <c r="L2003" s="20">
        <f t="shared" si="252"/>
        <v>42167.833333333328</v>
      </c>
      <c r="M2003" s="6" t="b">
        <v>1</v>
      </c>
      <c r="N2003" s="6">
        <v>1637</v>
      </c>
      <c r="O2003" s="6" t="b">
        <v>1</v>
      </c>
      <c r="P2003" s="6" t="s">
        <v>8295</v>
      </c>
      <c r="Q2003" s="8">
        <f t="shared" si="253"/>
        <v>382.12909090909091</v>
      </c>
      <c r="R2003" s="9">
        <f t="shared" si="254"/>
        <v>128.38790470372632</v>
      </c>
      <c r="S2003" s="6" t="s">
        <v>8319</v>
      </c>
      <c r="T2003" s="6" t="s">
        <v>8349</v>
      </c>
      <c r="U2003" s="6" t="str">
        <f t="shared" si="248"/>
        <v>technology</v>
      </c>
      <c r="V2003" s="6" t="str">
        <f t="shared" si="255"/>
        <v>hardware</v>
      </c>
      <c r="W2003" s="6" t="str">
        <f t="shared" si="249"/>
        <v>technology</v>
      </c>
      <c r="X2003" s="6" t="str">
        <f t="shared" si="250"/>
        <v>hardware</v>
      </c>
    </row>
    <row r="2004" spans="1:24" ht="104.7" customHeight="1" x14ac:dyDescent="0.55000000000000004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20">
        <f t="shared" si="251"/>
        <v>42728.71230324074</v>
      </c>
      <c r="L2004" s="20">
        <f t="shared" si="252"/>
        <v>42758.71230324074</v>
      </c>
      <c r="M2004" s="6" t="b">
        <v>1</v>
      </c>
      <c r="N2004" s="6">
        <v>1375</v>
      </c>
      <c r="O2004" s="6" t="b">
        <v>1</v>
      </c>
      <c r="P2004" s="6" t="s">
        <v>8295</v>
      </c>
      <c r="Q2004" s="8">
        <f t="shared" si="253"/>
        <v>216.79422000000002</v>
      </c>
      <c r="R2004" s="9">
        <f t="shared" si="254"/>
        <v>78.834261818181815</v>
      </c>
      <c r="S2004" s="6" t="s">
        <v>8319</v>
      </c>
      <c r="T2004" s="6" t="s">
        <v>8349</v>
      </c>
      <c r="U2004" s="6" t="str">
        <f t="shared" si="248"/>
        <v>technology</v>
      </c>
      <c r="V2004" s="6" t="str">
        <f t="shared" si="255"/>
        <v>hardware</v>
      </c>
      <c r="W2004" s="6" t="str">
        <f t="shared" si="249"/>
        <v>technology</v>
      </c>
      <c r="X2004" s="6" t="str">
        <f t="shared" si="250"/>
        <v>hardware</v>
      </c>
    </row>
    <row r="2005" spans="1:24" ht="104.7" customHeight="1" x14ac:dyDescent="0.55000000000000004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20">
        <f t="shared" si="251"/>
        <v>40347.125601851854</v>
      </c>
      <c r="L2005" s="20">
        <f t="shared" si="252"/>
        <v>40361.958333333336</v>
      </c>
      <c r="M2005" s="6" t="b">
        <v>1</v>
      </c>
      <c r="N2005" s="6">
        <v>17</v>
      </c>
      <c r="O2005" s="6" t="b">
        <v>1</v>
      </c>
      <c r="P2005" s="6" t="s">
        <v>8295</v>
      </c>
      <c r="Q2005" s="8">
        <f t="shared" si="253"/>
        <v>312</v>
      </c>
      <c r="R2005" s="9">
        <f t="shared" si="254"/>
        <v>91.764705882352942</v>
      </c>
      <c r="S2005" s="6" t="s">
        <v>8319</v>
      </c>
      <c r="T2005" s="6" t="s">
        <v>8349</v>
      </c>
      <c r="U2005" s="6" t="str">
        <f t="shared" si="248"/>
        <v>technology</v>
      </c>
      <c r="V2005" s="6" t="str">
        <f t="shared" si="255"/>
        <v>hardware</v>
      </c>
      <c r="W2005" s="6" t="str">
        <f t="shared" si="249"/>
        <v>technology</v>
      </c>
      <c r="X2005" s="6" t="str">
        <f t="shared" si="250"/>
        <v>hardware</v>
      </c>
    </row>
    <row r="2006" spans="1:24" ht="104.7" customHeight="1" x14ac:dyDescent="0.55000000000000004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20">
        <f t="shared" si="251"/>
        <v>41800.604895833334</v>
      </c>
      <c r="L2006" s="20">
        <f t="shared" si="252"/>
        <v>41830.604895833334</v>
      </c>
      <c r="M2006" s="6" t="b">
        <v>1</v>
      </c>
      <c r="N2006" s="6">
        <v>354</v>
      </c>
      <c r="O2006" s="6" t="b">
        <v>1</v>
      </c>
      <c r="P2006" s="6" t="s">
        <v>8295</v>
      </c>
      <c r="Q2006" s="8">
        <f t="shared" si="253"/>
        <v>234.42048</v>
      </c>
      <c r="R2006" s="9">
        <f t="shared" si="254"/>
        <v>331.10237288135596</v>
      </c>
      <c r="S2006" s="6" t="s">
        <v>8319</v>
      </c>
      <c r="T2006" s="6" t="s">
        <v>8349</v>
      </c>
      <c r="U2006" s="6" t="str">
        <f t="shared" si="248"/>
        <v>technology</v>
      </c>
      <c r="V2006" s="6" t="str">
        <f t="shared" si="255"/>
        <v>hardware</v>
      </c>
      <c r="W2006" s="6" t="str">
        <f t="shared" si="249"/>
        <v>technology</v>
      </c>
      <c r="X2006" s="6" t="str">
        <f t="shared" si="250"/>
        <v>hardware</v>
      </c>
    </row>
    <row r="2007" spans="1:24" ht="104.7" customHeight="1" x14ac:dyDescent="0.55000000000000004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20">
        <f t="shared" si="251"/>
        <v>41535.812708333331</v>
      </c>
      <c r="L2007" s="20">
        <f t="shared" si="252"/>
        <v>41563.165972222225</v>
      </c>
      <c r="M2007" s="6" t="b">
        <v>1</v>
      </c>
      <c r="N2007" s="6">
        <v>191</v>
      </c>
      <c r="O2007" s="6" t="b">
        <v>1</v>
      </c>
      <c r="P2007" s="6" t="s">
        <v>8295</v>
      </c>
      <c r="Q2007" s="8">
        <f t="shared" si="253"/>
        <v>123.68010000000001</v>
      </c>
      <c r="R2007" s="9">
        <f t="shared" si="254"/>
        <v>194.26193717277485</v>
      </c>
      <c r="S2007" s="6" t="s">
        <v>8319</v>
      </c>
      <c r="T2007" s="6" t="s">
        <v>8349</v>
      </c>
      <c r="U2007" s="6" t="str">
        <f t="shared" si="248"/>
        <v>technology</v>
      </c>
      <c r="V2007" s="6" t="str">
        <f t="shared" si="255"/>
        <v>hardware</v>
      </c>
      <c r="W2007" s="6" t="str">
        <f t="shared" si="249"/>
        <v>technology</v>
      </c>
      <c r="X2007" s="6" t="str">
        <f t="shared" si="250"/>
        <v>hardware</v>
      </c>
    </row>
    <row r="2008" spans="1:24" ht="104.7" customHeight="1" x14ac:dyDescent="0.55000000000000004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20">
        <f t="shared" si="251"/>
        <v>41941.500520833331</v>
      </c>
      <c r="L2008" s="20">
        <f t="shared" si="252"/>
        <v>41976.542187500003</v>
      </c>
      <c r="M2008" s="6" t="b">
        <v>1</v>
      </c>
      <c r="N2008" s="6">
        <v>303</v>
      </c>
      <c r="O2008" s="6" t="b">
        <v>1</v>
      </c>
      <c r="P2008" s="6" t="s">
        <v>8295</v>
      </c>
      <c r="Q2008" s="8">
        <f t="shared" si="253"/>
        <v>247.84</v>
      </c>
      <c r="R2008" s="9">
        <f t="shared" si="254"/>
        <v>408.97689768976898</v>
      </c>
      <c r="S2008" s="6" t="s">
        <v>8319</v>
      </c>
      <c r="T2008" s="6" t="s">
        <v>8349</v>
      </c>
      <c r="U2008" s="6" t="str">
        <f t="shared" si="248"/>
        <v>technology</v>
      </c>
      <c r="V2008" s="6" t="str">
        <f t="shared" si="255"/>
        <v>hardware</v>
      </c>
      <c r="W2008" s="6" t="str">
        <f t="shared" si="249"/>
        <v>technology</v>
      </c>
      <c r="X2008" s="6" t="str">
        <f t="shared" si="250"/>
        <v>hardware</v>
      </c>
    </row>
    <row r="2009" spans="1:24" ht="104.7" customHeight="1" x14ac:dyDescent="0.55000000000000004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20">
        <f t="shared" si="251"/>
        <v>40347.837800925925</v>
      </c>
      <c r="L2009" s="20">
        <f t="shared" si="252"/>
        <v>40414.166666666664</v>
      </c>
      <c r="M2009" s="6" t="b">
        <v>1</v>
      </c>
      <c r="N2009" s="6">
        <v>137</v>
      </c>
      <c r="O2009" s="6" t="b">
        <v>1</v>
      </c>
      <c r="P2009" s="6" t="s">
        <v>8295</v>
      </c>
      <c r="Q2009" s="8">
        <f t="shared" si="253"/>
        <v>115.7092</v>
      </c>
      <c r="R2009" s="9">
        <f t="shared" si="254"/>
        <v>84.459270072992695</v>
      </c>
      <c r="S2009" s="6" t="s">
        <v>8319</v>
      </c>
      <c r="T2009" s="6" t="s">
        <v>8349</v>
      </c>
      <c r="U2009" s="6" t="str">
        <f t="shared" si="248"/>
        <v>technology</v>
      </c>
      <c r="V2009" s="6" t="str">
        <f t="shared" si="255"/>
        <v>hardware</v>
      </c>
      <c r="W2009" s="6" t="str">
        <f t="shared" si="249"/>
        <v>technology</v>
      </c>
      <c r="X2009" s="6" t="str">
        <f t="shared" si="250"/>
        <v>hardware</v>
      </c>
    </row>
    <row r="2010" spans="1:24" ht="104.7" customHeight="1" x14ac:dyDescent="0.55000000000000004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20">
        <f t="shared" si="251"/>
        <v>40761.604421296295</v>
      </c>
      <c r="L2010" s="20">
        <f t="shared" si="252"/>
        <v>40805.604421296295</v>
      </c>
      <c r="M2010" s="6" t="b">
        <v>1</v>
      </c>
      <c r="N2010" s="6">
        <v>41</v>
      </c>
      <c r="O2010" s="6" t="b">
        <v>1</v>
      </c>
      <c r="P2010" s="6" t="s">
        <v>8295</v>
      </c>
      <c r="Q2010" s="8">
        <f t="shared" si="253"/>
        <v>117.07484768810599</v>
      </c>
      <c r="R2010" s="9">
        <f t="shared" si="254"/>
        <v>44.853658536585364</v>
      </c>
      <c r="S2010" s="6" t="s">
        <v>8319</v>
      </c>
      <c r="T2010" s="6" t="s">
        <v>8349</v>
      </c>
      <c r="U2010" s="6" t="str">
        <f t="shared" si="248"/>
        <v>technology</v>
      </c>
      <c r="V2010" s="6" t="str">
        <f t="shared" si="255"/>
        <v>hardware</v>
      </c>
      <c r="W2010" s="6" t="str">
        <f t="shared" si="249"/>
        <v>technology</v>
      </c>
      <c r="X2010" s="6" t="str">
        <f t="shared" si="250"/>
        <v>hardware</v>
      </c>
    </row>
    <row r="2011" spans="1:24" ht="104.7" customHeight="1" x14ac:dyDescent="0.55000000000000004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20">
        <f t="shared" si="251"/>
        <v>42661.323414351849</v>
      </c>
      <c r="L2011" s="20">
        <f t="shared" si="252"/>
        <v>42697.365081018521</v>
      </c>
      <c r="M2011" s="6" t="b">
        <v>1</v>
      </c>
      <c r="N2011" s="6">
        <v>398</v>
      </c>
      <c r="O2011" s="6" t="b">
        <v>1</v>
      </c>
      <c r="P2011" s="6" t="s">
        <v>8295</v>
      </c>
      <c r="Q2011" s="8">
        <f t="shared" si="253"/>
        <v>305.15800000000002</v>
      </c>
      <c r="R2011" s="9">
        <f t="shared" si="254"/>
        <v>383.3643216080402</v>
      </c>
      <c r="S2011" s="6" t="s">
        <v>8319</v>
      </c>
      <c r="T2011" s="6" t="s">
        <v>8349</v>
      </c>
      <c r="U2011" s="6" t="str">
        <f t="shared" si="248"/>
        <v>technology</v>
      </c>
      <c r="V2011" s="6" t="str">
        <f t="shared" si="255"/>
        <v>hardware</v>
      </c>
      <c r="W2011" s="6" t="str">
        <f t="shared" si="249"/>
        <v>technology</v>
      </c>
      <c r="X2011" s="6" t="str">
        <f t="shared" si="250"/>
        <v>hardware</v>
      </c>
    </row>
    <row r="2012" spans="1:24" ht="104.7" customHeight="1" x14ac:dyDescent="0.55000000000000004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20">
        <f t="shared" si="251"/>
        <v>42570.996423611112</v>
      </c>
      <c r="L2012" s="20">
        <f t="shared" si="252"/>
        <v>42600.996423611112</v>
      </c>
      <c r="M2012" s="6" t="b">
        <v>1</v>
      </c>
      <c r="N2012" s="6">
        <v>1737</v>
      </c>
      <c r="O2012" s="6" t="b">
        <v>1</v>
      </c>
      <c r="P2012" s="6" t="s">
        <v>8295</v>
      </c>
      <c r="Q2012" s="8">
        <f t="shared" si="253"/>
        <v>320.05299999999994</v>
      </c>
      <c r="R2012" s="9">
        <f t="shared" si="254"/>
        <v>55.276856649395505</v>
      </c>
      <c r="S2012" s="6" t="s">
        <v>8319</v>
      </c>
      <c r="T2012" s="6" t="s">
        <v>8349</v>
      </c>
      <c r="U2012" s="6" t="str">
        <f t="shared" si="248"/>
        <v>technology</v>
      </c>
      <c r="V2012" s="6" t="str">
        <f t="shared" si="255"/>
        <v>hardware</v>
      </c>
      <c r="W2012" s="6" t="str">
        <f t="shared" si="249"/>
        <v>technology</v>
      </c>
      <c r="X2012" s="6" t="str">
        <f t="shared" si="250"/>
        <v>hardware</v>
      </c>
    </row>
    <row r="2013" spans="1:24" ht="104.7" customHeight="1" x14ac:dyDescent="0.55000000000000004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20">
        <f t="shared" si="251"/>
        <v>42347.358483796299</v>
      </c>
      <c r="L2013" s="20">
        <f t="shared" si="252"/>
        <v>42380.958333333328</v>
      </c>
      <c r="M2013" s="6" t="b">
        <v>1</v>
      </c>
      <c r="N2013" s="6">
        <v>971</v>
      </c>
      <c r="O2013" s="6" t="b">
        <v>1</v>
      </c>
      <c r="P2013" s="6" t="s">
        <v>8295</v>
      </c>
      <c r="Q2013" s="8">
        <f t="shared" si="253"/>
        <v>819.56399999999996</v>
      </c>
      <c r="R2013" s="9">
        <f t="shared" si="254"/>
        <v>422.02059732234807</v>
      </c>
      <c r="S2013" s="6" t="s">
        <v>8319</v>
      </c>
      <c r="T2013" s="6" t="s">
        <v>8349</v>
      </c>
      <c r="U2013" s="6" t="str">
        <f t="shared" si="248"/>
        <v>technology</v>
      </c>
      <c r="V2013" s="6" t="str">
        <f t="shared" si="255"/>
        <v>hardware</v>
      </c>
      <c r="W2013" s="6" t="str">
        <f t="shared" si="249"/>
        <v>technology</v>
      </c>
      <c r="X2013" s="6" t="str">
        <f t="shared" si="250"/>
        <v>hardware</v>
      </c>
    </row>
    <row r="2014" spans="1:24" ht="104.7" customHeight="1" x14ac:dyDescent="0.55000000000000004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20">
        <f t="shared" si="251"/>
        <v>42010.822233796294</v>
      </c>
      <c r="L2014" s="20">
        <f t="shared" si="252"/>
        <v>42040.822233796294</v>
      </c>
      <c r="M2014" s="6" t="b">
        <v>1</v>
      </c>
      <c r="N2014" s="6">
        <v>183</v>
      </c>
      <c r="O2014" s="6" t="b">
        <v>1</v>
      </c>
      <c r="P2014" s="6" t="s">
        <v>8295</v>
      </c>
      <c r="Q2014" s="8">
        <f t="shared" si="253"/>
        <v>234.90000000000003</v>
      </c>
      <c r="R2014" s="9">
        <f t="shared" si="254"/>
        <v>64.180327868852459</v>
      </c>
      <c r="S2014" s="6" t="s">
        <v>8319</v>
      </c>
      <c r="T2014" s="6" t="s">
        <v>8349</v>
      </c>
      <c r="U2014" s="6" t="str">
        <f t="shared" si="248"/>
        <v>technology</v>
      </c>
      <c r="V2014" s="6" t="str">
        <f t="shared" si="255"/>
        <v>hardware</v>
      </c>
      <c r="W2014" s="6" t="str">
        <f t="shared" si="249"/>
        <v>technology</v>
      </c>
      <c r="X2014" s="6" t="str">
        <f t="shared" si="250"/>
        <v>hardware</v>
      </c>
    </row>
    <row r="2015" spans="1:24" ht="104.7" customHeight="1" x14ac:dyDescent="0.55000000000000004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20">
        <f t="shared" si="251"/>
        <v>42499.960810185185</v>
      </c>
      <c r="L2015" s="20">
        <f t="shared" si="252"/>
        <v>42559.960810185185</v>
      </c>
      <c r="M2015" s="6" t="b">
        <v>1</v>
      </c>
      <c r="N2015" s="6">
        <v>4562</v>
      </c>
      <c r="O2015" s="6" t="b">
        <v>1</v>
      </c>
      <c r="P2015" s="6" t="s">
        <v>8295</v>
      </c>
      <c r="Q2015" s="8">
        <f t="shared" si="253"/>
        <v>494.91374999999999</v>
      </c>
      <c r="R2015" s="9">
        <f t="shared" si="254"/>
        <v>173.57781674704077</v>
      </c>
      <c r="S2015" s="6" t="s">
        <v>8319</v>
      </c>
      <c r="T2015" s="6" t="s">
        <v>8349</v>
      </c>
      <c r="U2015" s="6" t="str">
        <f t="shared" si="248"/>
        <v>technology</v>
      </c>
      <c r="V2015" s="6" t="str">
        <f t="shared" si="255"/>
        <v>hardware</v>
      </c>
      <c r="W2015" s="6" t="str">
        <f t="shared" si="249"/>
        <v>technology</v>
      </c>
      <c r="X2015" s="6" t="str">
        <f t="shared" si="250"/>
        <v>hardware</v>
      </c>
    </row>
    <row r="2016" spans="1:24" ht="104.7" customHeight="1" x14ac:dyDescent="0.55000000000000004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20">
        <f t="shared" si="251"/>
        <v>41324.214571759258</v>
      </c>
      <c r="L2016" s="20">
        <f t="shared" si="252"/>
        <v>41358.172905092593</v>
      </c>
      <c r="M2016" s="6" t="b">
        <v>1</v>
      </c>
      <c r="N2016" s="6">
        <v>26457</v>
      </c>
      <c r="O2016" s="6" t="b">
        <v>1</v>
      </c>
      <c r="P2016" s="6" t="s">
        <v>8295</v>
      </c>
      <c r="Q2016" s="8">
        <f t="shared" si="253"/>
        <v>7813.7822333333334</v>
      </c>
      <c r="R2016" s="9">
        <f t="shared" si="254"/>
        <v>88.601680840609291</v>
      </c>
      <c r="S2016" s="6" t="s">
        <v>8319</v>
      </c>
      <c r="T2016" s="6" t="s">
        <v>8349</v>
      </c>
      <c r="U2016" s="6" t="str">
        <f t="shared" si="248"/>
        <v>technology</v>
      </c>
      <c r="V2016" s="6" t="str">
        <f t="shared" si="255"/>
        <v>hardware</v>
      </c>
      <c r="W2016" s="6" t="str">
        <f t="shared" si="249"/>
        <v>technology</v>
      </c>
      <c r="X2016" s="6" t="str">
        <f t="shared" si="250"/>
        <v>hardware</v>
      </c>
    </row>
    <row r="2017" spans="1:24" ht="104.7" customHeight="1" x14ac:dyDescent="0.55000000000000004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20">
        <f t="shared" si="251"/>
        <v>40765.876886574071</v>
      </c>
      <c r="L2017" s="20">
        <f t="shared" si="252"/>
        <v>40795.876886574071</v>
      </c>
      <c r="M2017" s="6" t="b">
        <v>1</v>
      </c>
      <c r="N2017" s="6">
        <v>162</v>
      </c>
      <c r="O2017" s="6" t="b">
        <v>1</v>
      </c>
      <c r="P2017" s="6" t="s">
        <v>8295</v>
      </c>
      <c r="Q2017" s="8">
        <f t="shared" si="253"/>
        <v>113.00013888888888</v>
      </c>
      <c r="R2017" s="9">
        <f t="shared" si="254"/>
        <v>50.222283950617282</v>
      </c>
      <c r="S2017" s="6" t="s">
        <v>8319</v>
      </c>
      <c r="T2017" s="6" t="s">
        <v>8349</v>
      </c>
      <c r="U2017" s="6" t="str">
        <f t="shared" si="248"/>
        <v>technology</v>
      </c>
      <c r="V2017" s="6" t="str">
        <f t="shared" si="255"/>
        <v>hardware</v>
      </c>
      <c r="W2017" s="6" t="str">
        <f t="shared" si="249"/>
        <v>technology</v>
      </c>
      <c r="X2017" s="6" t="str">
        <f t="shared" si="250"/>
        <v>hardware</v>
      </c>
    </row>
    <row r="2018" spans="1:24" ht="104.7" customHeight="1" x14ac:dyDescent="0.55000000000000004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20">
        <f t="shared" si="251"/>
        <v>41312.88077546296</v>
      </c>
      <c r="L2018" s="20">
        <f t="shared" si="252"/>
        <v>41342.88077546296</v>
      </c>
      <c r="M2018" s="6" t="b">
        <v>1</v>
      </c>
      <c r="N2018" s="6">
        <v>479</v>
      </c>
      <c r="O2018" s="6" t="b">
        <v>1</v>
      </c>
      <c r="P2018" s="6" t="s">
        <v>8295</v>
      </c>
      <c r="Q2018" s="8">
        <f t="shared" si="253"/>
        <v>921.54219999999998</v>
      </c>
      <c r="R2018" s="9">
        <f t="shared" si="254"/>
        <v>192.38876826722338</v>
      </c>
      <c r="S2018" s="6" t="s">
        <v>8319</v>
      </c>
      <c r="T2018" s="6" t="s">
        <v>8349</v>
      </c>
      <c r="U2018" s="6" t="str">
        <f t="shared" si="248"/>
        <v>technology</v>
      </c>
      <c r="V2018" s="6" t="str">
        <f t="shared" si="255"/>
        <v>hardware</v>
      </c>
      <c r="W2018" s="6" t="str">
        <f t="shared" si="249"/>
        <v>technology</v>
      </c>
      <c r="X2018" s="6" t="str">
        <f t="shared" si="250"/>
        <v>hardware</v>
      </c>
    </row>
    <row r="2019" spans="1:24" ht="104.7" customHeight="1" x14ac:dyDescent="0.55000000000000004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20">
        <f t="shared" si="251"/>
        <v>40961.057349537034</v>
      </c>
      <c r="L2019" s="20">
        <f t="shared" si="252"/>
        <v>40992.166666666664</v>
      </c>
      <c r="M2019" s="6" t="b">
        <v>1</v>
      </c>
      <c r="N2019" s="6">
        <v>426</v>
      </c>
      <c r="O2019" s="6" t="b">
        <v>1</v>
      </c>
      <c r="P2019" s="6" t="s">
        <v>8295</v>
      </c>
      <c r="Q2019" s="8">
        <f t="shared" si="253"/>
        <v>125.10239999999999</v>
      </c>
      <c r="R2019" s="9">
        <f t="shared" si="254"/>
        <v>73.416901408450698</v>
      </c>
      <c r="S2019" s="6" t="s">
        <v>8319</v>
      </c>
      <c r="T2019" s="6" t="s">
        <v>8349</v>
      </c>
      <c r="U2019" s="6" t="str">
        <f t="shared" si="248"/>
        <v>technology</v>
      </c>
      <c r="V2019" s="6" t="str">
        <f t="shared" si="255"/>
        <v>hardware</v>
      </c>
      <c r="W2019" s="6" t="str">
        <f t="shared" si="249"/>
        <v>technology</v>
      </c>
      <c r="X2019" s="6" t="str">
        <f t="shared" si="250"/>
        <v>hardware</v>
      </c>
    </row>
    <row r="2020" spans="1:24" ht="104.7" customHeight="1" x14ac:dyDescent="0.55000000000000004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20">
        <f t="shared" si="251"/>
        <v>42199.365844907406</v>
      </c>
      <c r="L2020" s="20">
        <f t="shared" si="252"/>
        <v>42229.365844907406</v>
      </c>
      <c r="M2020" s="6" t="b">
        <v>1</v>
      </c>
      <c r="N2020" s="6">
        <v>450</v>
      </c>
      <c r="O2020" s="6" t="b">
        <v>1</v>
      </c>
      <c r="P2020" s="6" t="s">
        <v>8295</v>
      </c>
      <c r="Q2020" s="8">
        <f t="shared" si="253"/>
        <v>102.24343076923077</v>
      </c>
      <c r="R2020" s="9">
        <f t="shared" si="254"/>
        <v>147.68495555555555</v>
      </c>
      <c r="S2020" s="6" t="s">
        <v>8319</v>
      </c>
      <c r="T2020" s="6" t="s">
        <v>8349</v>
      </c>
      <c r="U2020" s="6" t="str">
        <f t="shared" si="248"/>
        <v>technology</v>
      </c>
      <c r="V2020" s="6" t="str">
        <f t="shared" si="255"/>
        <v>hardware</v>
      </c>
      <c r="W2020" s="6" t="str">
        <f t="shared" si="249"/>
        <v>technology</v>
      </c>
      <c r="X2020" s="6" t="str">
        <f t="shared" si="250"/>
        <v>hardware</v>
      </c>
    </row>
    <row r="2021" spans="1:24" ht="104.7" customHeight="1" x14ac:dyDescent="0.55000000000000004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20">
        <f t="shared" si="251"/>
        <v>42605.70857638889</v>
      </c>
      <c r="L2021" s="20">
        <f t="shared" si="252"/>
        <v>42635.70857638889</v>
      </c>
      <c r="M2021" s="6" t="b">
        <v>1</v>
      </c>
      <c r="N2021" s="6">
        <v>1780</v>
      </c>
      <c r="O2021" s="6" t="b">
        <v>1</v>
      </c>
      <c r="P2021" s="6" t="s">
        <v>8295</v>
      </c>
      <c r="Q2021" s="8">
        <f t="shared" si="253"/>
        <v>484.90975000000003</v>
      </c>
      <c r="R2021" s="9">
        <f t="shared" si="254"/>
        <v>108.96848314606741</v>
      </c>
      <c r="S2021" s="6" t="s">
        <v>8319</v>
      </c>
      <c r="T2021" s="6" t="s">
        <v>8349</v>
      </c>
      <c r="U2021" s="6" t="str">
        <f t="shared" si="248"/>
        <v>technology</v>
      </c>
      <c r="V2021" s="6" t="str">
        <f t="shared" si="255"/>
        <v>hardware</v>
      </c>
      <c r="W2021" s="6" t="str">
        <f t="shared" si="249"/>
        <v>technology</v>
      </c>
      <c r="X2021" s="6" t="str">
        <f t="shared" si="250"/>
        <v>hardware</v>
      </c>
    </row>
    <row r="2022" spans="1:24" ht="104.7" customHeight="1" x14ac:dyDescent="0.55000000000000004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20">
        <f t="shared" si="251"/>
        <v>41737.097499999996</v>
      </c>
      <c r="L2022" s="20">
        <f t="shared" si="252"/>
        <v>41773.961111111108</v>
      </c>
      <c r="M2022" s="6" t="b">
        <v>1</v>
      </c>
      <c r="N2022" s="6">
        <v>122</v>
      </c>
      <c r="O2022" s="6" t="b">
        <v>1</v>
      </c>
      <c r="P2022" s="6" t="s">
        <v>8295</v>
      </c>
      <c r="Q2022" s="8">
        <f t="shared" si="253"/>
        <v>192.33333333333334</v>
      </c>
      <c r="R2022" s="9">
        <f t="shared" si="254"/>
        <v>23.647540983606557</v>
      </c>
      <c r="S2022" s="6" t="s">
        <v>8319</v>
      </c>
      <c r="T2022" s="6" t="s">
        <v>8349</v>
      </c>
      <c r="U2022" s="6" t="str">
        <f t="shared" si="248"/>
        <v>technology</v>
      </c>
      <c r="V2022" s="6" t="str">
        <f t="shared" si="255"/>
        <v>hardware</v>
      </c>
      <c r="W2022" s="6" t="str">
        <f t="shared" si="249"/>
        <v>technology</v>
      </c>
      <c r="X2022" s="6" t="str">
        <f t="shared" si="250"/>
        <v>hardware</v>
      </c>
    </row>
    <row r="2023" spans="1:24" ht="104.7" customHeight="1" x14ac:dyDescent="0.55000000000000004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20">
        <f t="shared" si="251"/>
        <v>41861.070567129631</v>
      </c>
      <c r="L2023" s="20">
        <f t="shared" si="252"/>
        <v>41906.070567129631</v>
      </c>
      <c r="M2023" s="6" t="b">
        <v>1</v>
      </c>
      <c r="N2023" s="6">
        <v>95</v>
      </c>
      <c r="O2023" s="6" t="b">
        <v>1</v>
      </c>
      <c r="P2023" s="6" t="s">
        <v>8295</v>
      </c>
      <c r="Q2023" s="8">
        <f t="shared" si="253"/>
        <v>281.10000000000002</v>
      </c>
      <c r="R2023" s="9">
        <f t="shared" si="254"/>
        <v>147.94736842105263</v>
      </c>
      <c r="S2023" s="6" t="s">
        <v>8319</v>
      </c>
      <c r="T2023" s="6" t="s">
        <v>8349</v>
      </c>
      <c r="U2023" s="6" t="str">
        <f t="shared" si="248"/>
        <v>technology</v>
      </c>
      <c r="V2023" s="6" t="str">
        <f t="shared" si="255"/>
        <v>hardware</v>
      </c>
      <c r="W2023" s="6" t="str">
        <f t="shared" si="249"/>
        <v>technology</v>
      </c>
      <c r="X2023" s="6" t="str">
        <f t="shared" si="250"/>
        <v>hardware</v>
      </c>
    </row>
    <row r="2024" spans="1:24" ht="104.7" customHeight="1" x14ac:dyDescent="0.55000000000000004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20">
        <f t="shared" si="251"/>
        <v>42502.569120370375</v>
      </c>
      <c r="L2024" s="20">
        <f t="shared" si="252"/>
        <v>42532.569120370375</v>
      </c>
      <c r="M2024" s="6" t="b">
        <v>1</v>
      </c>
      <c r="N2024" s="6">
        <v>325</v>
      </c>
      <c r="O2024" s="6" t="b">
        <v>1</v>
      </c>
      <c r="P2024" s="6" t="s">
        <v>8295</v>
      </c>
      <c r="Q2024" s="8">
        <f t="shared" si="253"/>
        <v>125.13700000000001</v>
      </c>
      <c r="R2024" s="9">
        <f t="shared" si="254"/>
        <v>385.03692307692307</v>
      </c>
      <c r="S2024" s="6" t="s">
        <v>8319</v>
      </c>
      <c r="T2024" s="6" t="s">
        <v>8349</v>
      </c>
      <c r="U2024" s="6" t="str">
        <f t="shared" si="248"/>
        <v>technology</v>
      </c>
      <c r="V2024" s="6" t="str">
        <f t="shared" si="255"/>
        <v>hardware</v>
      </c>
      <c r="W2024" s="6" t="str">
        <f t="shared" si="249"/>
        <v>technology</v>
      </c>
      <c r="X2024" s="6" t="str">
        <f t="shared" si="250"/>
        <v>hardware</v>
      </c>
    </row>
    <row r="2025" spans="1:24" ht="104.7" customHeight="1" x14ac:dyDescent="0.55000000000000004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20">
        <f t="shared" si="251"/>
        <v>42136.420752314814</v>
      </c>
      <c r="L2025" s="20">
        <f t="shared" si="252"/>
        <v>42166.420752314814</v>
      </c>
      <c r="M2025" s="6" t="b">
        <v>1</v>
      </c>
      <c r="N2025" s="6">
        <v>353</v>
      </c>
      <c r="O2025" s="6" t="b">
        <v>1</v>
      </c>
      <c r="P2025" s="6" t="s">
        <v>8295</v>
      </c>
      <c r="Q2025" s="8">
        <f t="shared" si="253"/>
        <v>161.459</v>
      </c>
      <c r="R2025" s="9">
        <f t="shared" si="254"/>
        <v>457.39093484419266</v>
      </c>
      <c r="S2025" s="6" t="s">
        <v>8319</v>
      </c>
      <c r="T2025" s="6" t="s">
        <v>8349</v>
      </c>
      <c r="U2025" s="6" t="str">
        <f t="shared" si="248"/>
        <v>technology</v>
      </c>
      <c r="V2025" s="6" t="str">
        <f t="shared" si="255"/>
        <v>hardware</v>
      </c>
      <c r="W2025" s="6" t="str">
        <f t="shared" si="249"/>
        <v>technology</v>
      </c>
      <c r="X2025" s="6" t="str">
        <f t="shared" si="250"/>
        <v>hardware</v>
      </c>
    </row>
    <row r="2026" spans="1:24" ht="104.7" customHeight="1" x14ac:dyDescent="0.55000000000000004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20">
        <f t="shared" si="251"/>
        <v>41099.966944444444</v>
      </c>
      <c r="L2026" s="20">
        <f t="shared" si="252"/>
        <v>41134.125</v>
      </c>
      <c r="M2026" s="6" t="b">
        <v>1</v>
      </c>
      <c r="N2026" s="6">
        <v>105</v>
      </c>
      <c r="O2026" s="6" t="b">
        <v>1</v>
      </c>
      <c r="P2026" s="6" t="s">
        <v>8295</v>
      </c>
      <c r="Q2026" s="8">
        <f t="shared" si="253"/>
        <v>585.35</v>
      </c>
      <c r="R2026" s="9">
        <f t="shared" si="254"/>
        <v>222.99047619047619</v>
      </c>
      <c r="S2026" s="6" t="s">
        <v>8319</v>
      </c>
      <c r="T2026" s="6" t="s">
        <v>8349</v>
      </c>
      <c r="U2026" s="6" t="str">
        <f t="shared" si="248"/>
        <v>technology</v>
      </c>
      <c r="V2026" s="6" t="str">
        <f t="shared" si="255"/>
        <v>hardware</v>
      </c>
      <c r="W2026" s="6" t="str">
        <f t="shared" si="249"/>
        <v>technology</v>
      </c>
      <c r="X2026" s="6" t="str">
        <f t="shared" si="250"/>
        <v>hardware</v>
      </c>
    </row>
    <row r="2027" spans="1:24" ht="104.7" customHeight="1" x14ac:dyDescent="0.55000000000000004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20">
        <f t="shared" si="251"/>
        <v>42136.184560185182</v>
      </c>
      <c r="L2027" s="20">
        <f t="shared" si="252"/>
        <v>42166.184560185182</v>
      </c>
      <c r="M2027" s="6" t="b">
        <v>1</v>
      </c>
      <c r="N2027" s="6">
        <v>729</v>
      </c>
      <c r="O2027" s="6" t="b">
        <v>1</v>
      </c>
      <c r="P2027" s="6" t="s">
        <v>8295</v>
      </c>
      <c r="Q2027" s="8">
        <f t="shared" si="253"/>
        <v>201.14999999999998</v>
      </c>
      <c r="R2027" s="9">
        <f t="shared" si="254"/>
        <v>220.74074074074073</v>
      </c>
      <c r="S2027" s="6" t="s">
        <v>8319</v>
      </c>
      <c r="T2027" s="6" t="s">
        <v>8349</v>
      </c>
      <c r="U2027" s="6" t="str">
        <f t="shared" si="248"/>
        <v>technology</v>
      </c>
      <c r="V2027" s="6" t="str">
        <f t="shared" si="255"/>
        <v>hardware</v>
      </c>
      <c r="W2027" s="6" t="str">
        <f t="shared" si="249"/>
        <v>technology</v>
      </c>
      <c r="X2027" s="6" t="str">
        <f t="shared" si="250"/>
        <v>hardware</v>
      </c>
    </row>
    <row r="2028" spans="1:24" ht="104.7" customHeight="1" x14ac:dyDescent="0.55000000000000004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20">
        <f t="shared" si="251"/>
        <v>41704.735937500001</v>
      </c>
      <c r="L2028" s="20">
        <f t="shared" si="252"/>
        <v>41750.165972222225</v>
      </c>
      <c r="M2028" s="6" t="b">
        <v>1</v>
      </c>
      <c r="N2028" s="6">
        <v>454</v>
      </c>
      <c r="O2028" s="6" t="b">
        <v>1</v>
      </c>
      <c r="P2028" s="6" t="s">
        <v>8295</v>
      </c>
      <c r="Q2028" s="8">
        <f t="shared" si="253"/>
        <v>133.48307999999997</v>
      </c>
      <c r="R2028" s="9">
        <f t="shared" si="254"/>
        <v>73.503898678414089</v>
      </c>
      <c r="S2028" s="6" t="s">
        <v>8319</v>
      </c>
      <c r="T2028" s="6" t="s">
        <v>8349</v>
      </c>
      <c r="U2028" s="6" t="str">
        <f t="shared" si="248"/>
        <v>technology</v>
      </c>
      <c r="V2028" s="6" t="str">
        <f t="shared" si="255"/>
        <v>hardware</v>
      </c>
      <c r="W2028" s="6" t="str">
        <f t="shared" si="249"/>
        <v>technology</v>
      </c>
      <c r="X2028" s="6" t="str">
        <f t="shared" si="250"/>
        <v>hardware</v>
      </c>
    </row>
    <row r="2029" spans="1:24" ht="104.7" customHeight="1" x14ac:dyDescent="0.55000000000000004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20">
        <f t="shared" si="251"/>
        <v>42048.813877314817</v>
      </c>
      <c r="L2029" s="20">
        <f t="shared" si="252"/>
        <v>42093.772210648152</v>
      </c>
      <c r="M2029" s="6" t="b">
        <v>1</v>
      </c>
      <c r="N2029" s="6">
        <v>539</v>
      </c>
      <c r="O2029" s="6" t="b">
        <v>1</v>
      </c>
      <c r="P2029" s="6" t="s">
        <v>8295</v>
      </c>
      <c r="Q2029" s="8">
        <f t="shared" si="253"/>
        <v>120.24900000000001</v>
      </c>
      <c r="R2029" s="9">
        <f t="shared" si="254"/>
        <v>223.09647495361781</v>
      </c>
      <c r="S2029" s="6" t="s">
        <v>8319</v>
      </c>
      <c r="T2029" s="6" t="s">
        <v>8349</v>
      </c>
      <c r="U2029" s="6" t="str">
        <f t="shared" si="248"/>
        <v>technology</v>
      </c>
      <c r="V2029" s="6" t="str">
        <f t="shared" si="255"/>
        <v>hardware</v>
      </c>
      <c r="W2029" s="6" t="str">
        <f t="shared" si="249"/>
        <v>technology</v>
      </c>
      <c r="X2029" s="6" t="str">
        <f t="shared" si="250"/>
        <v>hardware</v>
      </c>
    </row>
    <row r="2030" spans="1:24" ht="104.7" customHeight="1" x14ac:dyDescent="0.55000000000000004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20">
        <f t="shared" si="251"/>
        <v>40215.919050925928</v>
      </c>
      <c r="L2030" s="20">
        <f t="shared" si="252"/>
        <v>40252.913194444445</v>
      </c>
      <c r="M2030" s="6" t="b">
        <v>1</v>
      </c>
      <c r="N2030" s="6">
        <v>79</v>
      </c>
      <c r="O2030" s="6" t="b">
        <v>1</v>
      </c>
      <c r="P2030" s="6" t="s">
        <v>8295</v>
      </c>
      <c r="Q2030" s="8">
        <f t="shared" si="253"/>
        <v>126.16666666666667</v>
      </c>
      <c r="R2030" s="9">
        <f t="shared" si="254"/>
        <v>47.911392405063289</v>
      </c>
      <c r="S2030" s="6" t="s">
        <v>8319</v>
      </c>
      <c r="T2030" s="6" t="s">
        <v>8349</v>
      </c>
      <c r="U2030" s="6" t="str">
        <f t="shared" si="248"/>
        <v>technology</v>
      </c>
      <c r="V2030" s="6" t="str">
        <f t="shared" si="255"/>
        <v>hardware</v>
      </c>
      <c r="W2030" s="6" t="str">
        <f t="shared" si="249"/>
        <v>technology</v>
      </c>
      <c r="X2030" s="6" t="str">
        <f t="shared" si="250"/>
        <v>hardware</v>
      </c>
    </row>
    <row r="2031" spans="1:24" ht="104.7" customHeight="1" x14ac:dyDescent="0.55000000000000004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20">
        <f t="shared" si="251"/>
        <v>41848.021770833337</v>
      </c>
      <c r="L2031" s="20">
        <f t="shared" si="252"/>
        <v>41878.021770833337</v>
      </c>
      <c r="M2031" s="6" t="b">
        <v>1</v>
      </c>
      <c r="N2031" s="6">
        <v>94</v>
      </c>
      <c r="O2031" s="6" t="b">
        <v>1</v>
      </c>
      <c r="P2031" s="6" t="s">
        <v>8295</v>
      </c>
      <c r="Q2031" s="8">
        <f t="shared" si="253"/>
        <v>361.2</v>
      </c>
      <c r="R2031" s="9">
        <f t="shared" si="254"/>
        <v>96.063829787234042</v>
      </c>
      <c r="S2031" s="6" t="s">
        <v>8319</v>
      </c>
      <c r="T2031" s="6" t="s">
        <v>8349</v>
      </c>
      <c r="U2031" s="6" t="str">
        <f t="shared" si="248"/>
        <v>technology</v>
      </c>
      <c r="V2031" s="6" t="str">
        <f t="shared" si="255"/>
        <v>hardware</v>
      </c>
      <c r="W2031" s="6" t="str">
        <f t="shared" si="249"/>
        <v>technology</v>
      </c>
      <c r="X2031" s="6" t="str">
        <f t="shared" si="250"/>
        <v>hardware</v>
      </c>
    </row>
    <row r="2032" spans="1:24" ht="104.7" customHeight="1" x14ac:dyDescent="0.55000000000000004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20">
        <f t="shared" si="251"/>
        <v>41212.996481481481</v>
      </c>
      <c r="L2032" s="20">
        <f t="shared" si="252"/>
        <v>41242.996481481481</v>
      </c>
      <c r="M2032" s="6" t="b">
        <v>1</v>
      </c>
      <c r="N2032" s="6">
        <v>625</v>
      </c>
      <c r="O2032" s="6" t="b">
        <v>1</v>
      </c>
      <c r="P2032" s="6" t="s">
        <v>8295</v>
      </c>
      <c r="Q2032" s="8">
        <f t="shared" si="253"/>
        <v>226.239013671875</v>
      </c>
      <c r="R2032" s="9">
        <f t="shared" si="254"/>
        <v>118.6144</v>
      </c>
      <c r="S2032" s="6" t="s">
        <v>8319</v>
      </c>
      <c r="T2032" s="6" t="s">
        <v>8349</v>
      </c>
      <c r="U2032" s="6" t="str">
        <f t="shared" si="248"/>
        <v>technology</v>
      </c>
      <c r="V2032" s="6" t="str">
        <f t="shared" si="255"/>
        <v>hardware</v>
      </c>
      <c r="W2032" s="6" t="str">
        <f t="shared" si="249"/>
        <v>technology</v>
      </c>
      <c r="X2032" s="6" t="str">
        <f t="shared" si="250"/>
        <v>hardware</v>
      </c>
    </row>
    <row r="2033" spans="1:24" ht="104.7" customHeight="1" x14ac:dyDescent="0.55000000000000004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20">
        <f t="shared" si="251"/>
        <v>41975.329317129625</v>
      </c>
      <c r="L2033" s="20">
        <f t="shared" si="252"/>
        <v>42013.041666666672</v>
      </c>
      <c r="M2033" s="6" t="b">
        <v>1</v>
      </c>
      <c r="N2033" s="6">
        <v>508</v>
      </c>
      <c r="O2033" s="6" t="b">
        <v>1</v>
      </c>
      <c r="P2033" s="6" t="s">
        <v>8295</v>
      </c>
      <c r="Q2033" s="8">
        <f t="shared" si="253"/>
        <v>120.35</v>
      </c>
      <c r="R2033" s="9">
        <f t="shared" si="254"/>
        <v>118.45472440944881</v>
      </c>
      <c r="S2033" s="6" t="s">
        <v>8319</v>
      </c>
      <c r="T2033" s="6" t="s">
        <v>8349</v>
      </c>
      <c r="U2033" s="6" t="str">
        <f t="shared" si="248"/>
        <v>technology</v>
      </c>
      <c r="V2033" s="6" t="str">
        <f t="shared" si="255"/>
        <v>hardware</v>
      </c>
      <c r="W2033" s="6" t="str">
        <f t="shared" si="249"/>
        <v>technology</v>
      </c>
      <c r="X2033" s="6" t="str">
        <f t="shared" si="250"/>
        <v>hardware</v>
      </c>
    </row>
    <row r="2034" spans="1:24" ht="104.7" customHeight="1" x14ac:dyDescent="0.55000000000000004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20">
        <f t="shared" si="251"/>
        <v>42689.565671296295</v>
      </c>
      <c r="L2034" s="20">
        <f t="shared" si="252"/>
        <v>42719.208333333328</v>
      </c>
      <c r="M2034" s="6" t="b">
        <v>1</v>
      </c>
      <c r="N2034" s="6">
        <v>531</v>
      </c>
      <c r="O2034" s="6" t="b">
        <v>1</v>
      </c>
      <c r="P2034" s="6" t="s">
        <v>8295</v>
      </c>
      <c r="Q2034" s="8">
        <f t="shared" si="253"/>
        <v>304.18799999999999</v>
      </c>
      <c r="R2034" s="9">
        <f t="shared" si="254"/>
        <v>143.21468926553672</v>
      </c>
      <c r="S2034" s="6" t="s">
        <v>8319</v>
      </c>
      <c r="T2034" s="6" t="s">
        <v>8349</v>
      </c>
      <c r="U2034" s="6" t="str">
        <f t="shared" si="248"/>
        <v>technology</v>
      </c>
      <c r="V2034" s="6" t="str">
        <f t="shared" si="255"/>
        <v>hardware</v>
      </c>
      <c r="W2034" s="6" t="str">
        <f t="shared" si="249"/>
        <v>technology</v>
      </c>
      <c r="X2034" s="6" t="str">
        <f t="shared" si="250"/>
        <v>hardware</v>
      </c>
    </row>
    <row r="2035" spans="1:24" ht="104.7" customHeight="1" x14ac:dyDescent="0.55000000000000004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20">
        <f t="shared" si="251"/>
        <v>41725.082384259258</v>
      </c>
      <c r="L2035" s="20">
        <f t="shared" si="252"/>
        <v>41755.082384259258</v>
      </c>
      <c r="M2035" s="6" t="b">
        <v>1</v>
      </c>
      <c r="N2035" s="6">
        <v>158</v>
      </c>
      <c r="O2035" s="6" t="b">
        <v>1</v>
      </c>
      <c r="P2035" s="6" t="s">
        <v>8295</v>
      </c>
      <c r="Q2035" s="8">
        <f t="shared" si="253"/>
        <v>178.67599999999999</v>
      </c>
      <c r="R2035" s="9">
        <f t="shared" si="254"/>
        <v>282.71518987341773</v>
      </c>
      <c r="S2035" s="6" t="s">
        <v>8319</v>
      </c>
      <c r="T2035" s="6" t="s">
        <v>8349</v>
      </c>
      <c r="U2035" s="6" t="str">
        <f t="shared" si="248"/>
        <v>technology</v>
      </c>
      <c r="V2035" s="6" t="str">
        <f t="shared" si="255"/>
        <v>hardware</v>
      </c>
      <c r="W2035" s="6" t="str">
        <f t="shared" si="249"/>
        <v>technology</v>
      </c>
      <c r="X2035" s="6" t="str">
        <f t="shared" si="250"/>
        <v>hardware</v>
      </c>
    </row>
    <row r="2036" spans="1:24" ht="104.7" customHeight="1" x14ac:dyDescent="0.55000000000000004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20">
        <f t="shared" si="251"/>
        <v>42076.130011574074</v>
      </c>
      <c r="L2036" s="20">
        <f t="shared" si="252"/>
        <v>42131.290277777778</v>
      </c>
      <c r="M2036" s="6" t="b">
        <v>1</v>
      </c>
      <c r="N2036" s="6">
        <v>508</v>
      </c>
      <c r="O2036" s="6" t="b">
        <v>1</v>
      </c>
      <c r="P2036" s="6" t="s">
        <v>8295</v>
      </c>
      <c r="Q2036" s="8">
        <f t="shared" si="253"/>
        <v>386.81998717948721</v>
      </c>
      <c r="R2036" s="9">
        <f t="shared" si="254"/>
        <v>593.93620078740162</v>
      </c>
      <c r="S2036" s="6" t="s">
        <v>8319</v>
      </c>
      <c r="T2036" s="6" t="s">
        <v>8349</v>
      </c>
      <c r="U2036" s="6" t="str">
        <f t="shared" si="248"/>
        <v>technology</v>
      </c>
      <c r="V2036" s="6" t="str">
        <f t="shared" si="255"/>
        <v>hardware</v>
      </c>
      <c r="W2036" s="6" t="str">
        <f t="shared" si="249"/>
        <v>technology</v>
      </c>
      <c r="X2036" s="6" t="str">
        <f t="shared" si="250"/>
        <v>hardware</v>
      </c>
    </row>
    <row r="2037" spans="1:24" ht="104.7" customHeight="1" x14ac:dyDescent="0.55000000000000004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20">
        <f t="shared" si="251"/>
        <v>42311.625081018516</v>
      </c>
      <c r="L2037" s="20">
        <f t="shared" si="252"/>
        <v>42357.041666666672</v>
      </c>
      <c r="M2037" s="6" t="b">
        <v>1</v>
      </c>
      <c r="N2037" s="6">
        <v>644</v>
      </c>
      <c r="O2037" s="6" t="b">
        <v>1</v>
      </c>
      <c r="P2037" s="6" t="s">
        <v>8295</v>
      </c>
      <c r="Q2037" s="8">
        <f t="shared" si="253"/>
        <v>211.03642500000004</v>
      </c>
      <c r="R2037" s="9">
        <f t="shared" si="254"/>
        <v>262.15704968944101</v>
      </c>
      <c r="S2037" s="6" t="s">
        <v>8319</v>
      </c>
      <c r="T2037" s="6" t="s">
        <v>8349</v>
      </c>
      <c r="U2037" s="6" t="str">
        <f t="shared" si="248"/>
        <v>technology</v>
      </c>
      <c r="V2037" s="6" t="str">
        <f t="shared" si="255"/>
        <v>hardware</v>
      </c>
      <c r="W2037" s="6" t="str">
        <f t="shared" si="249"/>
        <v>technology</v>
      </c>
      <c r="X2037" s="6" t="str">
        <f t="shared" si="250"/>
        <v>hardware</v>
      </c>
    </row>
    <row r="2038" spans="1:24" ht="104.7" customHeight="1" x14ac:dyDescent="0.55000000000000004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20">
        <f t="shared" si="251"/>
        <v>41738.864803240744</v>
      </c>
      <c r="L2038" s="20">
        <f t="shared" si="252"/>
        <v>41768.864803240744</v>
      </c>
      <c r="M2038" s="6" t="b">
        <v>1</v>
      </c>
      <c r="N2038" s="6">
        <v>848</v>
      </c>
      <c r="O2038" s="6" t="b">
        <v>1</v>
      </c>
      <c r="P2038" s="6" t="s">
        <v>8295</v>
      </c>
      <c r="Q2038" s="8">
        <f t="shared" si="253"/>
        <v>131.66833333333335</v>
      </c>
      <c r="R2038" s="9">
        <f t="shared" si="254"/>
        <v>46.580778301886795</v>
      </c>
      <c r="S2038" s="6" t="s">
        <v>8319</v>
      </c>
      <c r="T2038" s="6" t="s">
        <v>8349</v>
      </c>
      <c r="U2038" s="6" t="str">
        <f t="shared" si="248"/>
        <v>technology</v>
      </c>
      <c r="V2038" s="6" t="str">
        <f t="shared" si="255"/>
        <v>hardware</v>
      </c>
      <c r="W2038" s="6" t="str">
        <f t="shared" si="249"/>
        <v>technology</v>
      </c>
      <c r="X2038" s="6" t="str">
        <f t="shared" si="250"/>
        <v>hardware</v>
      </c>
    </row>
    <row r="2039" spans="1:24" ht="104.7" customHeight="1" x14ac:dyDescent="0.55000000000000004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20">
        <f t="shared" si="251"/>
        <v>41578.210104166668</v>
      </c>
      <c r="L2039" s="20">
        <f t="shared" si="252"/>
        <v>41638.251770833333</v>
      </c>
      <c r="M2039" s="6" t="b">
        <v>1</v>
      </c>
      <c r="N2039" s="6">
        <v>429</v>
      </c>
      <c r="O2039" s="6" t="b">
        <v>1</v>
      </c>
      <c r="P2039" s="6" t="s">
        <v>8295</v>
      </c>
      <c r="Q2039" s="8">
        <f t="shared" si="253"/>
        <v>300.47639999999996</v>
      </c>
      <c r="R2039" s="9">
        <f t="shared" si="254"/>
        <v>70.041118881118877</v>
      </c>
      <c r="S2039" s="6" t="s">
        <v>8319</v>
      </c>
      <c r="T2039" s="6" t="s">
        <v>8349</v>
      </c>
      <c r="U2039" s="6" t="str">
        <f t="shared" si="248"/>
        <v>technology</v>
      </c>
      <c r="V2039" s="6" t="str">
        <f t="shared" si="255"/>
        <v>hardware</v>
      </c>
      <c r="W2039" s="6" t="str">
        <f t="shared" si="249"/>
        <v>technology</v>
      </c>
      <c r="X2039" s="6" t="str">
        <f t="shared" si="250"/>
        <v>hardware</v>
      </c>
    </row>
    <row r="2040" spans="1:24" ht="104.7" customHeight="1" x14ac:dyDescent="0.55000000000000004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20">
        <f t="shared" si="251"/>
        <v>41424.27107638889</v>
      </c>
      <c r="L2040" s="20">
        <f t="shared" si="252"/>
        <v>41456.75</v>
      </c>
      <c r="M2040" s="6" t="b">
        <v>1</v>
      </c>
      <c r="N2040" s="6">
        <v>204</v>
      </c>
      <c r="O2040" s="6" t="b">
        <v>1</v>
      </c>
      <c r="P2040" s="6" t="s">
        <v>8295</v>
      </c>
      <c r="Q2040" s="8">
        <f t="shared" si="253"/>
        <v>420.51249999999999</v>
      </c>
      <c r="R2040" s="9">
        <f t="shared" si="254"/>
        <v>164.90686274509804</v>
      </c>
      <c r="S2040" s="6" t="s">
        <v>8319</v>
      </c>
      <c r="T2040" s="6" t="s">
        <v>8349</v>
      </c>
      <c r="U2040" s="6" t="str">
        <f t="shared" si="248"/>
        <v>technology</v>
      </c>
      <c r="V2040" s="6" t="str">
        <f t="shared" si="255"/>
        <v>hardware</v>
      </c>
      <c r="W2040" s="6" t="str">
        <f t="shared" si="249"/>
        <v>technology</v>
      </c>
      <c r="X2040" s="6" t="str">
        <f t="shared" si="250"/>
        <v>hardware</v>
      </c>
    </row>
    <row r="2041" spans="1:24" ht="104.7" customHeight="1" x14ac:dyDescent="0.55000000000000004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20">
        <f t="shared" si="251"/>
        <v>42675.438946759255</v>
      </c>
      <c r="L2041" s="20">
        <f t="shared" si="252"/>
        <v>42705.207638888889</v>
      </c>
      <c r="M2041" s="6" t="b">
        <v>1</v>
      </c>
      <c r="N2041" s="6">
        <v>379</v>
      </c>
      <c r="O2041" s="6" t="b">
        <v>1</v>
      </c>
      <c r="P2041" s="6" t="s">
        <v>8295</v>
      </c>
      <c r="Q2041" s="8">
        <f t="shared" si="253"/>
        <v>136.21680000000001</v>
      </c>
      <c r="R2041" s="9">
        <f t="shared" si="254"/>
        <v>449.26385224274406</v>
      </c>
      <c r="S2041" s="6" t="s">
        <v>8319</v>
      </c>
      <c r="T2041" s="6" t="s">
        <v>8349</v>
      </c>
      <c r="U2041" s="6" t="str">
        <f t="shared" si="248"/>
        <v>technology</v>
      </c>
      <c r="V2041" s="6" t="str">
        <f t="shared" si="255"/>
        <v>hardware</v>
      </c>
      <c r="W2041" s="6" t="str">
        <f t="shared" si="249"/>
        <v>technology</v>
      </c>
      <c r="X2041" s="6" t="str">
        <f t="shared" si="250"/>
        <v>hardware</v>
      </c>
    </row>
    <row r="2042" spans="1:24" ht="104.7" customHeight="1" x14ac:dyDescent="0.55000000000000004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20">
        <f t="shared" si="251"/>
        <v>41578.927118055559</v>
      </c>
      <c r="L2042" s="20">
        <f t="shared" si="252"/>
        <v>41593.968784722223</v>
      </c>
      <c r="M2042" s="6" t="b">
        <v>1</v>
      </c>
      <c r="N2042" s="6">
        <v>271</v>
      </c>
      <c r="O2042" s="6" t="b">
        <v>1</v>
      </c>
      <c r="P2042" s="6" t="s">
        <v>8295</v>
      </c>
      <c r="Q2042" s="8">
        <f t="shared" si="253"/>
        <v>248.17133333333334</v>
      </c>
      <c r="R2042" s="9">
        <f t="shared" si="254"/>
        <v>27.472841328413285</v>
      </c>
      <c r="S2042" s="6" t="s">
        <v>8319</v>
      </c>
      <c r="T2042" s="6" t="s">
        <v>8349</v>
      </c>
      <c r="U2042" s="6" t="str">
        <f t="shared" si="248"/>
        <v>technology</v>
      </c>
      <c r="V2042" s="6" t="str">
        <f t="shared" si="255"/>
        <v>hardware</v>
      </c>
      <c r="W2042" s="6" t="str">
        <f t="shared" si="249"/>
        <v>technology</v>
      </c>
      <c r="X2042" s="6" t="str">
        <f t="shared" si="250"/>
        <v>hardware</v>
      </c>
    </row>
    <row r="2043" spans="1:24" ht="104.7" customHeight="1" x14ac:dyDescent="0.55000000000000004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20">
        <f t="shared" si="251"/>
        <v>42654.525775462964</v>
      </c>
      <c r="L2043" s="20">
        <f t="shared" si="252"/>
        <v>42684.567442129628</v>
      </c>
      <c r="M2043" s="6" t="b">
        <v>0</v>
      </c>
      <c r="N2043" s="6">
        <v>120</v>
      </c>
      <c r="O2043" s="6" t="b">
        <v>1</v>
      </c>
      <c r="P2043" s="6" t="s">
        <v>8295</v>
      </c>
      <c r="Q2043" s="8">
        <f t="shared" si="253"/>
        <v>181.86315789473684</v>
      </c>
      <c r="R2043" s="9">
        <f t="shared" si="254"/>
        <v>143.97499999999999</v>
      </c>
      <c r="S2043" s="6" t="s">
        <v>8319</v>
      </c>
      <c r="T2043" s="6" t="s">
        <v>8349</v>
      </c>
      <c r="U2043" s="6" t="str">
        <f t="shared" si="248"/>
        <v>technology</v>
      </c>
      <c r="V2043" s="6" t="str">
        <f t="shared" si="255"/>
        <v>hardware</v>
      </c>
      <c r="W2043" s="6" t="str">
        <f t="shared" si="249"/>
        <v>technology</v>
      </c>
      <c r="X2043" s="6" t="str">
        <f t="shared" si="250"/>
        <v>hardware</v>
      </c>
    </row>
    <row r="2044" spans="1:24" ht="104.7" customHeight="1" x14ac:dyDescent="0.55000000000000004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20">
        <f t="shared" si="251"/>
        <v>42331.708032407405</v>
      </c>
      <c r="L2044" s="20">
        <f t="shared" si="252"/>
        <v>42391.708032407405</v>
      </c>
      <c r="M2044" s="6" t="b">
        <v>0</v>
      </c>
      <c r="N2044" s="6">
        <v>140</v>
      </c>
      <c r="O2044" s="6" t="b">
        <v>1</v>
      </c>
      <c r="P2044" s="6" t="s">
        <v>8295</v>
      </c>
      <c r="Q2044" s="8">
        <f t="shared" si="253"/>
        <v>123.53</v>
      </c>
      <c r="R2044" s="9">
        <f t="shared" si="254"/>
        <v>88.23571428571428</v>
      </c>
      <c r="S2044" s="6" t="s">
        <v>8319</v>
      </c>
      <c r="T2044" s="6" t="s">
        <v>8349</v>
      </c>
      <c r="U2044" s="6" t="str">
        <f t="shared" si="248"/>
        <v>technology</v>
      </c>
      <c r="V2044" s="6" t="str">
        <f t="shared" si="255"/>
        <v>hardware</v>
      </c>
      <c r="W2044" s="6" t="str">
        <f t="shared" si="249"/>
        <v>technology</v>
      </c>
      <c r="X2044" s="6" t="str">
        <f t="shared" si="250"/>
        <v>hardware</v>
      </c>
    </row>
    <row r="2045" spans="1:24" ht="104.7" customHeight="1" x14ac:dyDescent="0.55000000000000004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20">
        <f t="shared" si="251"/>
        <v>42661.176817129628</v>
      </c>
      <c r="L2045" s="20">
        <f t="shared" si="252"/>
        <v>42715.207638888889</v>
      </c>
      <c r="M2045" s="6" t="b">
        <v>0</v>
      </c>
      <c r="N2045" s="6">
        <v>193</v>
      </c>
      <c r="O2045" s="6" t="b">
        <v>1</v>
      </c>
      <c r="P2045" s="6" t="s">
        <v>8295</v>
      </c>
      <c r="Q2045" s="8">
        <f t="shared" si="253"/>
        <v>506.20938628158842</v>
      </c>
      <c r="R2045" s="9">
        <f t="shared" si="254"/>
        <v>36.326424870466319</v>
      </c>
      <c r="S2045" s="6" t="s">
        <v>8319</v>
      </c>
      <c r="T2045" s="6" t="s">
        <v>8349</v>
      </c>
      <c r="U2045" s="6" t="str">
        <f t="shared" si="248"/>
        <v>technology</v>
      </c>
      <c r="V2045" s="6" t="str">
        <f t="shared" si="255"/>
        <v>hardware</v>
      </c>
      <c r="W2045" s="6" t="str">
        <f t="shared" si="249"/>
        <v>technology</v>
      </c>
      <c r="X2045" s="6" t="str">
        <f t="shared" si="250"/>
        <v>hardware</v>
      </c>
    </row>
    <row r="2046" spans="1:24" ht="104.7" customHeight="1" x14ac:dyDescent="0.55000000000000004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20">
        <f t="shared" si="251"/>
        <v>42138.684189814812</v>
      </c>
      <c r="L2046" s="20">
        <f t="shared" si="252"/>
        <v>42168.684189814812</v>
      </c>
      <c r="M2046" s="6" t="b">
        <v>0</v>
      </c>
      <c r="N2046" s="6">
        <v>180</v>
      </c>
      <c r="O2046" s="6" t="b">
        <v>1</v>
      </c>
      <c r="P2046" s="6" t="s">
        <v>8295</v>
      </c>
      <c r="Q2046" s="8">
        <f t="shared" si="253"/>
        <v>108.21333333333334</v>
      </c>
      <c r="R2046" s="9">
        <f t="shared" si="254"/>
        <v>90.177777777777777</v>
      </c>
      <c r="S2046" s="6" t="s">
        <v>8319</v>
      </c>
      <c r="T2046" s="6" t="s">
        <v>8349</v>
      </c>
      <c r="U2046" s="6" t="str">
        <f t="shared" si="248"/>
        <v>technology</v>
      </c>
      <c r="V2046" s="6" t="str">
        <f t="shared" si="255"/>
        <v>hardware</v>
      </c>
      <c r="W2046" s="6" t="str">
        <f t="shared" si="249"/>
        <v>technology</v>
      </c>
      <c r="X2046" s="6" t="str">
        <f t="shared" si="250"/>
        <v>hardware</v>
      </c>
    </row>
    <row r="2047" spans="1:24" ht="104.7" customHeight="1" x14ac:dyDescent="0.55000000000000004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20">
        <f t="shared" si="251"/>
        <v>41069.088506944441</v>
      </c>
      <c r="L2047" s="20">
        <f t="shared" si="252"/>
        <v>41099.088506944441</v>
      </c>
      <c r="M2047" s="6" t="b">
        <v>0</v>
      </c>
      <c r="N2047" s="6">
        <v>263</v>
      </c>
      <c r="O2047" s="6" t="b">
        <v>1</v>
      </c>
      <c r="P2047" s="6" t="s">
        <v>8295</v>
      </c>
      <c r="Q2047" s="8">
        <f t="shared" si="253"/>
        <v>819.18387755102037</v>
      </c>
      <c r="R2047" s="9">
        <f t="shared" si="254"/>
        <v>152.62361216730039</v>
      </c>
      <c r="S2047" s="6" t="s">
        <v>8319</v>
      </c>
      <c r="T2047" s="6" t="s">
        <v>8349</v>
      </c>
      <c r="U2047" s="6" t="str">
        <f t="shared" si="248"/>
        <v>technology</v>
      </c>
      <c r="V2047" s="6" t="str">
        <f t="shared" si="255"/>
        <v>hardware</v>
      </c>
      <c r="W2047" s="6" t="str">
        <f t="shared" si="249"/>
        <v>technology</v>
      </c>
      <c r="X2047" s="6" t="str">
        <f t="shared" si="250"/>
        <v>hardware</v>
      </c>
    </row>
    <row r="2048" spans="1:24" ht="104.7" customHeight="1" x14ac:dyDescent="0.55000000000000004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20">
        <f t="shared" si="251"/>
        <v>41387.171805555554</v>
      </c>
      <c r="L2048" s="20">
        <f t="shared" si="252"/>
        <v>41417.171805555554</v>
      </c>
      <c r="M2048" s="6" t="b">
        <v>0</v>
      </c>
      <c r="N2048" s="6">
        <v>217</v>
      </c>
      <c r="O2048" s="6" t="b">
        <v>1</v>
      </c>
      <c r="P2048" s="6" t="s">
        <v>8295</v>
      </c>
      <c r="Q2048" s="8">
        <f t="shared" si="253"/>
        <v>121.10000000000001</v>
      </c>
      <c r="R2048" s="9">
        <f t="shared" si="254"/>
        <v>55.806451612903224</v>
      </c>
      <c r="S2048" s="6" t="s">
        <v>8319</v>
      </c>
      <c r="T2048" s="6" t="s">
        <v>8349</v>
      </c>
      <c r="U2048" s="6" t="str">
        <f t="shared" si="248"/>
        <v>technology</v>
      </c>
      <c r="V2048" s="6" t="str">
        <f t="shared" si="255"/>
        <v>hardware</v>
      </c>
      <c r="W2048" s="6" t="str">
        <f t="shared" si="249"/>
        <v>technology</v>
      </c>
      <c r="X2048" s="6" t="str">
        <f t="shared" si="250"/>
        <v>hardware</v>
      </c>
    </row>
    <row r="2049" spans="1:24" ht="104.7" customHeight="1" x14ac:dyDescent="0.55000000000000004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20">
        <f t="shared" si="251"/>
        <v>42081.903587962966</v>
      </c>
      <c r="L2049" s="20">
        <f t="shared" si="252"/>
        <v>42111</v>
      </c>
      <c r="M2049" s="6" t="b">
        <v>0</v>
      </c>
      <c r="N2049" s="6">
        <v>443</v>
      </c>
      <c r="O2049" s="6" t="b">
        <v>1</v>
      </c>
      <c r="P2049" s="6" t="s">
        <v>8295</v>
      </c>
      <c r="Q2049" s="8">
        <f t="shared" si="253"/>
        <v>102.99897959183673</v>
      </c>
      <c r="R2049" s="9">
        <f t="shared" si="254"/>
        <v>227.85327313769753</v>
      </c>
      <c r="S2049" s="6" t="s">
        <v>8319</v>
      </c>
      <c r="T2049" s="6" t="s">
        <v>8349</v>
      </c>
      <c r="U2049" s="6" t="str">
        <f t="shared" si="248"/>
        <v>technology</v>
      </c>
      <c r="V2049" s="6" t="str">
        <f t="shared" si="255"/>
        <v>hardware</v>
      </c>
      <c r="W2049" s="6" t="str">
        <f t="shared" si="249"/>
        <v>technology</v>
      </c>
      <c r="X2049" s="6" t="str">
        <f t="shared" si="250"/>
        <v>hardware</v>
      </c>
    </row>
    <row r="2050" spans="1:24" ht="104.7" customHeight="1" x14ac:dyDescent="0.55000000000000004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20">
        <f t="shared" si="251"/>
        <v>41387.651516203703</v>
      </c>
      <c r="L2050" s="20">
        <f t="shared" si="252"/>
        <v>41417.651516203703</v>
      </c>
      <c r="M2050" s="6" t="b">
        <v>0</v>
      </c>
      <c r="N2050" s="6">
        <v>1373</v>
      </c>
      <c r="O2050" s="6" t="b">
        <v>1</v>
      </c>
      <c r="P2050" s="6" t="s">
        <v>8295</v>
      </c>
      <c r="Q2050" s="8">
        <f t="shared" si="253"/>
        <v>148.33229411764705</v>
      </c>
      <c r="R2050" s="9">
        <f t="shared" si="254"/>
        <v>91.82989803350327</v>
      </c>
      <c r="S2050" s="6" t="s">
        <v>8319</v>
      </c>
      <c r="T2050" s="6" t="s">
        <v>8349</v>
      </c>
      <c r="U2050" s="6" t="str">
        <f t="shared" ref="U2050:U2113" si="256">LEFT(P2050,FIND("/",P2050)-1)</f>
        <v>technology</v>
      </c>
      <c r="V2050" s="6" t="str">
        <f t="shared" si="255"/>
        <v>hardware</v>
      </c>
      <c r="W2050" s="6" t="str">
        <f t="shared" ref="W2050:W2113" si="257">TRIM(MID(SUBSTITUTE(P2050,"/",REPT(" ",LEN(P2050))),(1-1)*LEN(P2050)+1,LEN(P2050)))</f>
        <v>technology</v>
      </c>
      <c r="X2050" s="6" t="str">
        <f t="shared" ref="X2050:X2113" si="258">TRIM(MID(SUBSTITUTE(P2050,"/",REPT(" ",LEN(P2050))),(2-1)*LEN(P2050)+1,LEN(P2050)))</f>
        <v>hardware</v>
      </c>
    </row>
    <row r="2051" spans="1:24" ht="104.7" customHeight="1" x14ac:dyDescent="0.55000000000000004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20">
        <f t="shared" ref="K2051:K2114" si="259">(((J2051/60)/60)/24)+DATE(1970,1,1)</f>
        <v>41575.527349537035</v>
      </c>
      <c r="L2051" s="20">
        <f t="shared" ref="L2051:L2114" si="260">(((I2051/60)/60)/24)+DATE(1970,1,1)</f>
        <v>41610.957638888889</v>
      </c>
      <c r="M2051" s="6" t="b">
        <v>0</v>
      </c>
      <c r="N2051" s="6">
        <v>742</v>
      </c>
      <c r="O2051" s="6" t="b">
        <v>1</v>
      </c>
      <c r="P2051" s="6" t="s">
        <v>8295</v>
      </c>
      <c r="Q2051" s="8">
        <f t="shared" ref="Q2051:Q2114" si="261">E2051/D2051*100</f>
        <v>120.19070000000001</v>
      </c>
      <c r="R2051" s="9">
        <f t="shared" ref="R2051:R2114" si="262">E2051/N2051</f>
        <v>80.991037735849048</v>
      </c>
      <c r="S2051" s="6" t="s">
        <v>8319</v>
      </c>
      <c r="T2051" s="6" t="s">
        <v>8349</v>
      </c>
      <c r="U2051" s="6" t="str">
        <f t="shared" si="256"/>
        <v>technology</v>
      </c>
      <c r="V2051" s="6" t="str">
        <f t="shared" ref="V2051:V2114" si="263">RIGHT(P2051,LEN(P2051)-LEN(U2051)-1)</f>
        <v>hardware</v>
      </c>
      <c r="W2051" s="6" t="str">
        <f t="shared" si="257"/>
        <v>technology</v>
      </c>
      <c r="X2051" s="6" t="str">
        <f t="shared" si="258"/>
        <v>hardware</v>
      </c>
    </row>
    <row r="2052" spans="1:24" ht="104.7" customHeight="1" x14ac:dyDescent="0.55000000000000004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20">
        <f t="shared" si="259"/>
        <v>42115.071504629625</v>
      </c>
      <c r="L2052" s="20">
        <f t="shared" si="260"/>
        <v>42155.071504629625</v>
      </c>
      <c r="M2052" s="6" t="b">
        <v>0</v>
      </c>
      <c r="N2052" s="6">
        <v>170</v>
      </c>
      <c r="O2052" s="6" t="b">
        <v>1</v>
      </c>
      <c r="P2052" s="6" t="s">
        <v>8295</v>
      </c>
      <c r="Q2052" s="8">
        <f t="shared" si="261"/>
        <v>473.27000000000004</v>
      </c>
      <c r="R2052" s="9">
        <f t="shared" si="262"/>
        <v>278.39411764705881</v>
      </c>
      <c r="S2052" s="6" t="s">
        <v>8319</v>
      </c>
      <c r="T2052" s="6" t="s">
        <v>8349</v>
      </c>
      <c r="U2052" s="6" t="str">
        <f t="shared" si="256"/>
        <v>technology</v>
      </c>
      <c r="V2052" s="6" t="str">
        <f t="shared" si="263"/>
        <v>hardware</v>
      </c>
      <c r="W2052" s="6" t="str">
        <f t="shared" si="257"/>
        <v>technology</v>
      </c>
      <c r="X2052" s="6" t="str">
        <f t="shared" si="258"/>
        <v>hardware</v>
      </c>
    </row>
    <row r="2053" spans="1:24" ht="104.7" customHeight="1" x14ac:dyDescent="0.55000000000000004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20">
        <f t="shared" si="259"/>
        <v>41604.022418981483</v>
      </c>
      <c r="L2053" s="20">
        <f t="shared" si="260"/>
        <v>41634.022418981483</v>
      </c>
      <c r="M2053" s="6" t="b">
        <v>0</v>
      </c>
      <c r="N2053" s="6">
        <v>242</v>
      </c>
      <c r="O2053" s="6" t="b">
        <v>1</v>
      </c>
      <c r="P2053" s="6" t="s">
        <v>8295</v>
      </c>
      <c r="Q2053" s="8">
        <f t="shared" si="261"/>
        <v>130.36250000000001</v>
      </c>
      <c r="R2053" s="9">
        <f t="shared" si="262"/>
        <v>43.095041322314053</v>
      </c>
      <c r="S2053" s="6" t="s">
        <v>8319</v>
      </c>
      <c r="T2053" s="6" t="s">
        <v>8349</v>
      </c>
      <c r="U2053" s="6" t="str">
        <f t="shared" si="256"/>
        <v>technology</v>
      </c>
      <c r="V2053" s="6" t="str">
        <f t="shared" si="263"/>
        <v>hardware</v>
      </c>
      <c r="W2053" s="6" t="str">
        <f t="shared" si="257"/>
        <v>technology</v>
      </c>
      <c r="X2053" s="6" t="str">
        <f t="shared" si="258"/>
        <v>hardware</v>
      </c>
    </row>
    <row r="2054" spans="1:24" ht="104.7" customHeight="1" x14ac:dyDescent="0.55000000000000004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20">
        <f t="shared" si="259"/>
        <v>42375.08394675926</v>
      </c>
      <c r="L2054" s="20">
        <f t="shared" si="260"/>
        <v>42420.08394675926</v>
      </c>
      <c r="M2054" s="6" t="b">
        <v>0</v>
      </c>
      <c r="N2054" s="6">
        <v>541</v>
      </c>
      <c r="O2054" s="6" t="b">
        <v>1</v>
      </c>
      <c r="P2054" s="6" t="s">
        <v>8295</v>
      </c>
      <c r="Q2054" s="8">
        <f t="shared" si="261"/>
        <v>353.048</v>
      </c>
      <c r="R2054" s="9">
        <f t="shared" si="262"/>
        <v>326.29205175600737</v>
      </c>
      <c r="S2054" s="6" t="s">
        <v>8319</v>
      </c>
      <c r="T2054" s="6" t="s">
        <v>8349</v>
      </c>
      <c r="U2054" s="6" t="str">
        <f t="shared" si="256"/>
        <v>technology</v>
      </c>
      <c r="V2054" s="6" t="str">
        <f t="shared" si="263"/>
        <v>hardware</v>
      </c>
      <c r="W2054" s="6" t="str">
        <f t="shared" si="257"/>
        <v>technology</v>
      </c>
      <c r="X2054" s="6" t="str">
        <f t="shared" si="258"/>
        <v>hardware</v>
      </c>
    </row>
    <row r="2055" spans="1:24" ht="104.7" customHeight="1" x14ac:dyDescent="0.55000000000000004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20">
        <f t="shared" si="259"/>
        <v>42303.617488425924</v>
      </c>
      <c r="L2055" s="20">
        <f t="shared" si="260"/>
        <v>42333.659155092595</v>
      </c>
      <c r="M2055" s="6" t="b">
        <v>0</v>
      </c>
      <c r="N2055" s="6">
        <v>121</v>
      </c>
      <c r="O2055" s="6" t="b">
        <v>1</v>
      </c>
      <c r="P2055" s="6" t="s">
        <v>8295</v>
      </c>
      <c r="Q2055" s="8">
        <f t="shared" si="261"/>
        <v>101.02</v>
      </c>
      <c r="R2055" s="9">
        <f t="shared" si="262"/>
        <v>41.743801652892564</v>
      </c>
      <c r="S2055" s="6" t="s">
        <v>8319</v>
      </c>
      <c r="T2055" s="6" t="s">
        <v>8349</v>
      </c>
      <c r="U2055" s="6" t="str">
        <f t="shared" si="256"/>
        <v>technology</v>
      </c>
      <c r="V2055" s="6" t="str">
        <f t="shared" si="263"/>
        <v>hardware</v>
      </c>
      <c r="W2055" s="6" t="str">
        <f t="shared" si="257"/>
        <v>technology</v>
      </c>
      <c r="X2055" s="6" t="str">
        <f t="shared" si="258"/>
        <v>hardware</v>
      </c>
    </row>
    <row r="2056" spans="1:24" ht="104.7" customHeight="1" x14ac:dyDescent="0.55000000000000004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20">
        <f t="shared" si="259"/>
        <v>41731.520949074074</v>
      </c>
      <c r="L2056" s="20">
        <f t="shared" si="260"/>
        <v>41761.520949074074</v>
      </c>
      <c r="M2056" s="6" t="b">
        <v>0</v>
      </c>
      <c r="N2056" s="6">
        <v>621</v>
      </c>
      <c r="O2056" s="6" t="b">
        <v>1</v>
      </c>
      <c r="P2056" s="6" t="s">
        <v>8295</v>
      </c>
      <c r="Q2056" s="8">
        <f t="shared" si="261"/>
        <v>113.59142857142857</v>
      </c>
      <c r="R2056" s="9">
        <f t="shared" si="262"/>
        <v>64.020933977455712</v>
      </c>
      <c r="S2056" s="6" t="s">
        <v>8319</v>
      </c>
      <c r="T2056" s="6" t="s">
        <v>8349</v>
      </c>
      <c r="U2056" s="6" t="str">
        <f t="shared" si="256"/>
        <v>technology</v>
      </c>
      <c r="V2056" s="6" t="str">
        <f t="shared" si="263"/>
        <v>hardware</v>
      </c>
      <c r="W2056" s="6" t="str">
        <f t="shared" si="257"/>
        <v>technology</v>
      </c>
      <c r="X2056" s="6" t="str">
        <f t="shared" si="258"/>
        <v>hardware</v>
      </c>
    </row>
    <row r="2057" spans="1:24" ht="104.7" customHeight="1" x14ac:dyDescent="0.55000000000000004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20">
        <f t="shared" si="259"/>
        <v>41946.674108796295</v>
      </c>
      <c r="L2057" s="20">
        <f t="shared" si="260"/>
        <v>41976.166666666672</v>
      </c>
      <c r="M2057" s="6" t="b">
        <v>0</v>
      </c>
      <c r="N2057" s="6">
        <v>101</v>
      </c>
      <c r="O2057" s="6" t="b">
        <v>1</v>
      </c>
      <c r="P2057" s="6" t="s">
        <v>8295</v>
      </c>
      <c r="Q2057" s="8">
        <f t="shared" si="261"/>
        <v>167.41666666666666</v>
      </c>
      <c r="R2057" s="9">
        <f t="shared" si="262"/>
        <v>99.455445544554451</v>
      </c>
      <c r="S2057" s="6" t="s">
        <v>8319</v>
      </c>
      <c r="T2057" s="6" t="s">
        <v>8349</v>
      </c>
      <c r="U2057" s="6" t="str">
        <f t="shared" si="256"/>
        <v>technology</v>
      </c>
      <c r="V2057" s="6" t="str">
        <f t="shared" si="263"/>
        <v>hardware</v>
      </c>
      <c r="W2057" s="6" t="str">
        <f t="shared" si="257"/>
        <v>technology</v>
      </c>
      <c r="X2057" s="6" t="str">
        <f t="shared" si="258"/>
        <v>hardware</v>
      </c>
    </row>
    <row r="2058" spans="1:24" ht="104.7" customHeight="1" x14ac:dyDescent="0.55000000000000004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20">
        <f t="shared" si="259"/>
        <v>41351.76090277778</v>
      </c>
      <c r="L2058" s="20">
        <f t="shared" si="260"/>
        <v>41381.76090277778</v>
      </c>
      <c r="M2058" s="6" t="b">
        <v>0</v>
      </c>
      <c r="N2058" s="6">
        <v>554</v>
      </c>
      <c r="O2058" s="6" t="b">
        <v>1</v>
      </c>
      <c r="P2058" s="6" t="s">
        <v>8295</v>
      </c>
      <c r="Q2058" s="8">
        <f t="shared" si="261"/>
        <v>153.452</v>
      </c>
      <c r="R2058" s="9">
        <f t="shared" si="262"/>
        <v>138.49458483754512</v>
      </c>
      <c r="S2058" s="6" t="s">
        <v>8319</v>
      </c>
      <c r="T2058" s="6" t="s">
        <v>8349</v>
      </c>
      <c r="U2058" s="6" t="str">
        <f t="shared" si="256"/>
        <v>technology</v>
      </c>
      <c r="V2058" s="6" t="str">
        <f t="shared" si="263"/>
        <v>hardware</v>
      </c>
      <c r="W2058" s="6" t="str">
        <f t="shared" si="257"/>
        <v>technology</v>
      </c>
      <c r="X2058" s="6" t="str">
        <f t="shared" si="258"/>
        <v>hardware</v>
      </c>
    </row>
    <row r="2059" spans="1:24" ht="104.7" customHeight="1" x14ac:dyDescent="0.55000000000000004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20">
        <f t="shared" si="259"/>
        <v>42396.494583333333</v>
      </c>
      <c r="L2059" s="20">
        <f t="shared" si="260"/>
        <v>42426.494583333333</v>
      </c>
      <c r="M2059" s="6" t="b">
        <v>0</v>
      </c>
      <c r="N2059" s="6">
        <v>666</v>
      </c>
      <c r="O2059" s="6" t="b">
        <v>1</v>
      </c>
      <c r="P2059" s="6" t="s">
        <v>8295</v>
      </c>
      <c r="Q2059" s="8">
        <f t="shared" si="261"/>
        <v>202.23220000000001</v>
      </c>
      <c r="R2059" s="9">
        <f t="shared" si="262"/>
        <v>45.547792792792798</v>
      </c>
      <c r="S2059" s="6" t="s">
        <v>8319</v>
      </c>
      <c r="T2059" s="6" t="s">
        <v>8349</v>
      </c>
      <c r="U2059" s="6" t="str">
        <f t="shared" si="256"/>
        <v>technology</v>
      </c>
      <c r="V2059" s="6" t="str">
        <f t="shared" si="263"/>
        <v>hardware</v>
      </c>
      <c r="W2059" s="6" t="str">
        <f t="shared" si="257"/>
        <v>technology</v>
      </c>
      <c r="X2059" s="6" t="str">
        <f t="shared" si="258"/>
        <v>hardware</v>
      </c>
    </row>
    <row r="2060" spans="1:24" ht="104.7" customHeight="1" x14ac:dyDescent="0.55000000000000004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20">
        <f t="shared" si="259"/>
        <v>42026.370717592596</v>
      </c>
      <c r="L2060" s="20">
        <f t="shared" si="260"/>
        <v>42065.833333333328</v>
      </c>
      <c r="M2060" s="6" t="b">
        <v>0</v>
      </c>
      <c r="N2060" s="6">
        <v>410</v>
      </c>
      <c r="O2060" s="6" t="b">
        <v>1</v>
      </c>
      <c r="P2060" s="6" t="s">
        <v>8295</v>
      </c>
      <c r="Q2060" s="8">
        <f t="shared" si="261"/>
        <v>168.28125</v>
      </c>
      <c r="R2060" s="9">
        <f t="shared" si="262"/>
        <v>10.507317073170732</v>
      </c>
      <c r="S2060" s="6" t="s">
        <v>8319</v>
      </c>
      <c r="T2060" s="6" t="s">
        <v>8349</v>
      </c>
      <c r="U2060" s="6" t="str">
        <f t="shared" si="256"/>
        <v>technology</v>
      </c>
      <c r="V2060" s="6" t="str">
        <f t="shared" si="263"/>
        <v>hardware</v>
      </c>
      <c r="W2060" s="6" t="str">
        <f t="shared" si="257"/>
        <v>technology</v>
      </c>
      <c r="X2060" s="6" t="str">
        <f t="shared" si="258"/>
        <v>hardware</v>
      </c>
    </row>
    <row r="2061" spans="1:24" ht="104.7" customHeight="1" x14ac:dyDescent="0.55000000000000004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20">
        <f t="shared" si="259"/>
        <v>42361.602476851855</v>
      </c>
      <c r="L2061" s="20">
        <f t="shared" si="260"/>
        <v>42400.915972222225</v>
      </c>
      <c r="M2061" s="6" t="b">
        <v>0</v>
      </c>
      <c r="N2061" s="6">
        <v>375</v>
      </c>
      <c r="O2061" s="6" t="b">
        <v>1</v>
      </c>
      <c r="P2061" s="6" t="s">
        <v>8295</v>
      </c>
      <c r="Q2061" s="8">
        <f t="shared" si="261"/>
        <v>143.45666666666668</v>
      </c>
      <c r="R2061" s="9">
        <f t="shared" si="262"/>
        <v>114.76533333333333</v>
      </c>
      <c r="S2061" s="6" t="s">
        <v>8319</v>
      </c>
      <c r="T2061" s="6" t="s">
        <v>8349</v>
      </c>
      <c r="U2061" s="6" t="str">
        <f t="shared" si="256"/>
        <v>technology</v>
      </c>
      <c r="V2061" s="6" t="str">
        <f t="shared" si="263"/>
        <v>hardware</v>
      </c>
      <c r="W2061" s="6" t="str">
        <f t="shared" si="257"/>
        <v>technology</v>
      </c>
      <c r="X2061" s="6" t="str">
        <f t="shared" si="258"/>
        <v>hardware</v>
      </c>
    </row>
    <row r="2062" spans="1:24" ht="104.7" customHeight="1" x14ac:dyDescent="0.55000000000000004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20">
        <f t="shared" si="259"/>
        <v>41783.642939814818</v>
      </c>
      <c r="L2062" s="20">
        <f t="shared" si="260"/>
        <v>41843.642939814818</v>
      </c>
      <c r="M2062" s="6" t="b">
        <v>0</v>
      </c>
      <c r="N2062" s="6">
        <v>1364</v>
      </c>
      <c r="O2062" s="6" t="b">
        <v>1</v>
      </c>
      <c r="P2062" s="6" t="s">
        <v>8295</v>
      </c>
      <c r="Q2062" s="8">
        <f t="shared" si="261"/>
        <v>196.4</v>
      </c>
      <c r="R2062" s="9">
        <f t="shared" si="262"/>
        <v>35.997067448680355</v>
      </c>
      <c r="S2062" s="6" t="s">
        <v>8319</v>
      </c>
      <c r="T2062" s="6" t="s">
        <v>8349</v>
      </c>
      <c r="U2062" s="6" t="str">
        <f t="shared" si="256"/>
        <v>technology</v>
      </c>
      <c r="V2062" s="6" t="str">
        <f t="shared" si="263"/>
        <v>hardware</v>
      </c>
      <c r="W2062" s="6" t="str">
        <f t="shared" si="257"/>
        <v>technology</v>
      </c>
      <c r="X2062" s="6" t="str">
        <f t="shared" si="258"/>
        <v>hardware</v>
      </c>
    </row>
    <row r="2063" spans="1:24" ht="104.7" customHeight="1" x14ac:dyDescent="0.55000000000000004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20">
        <f t="shared" si="259"/>
        <v>42705.764513888891</v>
      </c>
      <c r="L2063" s="20">
        <f t="shared" si="260"/>
        <v>42735.764513888891</v>
      </c>
      <c r="M2063" s="6" t="b">
        <v>0</v>
      </c>
      <c r="N2063" s="6">
        <v>35</v>
      </c>
      <c r="O2063" s="6" t="b">
        <v>1</v>
      </c>
      <c r="P2063" s="6" t="s">
        <v>8295</v>
      </c>
      <c r="Q2063" s="8">
        <f t="shared" si="261"/>
        <v>107.91999999999999</v>
      </c>
      <c r="R2063" s="9">
        <f t="shared" si="262"/>
        <v>154.17142857142858</v>
      </c>
      <c r="S2063" s="6" t="s">
        <v>8319</v>
      </c>
      <c r="T2063" s="6" t="s">
        <v>8349</v>
      </c>
      <c r="U2063" s="6" t="str">
        <f t="shared" si="256"/>
        <v>technology</v>
      </c>
      <c r="V2063" s="6" t="str">
        <f t="shared" si="263"/>
        <v>hardware</v>
      </c>
      <c r="W2063" s="6" t="str">
        <f t="shared" si="257"/>
        <v>technology</v>
      </c>
      <c r="X2063" s="6" t="str">
        <f t="shared" si="258"/>
        <v>hardware</v>
      </c>
    </row>
    <row r="2064" spans="1:24" ht="104.7" customHeight="1" x14ac:dyDescent="0.55000000000000004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20">
        <f t="shared" si="259"/>
        <v>42423.3830787037</v>
      </c>
      <c r="L2064" s="20">
        <f t="shared" si="260"/>
        <v>42453.341412037036</v>
      </c>
      <c r="M2064" s="6" t="b">
        <v>0</v>
      </c>
      <c r="N2064" s="6">
        <v>203</v>
      </c>
      <c r="O2064" s="6" t="b">
        <v>1</v>
      </c>
      <c r="P2064" s="6" t="s">
        <v>8295</v>
      </c>
      <c r="Q2064" s="8">
        <f t="shared" si="261"/>
        <v>114.97699999999999</v>
      </c>
      <c r="R2064" s="9">
        <f t="shared" si="262"/>
        <v>566.38916256157631</v>
      </c>
      <c r="S2064" s="6" t="s">
        <v>8319</v>
      </c>
      <c r="T2064" s="6" t="s">
        <v>8349</v>
      </c>
      <c r="U2064" s="6" t="str">
        <f t="shared" si="256"/>
        <v>technology</v>
      </c>
      <c r="V2064" s="6" t="str">
        <f t="shared" si="263"/>
        <v>hardware</v>
      </c>
      <c r="W2064" s="6" t="str">
        <f t="shared" si="257"/>
        <v>technology</v>
      </c>
      <c r="X2064" s="6" t="str">
        <f t="shared" si="258"/>
        <v>hardware</v>
      </c>
    </row>
    <row r="2065" spans="1:24" ht="104.7" customHeight="1" x14ac:dyDescent="0.55000000000000004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20">
        <f t="shared" si="259"/>
        <v>42472.73265046296</v>
      </c>
      <c r="L2065" s="20">
        <f t="shared" si="260"/>
        <v>42505.73265046296</v>
      </c>
      <c r="M2065" s="6" t="b">
        <v>0</v>
      </c>
      <c r="N2065" s="6">
        <v>49</v>
      </c>
      <c r="O2065" s="6" t="b">
        <v>1</v>
      </c>
      <c r="P2065" s="6" t="s">
        <v>8295</v>
      </c>
      <c r="Q2065" s="8">
        <f t="shared" si="261"/>
        <v>148.04999999999998</v>
      </c>
      <c r="R2065" s="9">
        <f t="shared" si="262"/>
        <v>120.85714285714286</v>
      </c>
      <c r="S2065" s="6" t="s">
        <v>8319</v>
      </c>
      <c r="T2065" s="6" t="s">
        <v>8349</v>
      </c>
      <c r="U2065" s="6" t="str">
        <f t="shared" si="256"/>
        <v>technology</v>
      </c>
      <c r="V2065" s="6" t="str">
        <f t="shared" si="263"/>
        <v>hardware</v>
      </c>
      <c r="W2065" s="6" t="str">
        <f t="shared" si="257"/>
        <v>technology</v>
      </c>
      <c r="X2065" s="6" t="str">
        <f t="shared" si="258"/>
        <v>hardware</v>
      </c>
    </row>
    <row r="2066" spans="1:24" ht="104.7" customHeight="1" x14ac:dyDescent="0.55000000000000004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20">
        <f t="shared" si="259"/>
        <v>41389.364849537036</v>
      </c>
      <c r="L2066" s="20">
        <f t="shared" si="260"/>
        <v>41425.5</v>
      </c>
      <c r="M2066" s="6" t="b">
        <v>0</v>
      </c>
      <c r="N2066" s="6">
        <v>5812</v>
      </c>
      <c r="O2066" s="6" t="b">
        <v>1</v>
      </c>
      <c r="P2066" s="6" t="s">
        <v>8295</v>
      </c>
      <c r="Q2066" s="8">
        <f t="shared" si="261"/>
        <v>191.16676082790633</v>
      </c>
      <c r="R2066" s="9">
        <f t="shared" si="262"/>
        <v>86.163845492085343</v>
      </c>
      <c r="S2066" s="6" t="s">
        <v>8319</v>
      </c>
      <c r="T2066" s="6" t="s">
        <v>8349</v>
      </c>
      <c r="U2066" s="6" t="str">
        <f t="shared" si="256"/>
        <v>technology</v>
      </c>
      <c r="V2066" s="6" t="str">
        <f t="shared" si="263"/>
        <v>hardware</v>
      </c>
      <c r="W2066" s="6" t="str">
        <f t="shared" si="257"/>
        <v>technology</v>
      </c>
      <c r="X2066" s="6" t="str">
        <f t="shared" si="258"/>
        <v>hardware</v>
      </c>
    </row>
    <row r="2067" spans="1:24" ht="104.7" customHeight="1" x14ac:dyDescent="0.55000000000000004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20">
        <f t="shared" si="259"/>
        <v>41603.333668981482</v>
      </c>
      <c r="L2067" s="20">
        <f t="shared" si="260"/>
        <v>41633.333668981482</v>
      </c>
      <c r="M2067" s="6" t="b">
        <v>0</v>
      </c>
      <c r="N2067" s="6">
        <v>1556</v>
      </c>
      <c r="O2067" s="6" t="b">
        <v>1</v>
      </c>
      <c r="P2067" s="6" t="s">
        <v>8295</v>
      </c>
      <c r="Q2067" s="8">
        <f t="shared" si="261"/>
        <v>199.215125</v>
      </c>
      <c r="R2067" s="9">
        <f t="shared" si="262"/>
        <v>51.212114395886893</v>
      </c>
      <c r="S2067" s="6" t="s">
        <v>8319</v>
      </c>
      <c r="T2067" s="6" t="s">
        <v>8349</v>
      </c>
      <c r="U2067" s="6" t="str">
        <f t="shared" si="256"/>
        <v>technology</v>
      </c>
      <c r="V2067" s="6" t="str">
        <f t="shared" si="263"/>
        <v>hardware</v>
      </c>
      <c r="W2067" s="6" t="str">
        <f t="shared" si="257"/>
        <v>technology</v>
      </c>
      <c r="X2067" s="6" t="str">
        <f t="shared" si="258"/>
        <v>hardware</v>
      </c>
    </row>
    <row r="2068" spans="1:24" ht="104.7" customHeight="1" x14ac:dyDescent="0.55000000000000004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20">
        <f t="shared" si="259"/>
        <v>41844.771793981483</v>
      </c>
      <c r="L2068" s="20">
        <f t="shared" si="260"/>
        <v>41874.771793981483</v>
      </c>
      <c r="M2068" s="6" t="b">
        <v>0</v>
      </c>
      <c r="N2068" s="6">
        <v>65</v>
      </c>
      <c r="O2068" s="6" t="b">
        <v>1</v>
      </c>
      <c r="P2068" s="6" t="s">
        <v>8295</v>
      </c>
      <c r="Q2068" s="8">
        <f t="shared" si="261"/>
        <v>218.6</v>
      </c>
      <c r="R2068" s="9">
        <f t="shared" si="262"/>
        <v>67.261538461538464</v>
      </c>
      <c r="S2068" s="6" t="s">
        <v>8319</v>
      </c>
      <c r="T2068" s="6" t="s">
        <v>8349</v>
      </c>
      <c r="U2068" s="6" t="str">
        <f t="shared" si="256"/>
        <v>technology</v>
      </c>
      <c r="V2068" s="6" t="str">
        <f t="shared" si="263"/>
        <v>hardware</v>
      </c>
      <c r="W2068" s="6" t="str">
        <f t="shared" si="257"/>
        <v>technology</v>
      </c>
      <c r="X2068" s="6" t="str">
        <f t="shared" si="258"/>
        <v>hardware</v>
      </c>
    </row>
    <row r="2069" spans="1:24" ht="104.7" customHeight="1" x14ac:dyDescent="0.55000000000000004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20">
        <f t="shared" si="259"/>
        <v>42115.853888888887</v>
      </c>
      <c r="L2069" s="20">
        <f t="shared" si="260"/>
        <v>42148.853888888887</v>
      </c>
      <c r="M2069" s="6" t="b">
        <v>0</v>
      </c>
      <c r="N2069" s="6">
        <v>10</v>
      </c>
      <c r="O2069" s="6" t="b">
        <v>1</v>
      </c>
      <c r="P2069" s="6" t="s">
        <v>8295</v>
      </c>
      <c r="Q2069" s="8">
        <f t="shared" si="261"/>
        <v>126.86868686868686</v>
      </c>
      <c r="R2069" s="9">
        <f t="shared" si="262"/>
        <v>62.8</v>
      </c>
      <c r="S2069" s="6" t="s">
        <v>8319</v>
      </c>
      <c r="T2069" s="6" t="s">
        <v>8349</v>
      </c>
      <c r="U2069" s="6" t="str">
        <f t="shared" si="256"/>
        <v>technology</v>
      </c>
      <c r="V2069" s="6" t="str">
        <f t="shared" si="263"/>
        <v>hardware</v>
      </c>
      <c r="W2069" s="6" t="str">
        <f t="shared" si="257"/>
        <v>technology</v>
      </c>
      <c r="X2069" s="6" t="str">
        <f t="shared" si="258"/>
        <v>hardware</v>
      </c>
    </row>
    <row r="2070" spans="1:24" ht="104.7" customHeight="1" x14ac:dyDescent="0.55000000000000004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20">
        <f t="shared" si="259"/>
        <v>42633.841608796298</v>
      </c>
      <c r="L2070" s="20">
        <f t="shared" si="260"/>
        <v>42663.841608796298</v>
      </c>
      <c r="M2070" s="6" t="b">
        <v>0</v>
      </c>
      <c r="N2070" s="6">
        <v>76</v>
      </c>
      <c r="O2070" s="6" t="b">
        <v>1</v>
      </c>
      <c r="P2070" s="6" t="s">
        <v>8295</v>
      </c>
      <c r="Q2070" s="8">
        <f t="shared" si="261"/>
        <v>105.22388000000001</v>
      </c>
      <c r="R2070" s="9">
        <f t="shared" si="262"/>
        <v>346.13118421052633</v>
      </c>
      <c r="S2070" s="6" t="s">
        <v>8319</v>
      </c>
      <c r="T2070" s="6" t="s">
        <v>8349</v>
      </c>
      <c r="U2070" s="6" t="str">
        <f t="shared" si="256"/>
        <v>technology</v>
      </c>
      <c r="V2070" s="6" t="str">
        <f t="shared" si="263"/>
        <v>hardware</v>
      </c>
      <c r="W2070" s="6" t="str">
        <f t="shared" si="257"/>
        <v>technology</v>
      </c>
      <c r="X2070" s="6" t="str">
        <f t="shared" si="258"/>
        <v>hardware</v>
      </c>
    </row>
    <row r="2071" spans="1:24" ht="104.7" customHeight="1" x14ac:dyDescent="0.55000000000000004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20">
        <f t="shared" si="259"/>
        <v>42340.972118055557</v>
      </c>
      <c r="L2071" s="20">
        <f t="shared" si="260"/>
        <v>42371.972118055557</v>
      </c>
      <c r="M2071" s="6" t="b">
        <v>0</v>
      </c>
      <c r="N2071" s="6">
        <v>263</v>
      </c>
      <c r="O2071" s="6" t="b">
        <v>1</v>
      </c>
      <c r="P2071" s="6" t="s">
        <v>8295</v>
      </c>
      <c r="Q2071" s="8">
        <f t="shared" si="261"/>
        <v>128.40666000000002</v>
      </c>
      <c r="R2071" s="9">
        <f t="shared" si="262"/>
        <v>244.11912547528519</v>
      </c>
      <c r="S2071" s="6" t="s">
        <v>8319</v>
      </c>
      <c r="T2071" s="6" t="s">
        <v>8349</v>
      </c>
      <c r="U2071" s="6" t="str">
        <f t="shared" si="256"/>
        <v>technology</v>
      </c>
      <c r="V2071" s="6" t="str">
        <f t="shared" si="263"/>
        <v>hardware</v>
      </c>
      <c r="W2071" s="6" t="str">
        <f t="shared" si="257"/>
        <v>technology</v>
      </c>
      <c r="X2071" s="6" t="str">
        <f t="shared" si="258"/>
        <v>hardware</v>
      </c>
    </row>
    <row r="2072" spans="1:24" ht="104.7" customHeight="1" x14ac:dyDescent="0.55000000000000004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20">
        <f t="shared" si="259"/>
        <v>42519.6565162037</v>
      </c>
      <c r="L2072" s="20">
        <f t="shared" si="260"/>
        <v>42549.6565162037</v>
      </c>
      <c r="M2072" s="6" t="b">
        <v>0</v>
      </c>
      <c r="N2072" s="6">
        <v>1530</v>
      </c>
      <c r="O2072" s="6" t="b">
        <v>1</v>
      </c>
      <c r="P2072" s="6" t="s">
        <v>8295</v>
      </c>
      <c r="Q2072" s="8">
        <f t="shared" si="261"/>
        <v>317.3272</v>
      </c>
      <c r="R2072" s="9">
        <f t="shared" si="262"/>
        <v>259.25424836601309</v>
      </c>
      <c r="S2072" s="6" t="s">
        <v>8319</v>
      </c>
      <c r="T2072" s="6" t="s">
        <v>8349</v>
      </c>
      <c r="U2072" s="6" t="str">
        <f t="shared" si="256"/>
        <v>technology</v>
      </c>
      <c r="V2072" s="6" t="str">
        <f t="shared" si="263"/>
        <v>hardware</v>
      </c>
      <c r="W2072" s="6" t="str">
        <f t="shared" si="257"/>
        <v>technology</v>
      </c>
      <c r="X2072" s="6" t="str">
        <f t="shared" si="258"/>
        <v>hardware</v>
      </c>
    </row>
    <row r="2073" spans="1:24" ht="104.7" customHeight="1" x14ac:dyDescent="0.55000000000000004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20">
        <f t="shared" si="259"/>
        <v>42600.278749999998</v>
      </c>
      <c r="L2073" s="20">
        <f t="shared" si="260"/>
        <v>42645.278749999998</v>
      </c>
      <c r="M2073" s="6" t="b">
        <v>0</v>
      </c>
      <c r="N2073" s="6">
        <v>278</v>
      </c>
      <c r="O2073" s="6" t="b">
        <v>1</v>
      </c>
      <c r="P2073" s="6" t="s">
        <v>8295</v>
      </c>
      <c r="Q2073" s="8">
        <f t="shared" si="261"/>
        <v>280.73</v>
      </c>
      <c r="R2073" s="9">
        <f t="shared" si="262"/>
        <v>201.96402877697841</v>
      </c>
      <c r="S2073" s="6" t="s">
        <v>8319</v>
      </c>
      <c r="T2073" s="6" t="s">
        <v>8349</v>
      </c>
      <c r="U2073" s="6" t="str">
        <f t="shared" si="256"/>
        <v>technology</v>
      </c>
      <c r="V2073" s="6" t="str">
        <f t="shared" si="263"/>
        <v>hardware</v>
      </c>
      <c r="W2073" s="6" t="str">
        <f t="shared" si="257"/>
        <v>technology</v>
      </c>
      <c r="X2073" s="6" t="str">
        <f t="shared" si="258"/>
        <v>hardware</v>
      </c>
    </row>
    <row r="2074" spans="1:24" ht="104.7" customHeight="1" x14ac:dyDescent="0.55000000000000004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20">
        <f t="shared" si="259"/>
        <v>42467.581388888888</v>
      </c>
      <c r="L2074" s="20">
        <f t="shared" si="260"/>
        <v>42497.581388888888</v>
      </c>
      <c r="M2074" s="6" t="b">
        <v>0</v>
      </c>
      <c r="N2074" s="6">
        <v>350</v>
      </c>
      <c r="O2074" s="6" t="b">
        <v>1</v>
      </c>
      <c r="P2074" s="6" t="s">
        <v>8295</v>
      </c>
      <c r="Q2074" s="8">
        <f t="shared" si="261"/>
        <v>110.73146853146854</v>
      </c>
      <c r="R2074" s="9">
        <f t="shared" si="262"/>
        <v>226.20857142857142</v>
      </c>
      <c r="S2074" s="6" t="s">
        <v>8319</v>
      </c>
      <c r="T2074" s="6" t="s">
        <v>8349</v>
      </c>
      <c r="U2074" s="6" t="str">
        <f t="shared" si="256"/>
        <v>technology</v>
      </c>
      <c r="V2074" s="6" t="str">
        <f t="shared" si="263"/>
        <v>hardware</v>
      </c>
      <c r="W2074" s="6" t="str">
        <f t="shared" si="257"/>
        <v>technology</v>
      </c>
      <c r="X2074" s="6" t="str">
        <f t="shared" si="258"/>
        <v>hardware</v>
      </c>
    </row>
    <row r="2075" spans="1:24" ht="104.7" customHeight="1" x14ac:dyDescent="0.55000000000000004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20">
        <f t="shared" si="259"/>
        <v>42087.668032407411</v>
      </c>
      <c r="L2075" s="20">
        <f t="shared" si="260"/>
        <v>42132.668032407411</v>
      </c>
      <c r="M2075" s="6" t="b">
        <v>0</v>
      </c>
      <c r="N2075" s="6">
        <v>470</v>
      </c>
      <c r="O2075" s="6" t="b">
        <v>1</v>
      </c>
      <c r="P2075" s="6" t="s">
        <v>8295</v>
      </c>
      <c r="Q2075" s="8">
        <f t="shared" si="261"/>
        <v>152.60429999999999</v>
      </c>
      <c r="R2075" s="9">
        <f t="shared" si="262"/>
        <v>324.69</v>
      </c>
      <c r="S2075" s="6" t="s">
        <v>8319</v>
      </c>
      <c r="T2075" s="6" t="s">
        <v>8349</v>
      </c>
      <c r="U2075" s="6" t="str">
        <f t="shared" si="256"/>
        <v>technology</v>
      </c>
      <c r="V2075" s="6" t="str">
        <f t="shared" si="263"/>
        <v>hardware</v>
      </c>
      <c r="W2075" s="6" t="str">
        <f t="shared" si="257"/>
        <v>technology</v>
      </c>
      <c r="X2075" s="6" t="str">
        <f t="shared" si="258"/>
        <v>hardware</v>
      </c>
    </row>
    <row r="2076" spans="1:24" ht="104.7" customHeight="1" x14ac:dyDescent="0.55000000000000004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20">
        <f t="shared" si="259"/>
        <v>42466.826180555552</v>
      </c>
      <c r="L2076" s="20">
        <f t="shared" si="260"/>
        <v>42496.826180555552</v>
      </c>
      <c r="M2076" s="6" t="b">
        <v>0</v>
      </c>
      <c r="N2076" s="6">
        <v>3</v>
      </c>
      <c r="O2076" s="6" t="b">
        <v>1</v>
      </c>
      <c r="P2076" s="6" t="s">
        <v>8295</v>
      </c>
      <c r="Q2076" s="8">
        <f t="shared" si="261"/>
        <v>102.49999999999999</v>
      </c>
      <c r="R2076" s="9">
        <f t="shared" si="262"/>
        <v>205</v>
      </c>
      <c r="S2076" s="6" t="s">
        <v>8319</v>
      </c>
      <c r="T2076" s="6" t="s">
        <v>8349</v>
      </c>
      <c r="U2076" s="6" t="str">
        <f t="shared" si="256"/>
        <v>technology</v>
      </c>
      <c r="V2076" s="6" t="str">
        <f t="shared" si="263"/>
        <v>hardware</v>
      </c>
      <c r="W2076" s="6" t="str">
        <f t="shared" si="257"/>
        <v>technology</v>
      </c>
      <c r="X2076" s="6" t="str">
        <f t="shared" si="258"/>
        <v>hardware</v>
      </c>
    </row>
    <row r="2077" spans="1:24" ht="104.7" customHeight="1" x14ac:dyDescent="0.55000000000000004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20">
        <f t="shared" si="259"/>
        <v>41450.681574074071</v>
      </c>
      <c r="L2077" s="20">
        <f t="shared" si="260"/>
        <v>41480.681574074071</v>
      </c>
      <c r="M2077" s="6" t="b">
        <v>0</v>
      </c>
      <c r="N2077" s="6">
        <v>8200</v>
      </c>
      <c r="O2077" s="6" t="b">
        <v>1</v>
      </c>
      <c r="P2077" s="6" t="s">
        <v>8295</v>
      </c>
      <c r="Q2077" s="8">
        <f t="shared" si="261"/>
        <v>1678.3738373837384</v>
      </c>
      <c r="R2077" s="9">
        <f t="shared" si="262"/>
        <v>20.465926829268295</v>
      </c>
      <c r="S2077" s="6" t="s">
        <v>8319</v>
      </c>
      <c r="T2077" s="6" t="s">
        <v>8349</v>
      </c>
      <c r="U2077" s="6" t="str">
        <f t="shared" si="256"/>
        <v>technology</v>
      </c>
      <c r="V2077" s="6" t="str">
        <f t="shared" si="263"/>
        <v>hardware</v>
      </c>
      <c r="W2077" s="6" t="str">
        <f t="shared" si="257"/>
        <v>technology</v>
      </c>
      <c r="X2077" s="6" t="str">
        <f t="shared" si="258"/>
        <v>hardware</v>
      </c>
    </row>
    <row r="2078" spans="1:24" ht="104.7" customHeight="1" x14ac:dyDescent="0.55000000000000004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20">
        <f t="shared" si="259"/>
        <v>41803.880659722221</v>
      </c>
      <c r="L2078" s="20">
        <f t="shared" si="260"/>
        <v>41843.880659722221</v>
      </c>
      <c r="M2078" s="6" t="b">
        <v>0</v>
      </c>
      <c r="N2078" s="6">
        <v>8359</v>
      </c>
      <c r="O2078" s="6" t="b">
        <v>1</v>
      </c>
      <c r="P2078" s="6" t="s">
        <v>8295</v>
      </c>
      <c r="Q2078" s="8">
        <f t="shared" si="261"/>
        <v>543.349156424581</v>
      </c>
      <c r="R2078" s="9">
        <f t="shared" si="262"/>
        <v>116.35303146309367</v>
      </c>
      <c r="S2078" s="6" t="s">
        <v>8319</v>
      </c>
      <c r="T2078" s="6" t="s">
        <v>8349</v>
      </c>
      <c r="U2078" s="6" t="str">
        <f t="shared" si="256"/>
        <v>technology</v>
      </c>
      <c r="V2078" s="6" t="str">
        <f t="shared" si="263"/>
        <v>hardware</v>
      </c>
      <c r="W2078" s="6" t="str">
        <f t="shared" si="257"/>
        <v>technology</v>
      </c>
      <c r="X2078" s="6" t="str">
        <f t="shared" si="258"/>
        <v>hardware</v>
      </c>
    </row>
    <row r="2079" spans="1:24" ht="104.7" customHeight="1" x14ac:dyDescent="0.55000000000000004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20">
        <f t="shared" si="259"/>
        <v>42103.042546296296</v>
      </c>
      <c r="L2079" s="20">
        <f t="shared" si="260"/>
        <v>42160.875</v>
      </c>
      <c r="M2079" s="6" t="b">
        <v>0</v>
      </c>
      <c r="N2079" s="6">
        <v>188</v>
      </c>
      <c r="O2079" s="6" t="b">
        <v>1</v>
      </c>
      <c r="P2079" s="6" t="s">
        <v>8295</v>
      </c>
      <c r="Q2079" s="8">
        <f t="shared" si="261"/>
        <v>115.50800000000001</v>
      </c>
      <c r="R2079" s="9">
        <f t="shared" si="262"/>
        <v>307.20212765957444</v>
      </c>
      <c r="S2079" s="6" t="s">
        <v>8319</v>
      </c>
      <c r="T2079" s="6" t="s">
        <v>8349</v>
      </c>
      <c r="U2079" s="6" t="str">
        <f t="shared" si="256"/>
        <v>technology</v>
      </c>
      <c r="V2079" s="6" t="str">
        <f t="shared" si="263"/>
        <v>hardware</v>
      </c>
      <c r="W2079" s="6" t="str">
        <f t="shared" si="257"/>
        <v>technology</v>
      </c>
      <c r="X2079" s="6" t="str">
        <f t="shared" si="258"/>
        <v>hardware</v>
      </c>
    </row>
    <row r="2080" spans="1:24" ht="104.7" customHeight="1" x14ac:dyDescent="0.55000000000000004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20">
        <f t="shared" si="259"/>
        <v>42692.771493055552</v>
      </c>
      <c r="L2080" s="20">
        <f t="shared" si="260"/>
        <v>42722.771493055552</v>
      </c>
      <c r="M2080" s="6" t="b">
        <v>0</v>
      </c>
      <c r="N2080" s="6">
        <v>48</v>
      </c>
      <c r="O2080" s="6" t="b">
        <v>1</v>
      </c>
      <c r="P2080" s="6" t="s">
        <v>8295</v>
      </c>
      <c r="Q2080" s="8">
        <f t="shared" si="261"/>
        <v>131.20499999999998</v>
      </c>
      <c r="R2080" s="9">
        <f t="shared" si="262"/>
        <v>546.6875</v>
      </c>
      <c r="S2080" s="6" t="s">
        <v>8319</v>
      </c>
      <c r="T2080" s="6" t="s">
        <v>8349</v>
      </c>
      <c r="U2080" s="6" t="str">
        <f t="shared" si="256"/>
        <v>technology</v>
      </c>
      <c r="V2080" s="6" t="str">
        <f t="shared" si="263"/>
        <v>hardware</v>
      </c>
      <c r="W2080" s="6" t="str">
        <f t="shared" si="257"/>
        <v>technology</v>
      </c>
      <c r="X2080" s="6" t="str">
        <f t="shared" si="258"/>
        <v>hardware</v>
      </c>
    </row>
    <row r="2081" spans="1:24" ht="104.7" customHeight="1" x14ac:dyDescent="0.55000000000000004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20">
        <f t="shared" si="259"/>
        <v>42150.71056712963</v>
      </c>
      <c r="L2081" s="20">
        <f t="shared" si="260"/>
        <v>42180.791666666672</v>
      </c>
      <c r="M2081" s="6" t="b">
        <v>0</v>
      </c>
      <c r="N2081" s="6">
        <v>607</v>
      </c>
      <c r="O2081" s="6" t="b">
        <v>1</v>
      </c>
      <c r="P2081" s="6" t="s">
        <v>8295</v>
      </c>
      <c r="Q2081" s="8">
        <f t="shared" si="261"/>
        <v>288.17</v>
      </c>
      <c r="R2081" s="9">
        <f t="shared" si="262"/>
        <v>47.474464579901152</v>
      </c>
      <c r="S2081" s="6" t="s">
        <v>8319</v>
      </c>
      <c r="T2081" s="6" t="s">
        <v>8349</v>
      </c>
      <c r="U2081" s="6" t="str">
        <f t="shared" si="256"/>
        <v>technology</v>
      </c>
      <c r="V2081" s="6" t="str">
        <f t="shared" si="263"/>
        <v>hardware</v>
      </c>
      <c r="W2081" s="6" t="str">
        <f t="shared" si="257"/>
        <v>technology</v>
      </c>
      <c r="X2081" s="6" t="str">
        <f t="shared" si="258"/>
        <v>hardware</v>
      </c>
    </row>
    <row r="2082" spans="1:24" ht="104.7" customHeight="1" x14ac:dyDescent="0.55000000000000004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20">
        <f t="shared" si="259"/>
        <v>42289.957175925927</v>
      </c>
      <c r="L2082" s="20">
        <f t="shared" si="260"/>
        <v>42319.998842592591</v>
      </c>
      <c r="M2082" s="6" t="b">
        <v>0</v>
      </c>
      <c r="N2082" s="6">
        <v>50</v>
      </c>
      <c r="O2082" s="6" t="b">
        <v>1</v>
      </c>
      <c r="P2082" s="6" t="s">
        <v>8295</v>
      </c>
      <c r="Q2082" s="8">
        <f t="shared" si="261"/>
        <v>507.8</v>
      </c>
      <c r="R2082" s="9">
        <f t="shared" si="262"/>
        <v>101.56</v>
      </c>
      <c r="S2082" s="6" t="s">
        <v>8319</v>
      </c>
      <c r="T2082" s="6" t="s">
        <v>8349</v>
      </c>
      <c r="U2082" s="6" t="str">
        <f t="shared" si="256"/>
        <v>technology</v>
      </c>
      <c r="V2082" s="6" t="str">
        <f t="shared" si="263"/>
        <v>hardware</v>
      </c>
      <c r="W2082" s="6" t="str">
        <f t="shared" si="257"/>
        <v>technology</v>
      </c>
      <c r="X2082" s="6" t="str">
        <f t="shared" si="258"/>
        <v>hardware</v>
      </c>
    </row>
    <row r="2083" spans="1:24" ht="104.7" customHeight="1" x14ac:dyDescent="0.55000000000000004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20">
        <f t="shared" si="259"/>
        <v>41004.156886574077</v>
      </c>
      <c r="L2083" s="20">
        <f t="shared" si="260"/>
        <v>41045.207638888889</v>
      </c>
      <c r="M2083" s="6" t="b">
        <v>0</v>
      </c>
      <c r="N2083" s="6">
        <v>55</v>
      </c>
      <c r="O2083" s="6" t="b">
        <v>1</v>
      </c>
      <c r="P2083" s="6" t="s">
        <v>8279</v>
      </c>
      <c r="Q2083" s="8">
        <f t="shared" si="261"/>
        <v>114.57142857142857</v>
      </c>
      <c r="R2083" s="9">
        <f t="shared" si="262"/>
        <v>72.909090909090907</v>
      </c>
      <c r="S2083" s="6" t="s">
        <v>8325</v>
      </c>
      <c r="T2083" s="6" t="s">
        <v>8329</v>
      </c>
      <c r="U2083" s="6" t="str">
        <f t="shared" si="256"/>
        <v>music</v>
      </c>
      <c r="V2083" s="6" t="str">
        <f t="shared" si="263"/>
        <v>indie rock</v>
      </c>
      <c r="W2083" s="6" t="str">
        <f t="shared" si="257"/>
        <v>music</v>
      </c>
      <c r="X2083" s="6" t="str">
        <f t="shared" si="258"/>
        <v>indie rock</v>
      </c>
    </row>
    <row r="2084" spans="1:24" ht="104.7" customHeight="1" x14ac:dyDescent="0.55000000000000004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20">
        <f t="shared" si="259"/>
        <v>40811.120324074072</v>
      </c>
      <c r="L2084" s="20">
        <f t="shared" si="260"/>
        <v>40871.161990740737</v>
      </c>
      <c r="M2084" s="6" t="b">
        <v>0</v>
      </c>
      <c r="N2084" s="6">
        <v>38</v>
      </c>
      <c r="O2084" s="6" t="b">
        <v>1</v>
      </c>
      <c r="P2084" s="6" t="s">
        <v>8279</v>
      </c>
      <c r="Q2084" s="8">
        <f t="shared" si="261"/>
        <v>110.73333333333333</v>
      </c>
      <c r="R2084" s="9">
        <f t="shared" si="262"/>
        <v>43.710526315789473</v>
      </c>
      <c r="S2084" s="6" t="s">
        <v>8325</v>
      </c>
      <c r="T2084" s="6" t="s">
        <v>8329</v>
      </c>
      <c r="U2084" s="6" t="str">
        <f t="shared" si="256"/>
        <v>music</v>
      </c>
      <c r="V2084" s="6" t="str">
        <f t="shared" si="263"/>
        <v>indie rock</v>
      </c>
      <c r="W2084" s="6" t="str">
        <f t="shared" si="257"/>
        <v>music</v>
      </c>
      <c r="X2084" s="6" t="str">
        <f t="shared" si="258"/>
        <v>indie rock</v>
      </c>
    </row>
    <row r="2085" spans="1:24" ht="104.7" customHeight="1" x14ac:dyDescent="0.55000000000000004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20">
        <f t="shared" si="259"/>
        <v>41034.72216435185</v>
      </c>
      <c r="L2085" s="20">
        <f t="shared" si="260"/>
        <v>41064.72216435185</v>
      </c>
      <c r="M2085" s="6" t="b">
        <v>0</v>
      </c>
      <c r="N2085" s="6">
        <v>25</v>
      </c>
      <c r="O2085" s="6" t="b">
        <v>1</v>
      </c>
      <c r="P2085" s="6" t="s">
        <v>8279</v>
      </c>
      <c r="Q2085" s="8">
        <f t="shared" si="261"/>
        <v>113.33333333333333</v>
      </c>
      <c r="R2085" s="9">
        <f t="shared" si="262"/>
        <v>34</v>
      </c>
      <c r="S2085" s="6" t="s">
        <v>8325</v>
      </c>
      <c r="T2085" s="6" t="s">
        <v>8329</v>
      </c>
      <c r="U2085" s="6" t="str">
        <f t="shared" si="256"/>
        <v>music</v>
      </c>
      <c r="V2085" s="6" t="str">
        <f t="shared" si="263"/>
        <v>indie rock</v>
      </c>
      <c r="W2085" s="6" t="str">
        <f t="shared" si="257"/>
        <v>music</v>
      </c>
      <c r="X2085" s="6" t="str">
        <f t="shared" si="258"/>
        <v>indie rock</v>
      </c>
    </row>
    <row r="2086" spans="1:24" ht="104.7" customHeight="1" x14ac:dyDescent="0.55000000000000004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20">
        <f t="shared" si="259"/>
        <v>41731.833124999997</v>
      </c>
      <c r="L2086" s="20">
        <f t="shared" si="260"/>
        <v>41763.290972222225</v>
      </c>
      <c r="M2086" s="6" t="b">
        <v>0</v>
      </c>
      <c r="N2086" s="6">
        <v>46</v>
      </c>
      <c r="O2086" s="6" t="b">
        <v>1</v>
      </c>
      <c r="P2086" s="6" t="s">
        <v>8279</v>
      </c>
      <c r="Q2086" s="8">
        <f t="shared" si="261"/>
        <v>108.33333333333333</v>
      </c>
      <c r="R2086" s="9">
        <f t="shared" si="262"/>
        <v>70.652173913043484</v>
      </c>
      <c r="S2086" s="6" t="s">
        <v>8325</v>
      </c>
      <c r="T2086" s="6" t="s">
        <v>8329</v>
      </c>
      <c r="U2086" s="6" t="str">
        <f t="shared" si="256"/>
        <v>music</v>
      </c>
      <c r="V2086" s="6" t="str">
        <f t="shared" si="263"/>
        <v>indie rock</v>
      </c>
      <c r="W2086" s="6" t="str">
        <f t="shared" si="257"/>
        <v>music</v>
      </c>
      <c r="X2086" s="6" t="str">
        <f t="shared" si="258"/>
        <v>indie rock</v>
      </c>
    </row>
    <row r="2087" spans="1:24" ht="104.7" customHeight="1" x14ac:dyDescent="0.55000000000000004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20">
        <f t="shared" si="259"/>
        <v>41075.835497685184</v>
      </c>
      <c r="L2087" s="20">
        <f t="shared" si="260"/>
        <v>41105.835497685184</v>
      </c>
      <c r="M2087" s="6" t="b">
        <v>0</v>
      </c>
      <c r="N2087" s="6">
        <v>83</v>
      </c>
      <c r="O2087" s="6" t="b">
        <v>1</v>
      </c>
      <c r="P2087" s="6" t="s">
        <v>8279</v>
      </c>
      <c r="Q2087" s="8">
        <f t="shared" si="261"/>
        <v>123.53333333333335</v>
      </c>
      <c r="R2087" s="9">
        <f t="shared" si="262"/>
        <v>89.301204819277103</v>
      </c>
      <c r="S2087" s="6" t="s">
        <v>8325</v>
      </c>
      <c r="T2087" s="6" t="s">
        <v>8329</v>
      </c>
      <c r="U2087" s="6" t="str">
        <f t="shared" si="256"/>
        <v>music</v>
      </c>
      <c r="V2087" s="6" t="str">
        <f t="shared" si="263"/>
        <v>indie rock</v>
      </c>
      <c r="W2087" s="6" t="str">
        <f t="shared" si="257"/>
        <v>music</v>
      </c>
      <c r="X2087" s="6" t="str">
        <f t="shared" si="258"/>
        <v>indie rock</v>
      </c>
    </row>
    <row r="2088" spans="1:24" ht="104.7" customHeight="1" x14ac:dyDescent="0.55000000000000004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20">
        <f t="shared" si="259"/>
        <v>40860.67050925926</v>
      </c>
      <c r="L2088" s="20">
        <f t="shared" si="260"/>
        <v>40891.207638888889</v>
      </c>
      <c r="M2088" s="6" t="b">
        <v>0</v>
      </c>
      <c r="N2088" s="6">
        <v>35</v>
      </c>
      <c r="O2088" s="6" t="b">
        <v>1</v>
      </c>
      <c r="P2088" s="6" t="s">
        <v>8279</v>
      </c>
      <c r="Q2088" s="8">
        <f t="shared" si="261"/>
        <v>100.69999999999999</v>
      </c>
      <c r="R2088" s="9">
        <f t="shared" si="262"/>
        <v>115.08571428571429</v>
      </c>
      <c r="S2088" s="6" t="s">
        <v>8325</v>
      </c>
      <c r="T2088" s="6" t="s">
        <v>8329</v>
      </c>
      <c r="U2088" s="6" t="str">
        <f t="shared" si="256"/>
        <v>music</v>
      </c>
      <c r="V2088" s="6" t="str">
        <f t="shared" si="263"/>
        <v>indie rock</v>
      </c>
      <c r="W2088" s="6" t="str">
        <f t="shared" si="257"/>
        <v>music</v>
      </c>
      <c r="X2088" s="6" t="str">
        <f t="shared" si="258"/>
        <v>indie rock</v>
      </c>
    </row>
    <row r="2089" spans="1:24" ht="104.7" customHeight="1" x14ac:dyDescent="0.55000000000000004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20">
        <f t="shared" si="259"/>
        <v>40764.204375000001</v>
      </c>
      <c r="L2089" s="20">
        <f t="shared" si="260"/>
        <v>40794.204375000001</v>
      </c>
      <c r="M2089" s="6" t="b">
        <v>0</v>
      </c>
      <c r="N2089" s="6">
        <v>25</v>
      </c>
      <c r="O2089" s="6" t="b">
        <v>1</v>
      </c>
      <c r="P2089" s="6" t="s">
        <v>8279</v>
      </c>
      <c r="Q2089" s="8">
        <f t="shared" si="261"/>
        <v>103.53333333333335</v>
      </c>
      <c r="R2089" s="9">
        <f t="shared" si="262"/>
        <v>62.12</v>
      </c>
      <c r="S2089" s="6" t="s">
        <v>8325</v>
      </c>
      <c r="T2089" s="6" t="s">
        <v>8329</v>
      </c>
      <c r="U2089" s="6" t="str">
        <f t="shared" si="256"/>
        <v>music</v>
      </c>
      <c r="V2089" s="6" t="str">
        <f t="shared" si="263"/>
        <v>indie rock</v>
      </c>
      <c r="W2089" s="6" t="str">
        <f t="shared" si="257"/>
        <v>music</v>
      </c>
      <c r="X2089" s="6" t="str">
        <f t="shared" si="258"/>
        <v>indie rock</v>
      </c>
    </row>
    <row r="2090" spans="1:24" ht="104.7" customHeight="1" x14ac:dyDescent="0.55000000000000004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20">
        <f t="shared" si="259"/>
        <v>40395.714722222219</v>
      </c>
      <c r="L2090" s="20">
        <f t="shared" si="260"/>
        <v>40432.165972222225</v>
      </c>
      <c r="M2090" s="6" t="b">
        <v>0</v>
      </c>
      <c r="N2090" s="6">
        <v>75</v>
      </c>
      <c r="O2090" s="6" t="b">
        <v>1</v>
      </c>
      <c r="P2090" s="6" t="s">
        <v>8279</v>
      </c>
      <c r="Q2090" s="8">
        <f t="shared" si="261"/>
        <v>115.51066666666668</v>
      </c>
      <c r="R2090" s="9">
        <f t="shared" si="262"/>
        <v>46.204266666666669</v>
      </c>
      <c r="S2090" s="6" t="s">
        <v>8325</v>
      </c>
      <c r="T2090" s="6" t="s">
        <v>8329</v>
      </c>
      <c r="U2090" s="6" t="str">
        <f t="shared" si="256"/>
        <v>music</v>
      </c>
      <c r="V2090" s="6" t="str">
        <f t="shared" si="263"/>
        <v>indie rock</v>
      </c>
      <c r="W2090" s="6" t="str">
        <f t="shared" si="257"/>
        <v>music</v>
      </c>
      <c r="X2090" s="6" t="str">
        <f t="shared" si="258"/>
        <v>indie rock</v>
      </c>
    </row>
    <row r="2091" spans="1:24" ht="104.7" customHeight="1" x14ac:dyDescent="0.55000000000000004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20">
        <f t="shared" si="259"/>
        <v>41453.076319444444</v>
      </c>
      <c r="L2091" s="20">
        <f t="shared" si="260"/>
        <v>41488.076319444444</v>
      </c>
      <c r="M2091" s="6" t="b">
        <v>0</v>
      </c>
      <c r="N2091" s="6">
        <v>62</v>
      </c>
      <c r="O2091" s="6" t="b">
        <v>1</v>
      </c>
      <c r="P2091" s="6" t="s">
        <v>8279</v>
      </c>
      <c r="Q2091" s="8">
        <f t="shared" si="261"/>
        <v>120.4004</v>
      </c>
      <c r="R2091" s="9">
        <f t="shared" si="262"/>
        <v>48.54854838709678</v>
      </c>
      <c r="S2091" s="6" t="s">
        <v>8325</v>
      </c>
      <c r="T2091" s="6" t="s">
        <v>8329</v>
      </c>
      <c r="U2091" s="6" t="str">
        <f t="shared" si="256"/>
        <v>music</v>
      </c>
      <c r="V2091" s="6" t="str">
        <f t="shared" si="263"/>
        <v>indie rock</v>
      </c>
      <c r="W2091" s="6" t="str">
        <f t="shared" si="257"/>
        <v>music</v>
      </c>
      <c r="X2091" s="6" t="str">
        <f t="shared" si="258"/>
        <v>indie rock</v>
      </c>
    </row>
    <row r="2092" spans="1:24" ht="104.7" customHeight="1" x14ac:dyDescent="0.55000000000000004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20">
        <f t="shared" si="259"/>
        <v>41299.381423611114</v>
      </c>
      <c r="L2092" s="20">
        <f t="shared" si="260"/>
        <v>41329.381423611114</v>
      </c>
      <c r="M2092" s="6" t="b">
        <v>0</v>
      </c>
      <c r="N2092" s="6">
        <v>160</v>
      </c>
      <c r="O2092" s="6" t="b">
        <v>1</v>
      </c>
      <c r="P2092" s="6" t="s">
        <v>8279</v>
      </c>
      <c r="Q2092" s="8">
        <f t="shared" si="261"/>
        <v>115.040375</v>
      </c>
      <c r="R2092" s="9">
        <f t="shared" si="262"/>
        <v>57.520187499999999</v>
      </c>
      <c r="S2092" s="6" t="s">
        <v>8325</v>
      </c>
      <c r="T2092" s="6" t="s">
        <v>8329</v>
      </c>
      <c r="U2092" s="6" t="str">
        <f t="shared" si="256"/>
        <v>music</v>
      </c>
      <c r="V2092" s="6" t="str">
        <f t="shared" si="263"/>
        <v>indie rock</v>
      </c>
      <c r="W2092" s="6" t="str">
        <f t="shared" si="257"/>
        <v>music</v>
      </c>
      <c r="X2092" s="6" t="str">
        <f t="shared" si="258"/>
        <v>indie rock</v>
      </c>
    </row>
    <row r="2093" spans="1:24" ht="104.7" customHeight="1" x14ac:dyDescent="0.55000000000000004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20">
        <f t="shared" si="259"/>
        <v>40555.322662037033</v>
      </c>
      <c r="L2093" s="20">
        <f t="shared" si="260"/>
        <v>40603.833333333336</v>
      </c>
      <c r="M2093" s="6" t="b">
        <v>0</v>
      </c>
      <c r="N2093" s="6">
        <v>246</v>
      </c>
      <c r="O2093" s="6" t="b">
        <v>1</v>
      </c>
      <c r="P2093" s="6" t="s">
        <v>8279</v>
      </c>
      <c r="Q2093" s="8">
        <f t="shared" si="261"/>
        <v>120.46777777777777</v>
      </c>
      <c r="R2093" s="9">
        <f t="shared" si="262"/>
        <v>88.147154471544724</v>
      </c>
      <c r="S2093" s="6" t="s">
        <v>8325</v>
      </c>
      <c r="T2093" s="6" t="s">
        <v>8329</v>
      </c>
      <c r="U2093" s="6" t="str">
        <f t="shared" si="256"/>
        <v>music</v>
      </c>
      <c r="V2093" s="6" t="str">
        <f t="shared" si="263"/>
        <v>indie rock</v>
      </c>
      <c r="W2093" s="6" t="str">
        <f t="shared" si="257"/>
        <v>music</v>
      </c>
      <c r="X2093" s="6" t="str">
        <f t="shared" si="258"/>
        <v>indie rock</v>
      </c>
    </row>
    <row r="2094" spans="1:24" ht="104.7" customHeight="1" x14ac:dyDescent="0.55000000000000004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20">
        <f t="shared" si="259"/>
        <v>40763.707546296297</v>
      </c>
      <c r="L2094" s="20">
        <f t="shared" si="260"/>
        <v>40823.707546296297</v>
      </c>
      <c r="M2094" s="6" t="b">
        <v>0</v>
      </c>
      <c r="N2094" s="6">
        <v>55</v>
      </c>
      <c r="O2094" s="6" t="b">
        <v>1</v>
      </c>
      <c r="P2094" s="6" t="s">
        <v>8279</v>
      </c>
      <c r="Q2094" s="8">
        <f t="shared" si="261"/>
        <v>101.28333333333333</v>
      </c>
      <c r="R2094" s="9">
        <f t="shared" si="262"/>
        <v>110.49090909090908</v>
      </c>
      <c r="S2094" s="6" t="s">
        <v>8325</v>
      </c>
      <c r="T2094" s="6" t="s">
        <v>8329</v>
      </c>
      <c r="U2094" s="6" t="str">
        <f t="shared" si="256"/>
        <v>music</v>
      </c>
      <c r="V2094" s="6" t="str">
        <f t="shared" si="263"/>
        <v>indie rock</v>
      </c>
      <c r="W2094" s="6" t="str">
        <f t="shared" si="257"/>
        <v>music</v>
      </c>
      <c r="X2094" s="6" t="str">
        <f t="shared" si="258"/>
        <v>indie rock</v>
      </c>
    </row>
    <row r="2095" spans="1:24" ht="104.7" customHeight="1" x14ac:dyDescent="0.55000000000000004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20">
        <f t="shared" si="259"/>
        <v>41205.854537037041</v>
      </c>
      <c r="L2095" s="20">
        <f t="shared" si="260"/>
        <v>41265.896203703705</v>
      </c>
      <c r="M2095" s="6" t="b">
        <v>0</v>
      </c>
      <c r="N2095" s="6">
        <v>23</v>
      </c>
      <c r="O2095" s="6" t="b">
        <v>1</v>
      </c>
      <c r="P2095" s="6" t="s">
        <v>8279</v>
      </c>
      <c r="Q2095" s="8">
        <f t="shared" si="261"/>
        <v>102.46666666666667</v>
      </c>
      <c r="R2095" s="9">
        <f t="shared" si="262"/>
        <v>66.826086956521735</v>
      </c>
      <c r="S2095" s="6" t="s">
        <v>8325</v>
      </c>
      <c r="T2095" s="6" t="s">
        <v>8329</v>
      </c>
      <c r="U2095" s="6" t="str">
        <f t="shared" si="256"/>
        <v>music</v>
      </c>
      <c r="V2095" s="6" t="str">
        <f t="shared" si="263"/>
        <v>indie rock</v>
      </c>
      <c r="W2095" s="6" t="str">
        <f t="shared" si="257"/>
        <v>music</v>
      </c>
      <c r="X2095" s="6" t="str">
        <f t="shared" si="258"/>
        <v>indie rock</v>
      </c>
    </row>
    <row r="2096" spans="1:24" ht="104.7" customHeight="1" x14ac:dyDescent="0.55000000000000004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20">
        <f t="shared" si="259"/>
        <v>40939.02002314815</v>
      </c>
      <c r="L2096" s="20">
        <f t="shared" si="260"/>
        <v>40973.125</v>
      </c>
      <c r="M2096" s="6" t="b">
        <v>0</v>
      </c>
      <c r="N2096" s="6">
        <v>72</v>
      </c>
      <c r="O2096" s="6" t="b">
        <v>1</v>
      </c>
      <c r="P2096" s="6" t="s">
        <v>8279</v>
      </c>
      <c r="Q2096" s="8">
        <f t="shared" si="261"/>
        <v>120.54285714285714</v>
      </c>
      <c r="R2096" s="9">
        <f t="shared" si="262"/>
        <v>58.597222222222221</v>
      </c>
      <c r="S2096" s="6" t="s">
        <v>8325</v>
      </c>
      <c r="T2096" s="6" t="s">
        <v>8329</v>
      </c>
      <c r="U2096" s="6" t="str">
        <f t="shared" si="256"/>
        <v>music</v>
      </c>
      <c r="V2096" s="6" t="str">
        <f t="shared" si="263"/>
        <v>indie rock</v>
      </c>
      <c r="W2096" s="6" t="str">
        <f t="shared" si="257"/>
        <v>music</v>
      </c>
      <c r="X2096" s="6" t="str">
        <f t="shared" si="258"/>
        <v>indie rock</v>
      </c>
    </row>
    <row r="2097" spans="1:24" ht="104.7" customHeight="1" x14ac:dyDescent="0.55000000000000004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20">
        <f t="shared" si="259"/>
        <v>40758.733483796292</v>
      </c>
      <c r="L2097" s="20">
        <f t="shared" si="260"/>
        <v>40818.733483796292</v>
      </c>
      <c r="M2097" s="6" t="b">
        <v>0</v>
      </c>
      <c r="N2097" s="6">
        <v>22</v>
      </c>
      <c r="O2097" s="6" t="b">
        <v>1</v>
      </c>
      <c r="P2097" s="6" t="s">
        <v>8279</v>
      </c>
      <c r="Q2097" s="8">
        <f t="shared" si="261"/>
        <v>100</v>
      </c>
      <c r="R2097" s="9">
        <f t="shared" si="262"/>
        <v>113.63636363636364</v>
      </c>
      <c r="S2097" s="6" t="s">
        <v>8325</v>
      </c>
      <c r="T2097" s="6" t="s">
        <v>8329</v>
      </c>
      <c r="U2097" s="6" t="str">
        <f t="shared" si="256"/>
        <v>music</v>
      </c>
      <c r="V2097" s="6" t="str">
        <f t="shared" si="263"/>
        <v>indie rock</v>
      </c>
      <c r="W2097" s="6" t="str">
        <f t="shared" si="257"/>
        <v>music</v>
      </c>
      <c r="X2097" s="6" t="str">
        <f t="shared" si="258"/>
        <v>indie rock</v>
      </c>
    </row>
    <row r="2098" spans="1:24" ht="104.7" customHeight="1" x14ac:dyDescent="0.55000000000000004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20">
        <f t="shared" si="259"/>
        <v>41192.758506944447</v>
      </c>
      <c r="L2098" s="20">
        <f t="shared" si="260"/>
        <v>41208.165972222225</v>
      </c>
      <c r="M2098" s="6" t="b">
        <v>0</v>
      </c>
      <c r="N2098" s="6">
        <v>14</v>
      </c>
      <c r="O2098" s="6" t="b">
        <v>1</v>
      </c>
      <c r="P2098" s="6" t="s">
        <v>8279</v>
      </c>
      <c r="Q2098" s="8">
        <f t="shared" si="261"/>
        <v>101.66666666666666</v>
      </c>
      <c r="R2098" s="9">
        <f t="shared" si="262"/>
        <v>43.571428571428569</v>
      </c>
      <c r="S2098" s="6" t="s">
        <v>8325</v>
      </c>
      <c r="T2098" s="6" t="s">
        <v>8329</v>
      </c>
      <c r="U2098" s="6" t="str">
        <f t="shared" si="256"/>
        <v>music</v>
      </c>
      <c r="V2098" s="6" t="str">
        <f t="shared" si="263"/>
        <v>indie rock</v>
      </c>
      <c r="W2098" s="6" t="str">
        <f t="shared" si="257"/>
        <v>music</v>
      </c>
      <c r="X2098" s="6" t="str">
        <f t="shared" si="258"/>
        <v>indie rock</v>
      </c>
    </row>
    <row r="2099" spans="1:24" ht="104.7" customHeight="1" x14ac:dyDescent="0.55000000000000004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20">
        <f t="shared" si="259"/>
        <v>40818.58489583333</v>
      </c>
      <c r="L2099" s="20">
        <f t="shared" si="260"/>
        <v>40878.626562500001</v>
      </c>
      <c r="M2099" s="6" t="b">
        <v>0</v>
      </c>
      <c r="N2099" s="6">
        <v>38</v>
      </c>
      <c r="O2099" s="6" t="b">
        <v>1</v>
      </c>
      <c r="P2099" s="6" t="s">
        <v>8279</v>
      </c>
      <c r="Q2099" s="8">
        <f t="shared" si="261"/>
        <v>100</v>
      </c>
      <c r="R2099" s="9">
        <f t="shared" si="262"/>
        <v>78.94736842105263</v>
      </c>
      <c r="S2099" s="6" t="s">
        <v>8325</v>
      </c>
      <c r="T2099" s="6" t="s">
        <v>8329</v>
      </c>
      <c r="U2099" s="6" t="str">
        <f t="shared" si="256"/>
        <v>music</v>
      </c>
      <c r="V2099" s="6" t="str">
        <f t="shared" si="263"/>
        <v>indie rock</v>
      </c>
      <c r="W2099" s="6" t="str">
        <f t="shared" si="257"/>
        <v>music</v>
      </c>
      <c r="X2099" s="6" t="str">
        <f t="shared" si="258"/>
        <v>indie rock</v>
      </c>
    </row>
    <row r="2100" spans="1:24" ht="104.7" customHeight="1" x14ac:dyDescent="0.55000000000000004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20">
        <f t="shared" si="259"/>
        <v>40946.11383101852</v>
      </c>
      <c r="L2100" s="20">
        <f t="shared" si="260"/>
        <v>40976.11383101852</v>
      </c>
      <c r="M2100" s="6" t="b">
        <v>0</v>
      </c>
      <c r="N2100" s="6">
        <v>32</v>
      </c>
      <c r="O2100" s="6" t="b">
        <v>1</v>
      </c>
      <c r="P2100" s="6" t="s">
        <v>8279</v>
      </c>
      <c r="Q2100" s="8">
        <f t="shared" si="261"/>
        <v>100.33333333333334</v>
      </c>
      <c r="R2100" s="9">
        <f t="shared" si="262"/>
        <v>188.125</v>
      </c>
      <c r="S2100" s="6" t="s">
        <v>8325</v>
      </c>
      <c r="T2100" s="6" t="s">
        <v>8329</v>
      </c>
      <c r="U2100" s="6" t="str">
        <f t="shared" si="256"/>
        <v>music</v>
      </c>
      <c r="V2100" s="6" t="str">
        <f t="shared" si="263"/>
        <v>indie rock</v>
      </c>
      <c r="W2100" s="6" t="str">
        <f t="shared" si="257"/>
        <v>music</v>
      </c>
      <c r="X2100" s="6" t="str">
        <f t="shared" si="258"/>
        <v>indie rock</v>
      </c>
    </row>
    <row r="2101" spans="1:24" ht="104.7" customHeight="1" x14ac:dyDescent="0.55000000000000004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20">
        <f t="shared" si="259"/>
        <v>42173.746342592596</v>
      </c>
      <c r="L2101" s="20">
        <f t="shared" si="260"/>
        <v>42187.152777777781</v>
      </c>
      <c r="M2101" s="6" t="b">
        <v>0</v>
      </c>
      <c r="N2101" s="6">
        <v>63</v>
      </c>
      <c r="O2101" s="6" t="b">
        <v>1</v>
      </c>
      <c r="P2101" s="6" t="s">
        <v>8279</v>
      </c>
      <c r="Q2101" s="8">
        <f t="shared" si="261"/>
        <v>132.36666666666667</v>
      </c>
      <c r="R2101" s="9">
        <f t="shared" si="262"/>
        <v>63.031746031746032</v>
      </c>
      <c r="S2101" s="6" t="s">
        <v>8325</v>
      </c>
      <c r="T2101" s="6" t="s">
        <v>8329</v>
      </c>
      <c r="U2101" s="6" t="str">
        <f t="shared" si="256"/>
        <v>music</v>
      </c>
      <c r="V2101" s="6" t="str">
        <f t="shared" si="263"/>
        <v>indie rock</v>
      </c>
      <c r="W2101" s="6" t="str">
        <f t="shared" si="257"/>
        <v>music</v>
      </c>
      <c r="X2101" s="6" t="str">
        <f t="shared" si="258"/>
        <v>indie rock</v>
      </c>
    </row>
    <row r="2102" spans="1:24" ht="104.7" customHeight="1" x14ac:dyDescent="0.55000000000000004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20">
        <f t="shared" si="259"/>
        <v>41074.834965277776</v>
      </c>
      <c r="L2102" s="20">
        <f t="shared" si="260"/>
        <v>41090.165972222225</v>
      </c>
      <c r="M2102" s="6" t="b">
        <v>0</v>
      </c>
      <c r="N2102" s="6">
        <v>27</v>
      </c>
      <c r="O2102" s="6" t="b">
        <v>1</v>
      </c>
      <c r="P2102" s="6" t="s">
        <v>8279</v>
      </c>
      <c r="Q2102" s="8">
        <f t="shared" si="261"/>
        <v>136.66666666666666</v>
      </c>
      <c r="R2102" s="9">
        <f t="shared" si="262"/>
        <v>30.37037037037037</v>
      </c>
      <c r="S2102" s="6" t="s">
        <v>8325</v>
      </c>
      <c r="T2102" s="6" t="s">
        <v>8329</v>
      </c>
      <c r="U2102" s="6" t="str">
        <f t="shared" si="256"/>
        <v>music</v>
      </c>
      <c r="V2102" s="6" t="str">
        <f t="shared" si="263"/>
        <v>indie rock</v>
      </c>
      <c r="W2102" s="6" t="str">
        <f t="shared" si="257"/>
        <v>music</v>
      </c>
      <c r="X2102" s="6" t="str">
        <f t="shared" si="258"/>
        <v>indie rock</v>
      </c>
    </row>
    <row r="2103" spans="1:24" ht="104.7" customHeight="1" x14ac:dyDescent="0.55000000000000004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20">
        <f t="shared" si="259"/>
        <v>40892.149467592593</v>
      </c>
      <c r="L2103" s="20">
        <f t="shared" si="260"/>
        <v>40952.149467592593</v>
      </c>
      <c r="M2103" s="6" t="b">
        <v>0</v>
      </c>
      <c r="N2103" s="6">
        <v>44</v>
      </c>
      <c r="O2103" s="6" t="b">
        <v>1</v>
      </c>
      <c r="P2103" s="6" t="s">
        <v>8279</v>
      </c>
      <c r="Q2103" s="8">
        <f t="shared" si="261"/>
        <v>113.25</v>
      </c>
      <c r="R2103" s="9">
        <f t="shared" si="262"/>
        <v>51.477272727272727</v>
      </c>
      <c r="S2103" s="6" t="s">
        <v>8325</v>
      </c>
      <c r="T2103" s="6" t="s">
        <v>8329</v>
      </c>
      <c r="U2103" s="6" t="str">
        <f t="shared" si="256"/>
        <v>music</v>
      </c>
      <c r="V2103" s="6" t="str">
        <f t="shared" si="263"/>
        <v>indie rock</v>
      </c>
      <c r="W2103" s="6" t="str">
        <f t="shared" si="257"/>
        <v>music</v>
      </c>
      <c r="X2103" s="6" t="str">
        <f t="shared" si="258"/>
        <v>indie rock</v>
      </c>
    </row>
    <row r="2104" spans="1:24" ht="104.7" customHeight="1" x14ac:dyDescent="0.55000000000000004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20">
        <f t="shared" si="259"/>
        <v>40638.868611111109</v>
      </c>
      <c r="L2104" s="20">
        <f t="shared" si="260"/>
        <v>40668.868611111109</v>
      </c>
      <c r="M2104" s="6" t="b">
        <v>0</v>
      </c>
      <c r="N2104" s="6">
        <v>38</v>
      </c>
      <c r="O2104" s="6" t="b">
        <v>1</v>
      </c>
      <c r="P2104" s="6" t="s">
        <v>8279</v>
      </c>
      <c r="Q2104" s="8">
        <f t="shared" si="261"/>
        <v>136</v>
      </c>
      <c r="R2104" s="9">
        <f t="shared" si="262"/>
        <v>35.789473684210527</v>
      </c>
      <c r="S2104" s="6" t="s">
        <v>8325</v>
      </c>
      <c r="T2104" s="6" t="s">
        <v>8329</v>
      </c>
      <c r="U2104" s="6" t="str">
        <f t="shared" si="256"/>
        <v>music</v>
      </c>
      <c r="V2104" s="6" t="str">
        <f t="shared" si="263"/>
        <v>indie rock</v>
      </c>
      <c r="W2104" s="6" t="str">
        <f t="shared" si="257"/>
        <v>music</v>
      </c>
      <c r="X2104" s="6" t="str">
        <f t="shared" si="258"/>
        <v>indie rock</v>
      </c>
    </row>
    <row r="2105" spans="1:24" ht="104.7" customHeight="1" x14ac:dyDescent="0.55000000000000004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20">
        <f t="shared" si="259"/>
        <v>41192.754942129628</v>
      </c>
      <c r="L2105" s="20">
        <f t="shared" si="260"/>
        <v>41222.7966087963</v>
      </c>
      <c r="M2105" s="6" t="b">
        <v>0</v>
      </c>
      <c r="N2105" s="6">
        <v>115</v>
      </c>
      <c r="O2105" s="6" t="b">
        <v>1</v>
      </c>
      <c r="P2105" s="6" t="s">
        <v>8279</v>
      </c>
      <c r="Q2105" s="8">
        <f t="shared" si="261"/>
        <v>146.12318374694613</v>
      </c>
      <c r="R2105" s="9">
        <f t="shared" si="262"/>
        <v>98.817391304347822</v>
      </c>
      <c r="S2105" s="6" t="s">
        <v>8325</v>
      </c>
      <c r="T2105" s="6" t="s">
        <v>8329</v>
      </c>
      <c r="U2105" s="6" t="str">
        <f t="shared" si="256"/>
        <v>music</v>
      </c>
      <c r="V2105" s="6" t="str">
        <f t="shared" si="263"/>
        <v>indie rock</v>
      </c>
      <c r="W2105" s="6" t="str">
        <f t="shared" si="257"/>
        <v>music</v>
      </c>
      <c r="X2105" s="6" t="str">
        <f t="shared" si="258"/>
        <v>indie rock</v>
      </c>
    </row>
    <row r="2106" spans="1:24" ht="104.7" customHeight="1" x14ac:dyDescent="0.55000000000000004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20">
        <f t="shared" si="259"/>
        <v>41394.074467592596</v>
      </c>
      <c r="L2106" s="20">
        <f t="shared" si="260"/>
        <v>41425</v>
      </c>
      <c r="M2106" s="6" t="b">
        <v>0</v>
      </c>
      <c r="N2106" s="6">
        <v>37</v>
      </c>
      <c r="O2106" s="6" t="b">
        <v>1</v>
      </c>
      <c r="P2106" s="6" t="s">
        <v>8279</v>
      </c>
      <c r="Q2106" s="8">
        <f t="shared" si="261"/>
        <v>129.5</v>
      </c>
      <c r="R2106" s="9">
        <f t="shared" si="262"/>
        <v>28</v>
      </c>
      <c r="S2106" s="6" t="s">
        <v>8325</v>
      </c>
      <c r="T2106" s="6" t="s">
        <v>8329</v>
      </c>
      <c r="U2106" s="6" t="str">
        <f t="shared" si="256"/>
        <v>music</v>
      </c>
      <c r="V2106" s="6" t="str">
        <f t="shared" si="263"/>
        <v>indie rock</v>
      </c>
      <c r="W2106" s="6" t="str">
        <f t="shared" si="257"/>
        <v>music</v>
      </c>
      <c r="X2106" s="6" t="str">
        <f t="shared" si="258"/>
        <v>indie rock</v>
      </c>
    </row>
    <row r="2107" spans="1:24" ht="104.7" customHeight="1" x14ac:dyDescent="0.55000000000000004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20">
        <f t="shared" si="259"/>
        <v>41951.788807870369</v>
      </c>
      <c r="L2107" s="20">
        <f t="shared" si="260"/>
        <v>41964.166666666672</v>
      </c>
      <c r="M2107" s="6" t="b">
        <v>0</v>
      </c>
      <c r="N2107" s="6">
        <v>99</v>
      </c>
      <c r="O2107" s="6" t="b">
        <v>1</v>
      </c>
      <c r="P2107" s="6" t="s">
        <v>8279</v>
      </c>
      <c r="Q2107" s="8">
        <f t="shared" si="261"/>
        <v>254</v>
      </c>
      <c r="R2107" s="9">
        <f t="shared" si="262"/>
        <v>51.313131313131315</v>
      </c>
      <c r="S2107" s="6" t="s">
        <v>8325</v>
      </c>
      <c r="T2107" s="6" t="s">
        <v>8329</v>
      </c>
      <c r="U2107" s="6" t="str">
        <f t="shared" si="256"/>
        <v>music</v>
      </c>
      <c r="V2107" s="6" t="str">
        <f t="shared" si="263"/>
        <v>indie rock</v>
      </c>
      <c r="W2107" s="6" t="str">
        <f t="shared" si="257"/>
        <v>music</v>
      </c>
      <c r="X2107" s="6" t="str">
        <f t="shared" si="258"/>
        <v>indie rock</v>
      </c>
    </row>
    <row r="2108" spans="1:24" ht="104.7" customHeight="1" x14ac:dyDescent="0.55000000000000004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20">
        <f t="shared" si="259"/>
        <v>41270.21497685185</v>
      </c>
      <c r="L2108" s="20">
        <f t="shared" si="260"/>
        <v>41300.21497685185</v>
      </c>
      <c r="M2108" s="6" t="b">
        <v>0</v>
      </c>
      <c r="N2108" s="6">
        <v>44</v>
      </c>
      <c r="O2108" s="6" t="b">
        <v>1</v>
      </c>
      <c r="P2108" s="6" t="s">
        <v>8279</v>
      </c>
      <c r="Q2108" s="8">
        <f t="shared" si="261"/>
        <v>107.04545454545456</v>
      </c>
      <c r="R2108" s="9">
        <f t="shared" si="262"/>
        <v>53.522727272727273</v>
      </c>
      <c r="S2108" s="6" t="s">
        <v>8325</v>
      </c>
      <c r="T2108" s="6" t="s">
        <v>8329</v>
      </c>
      <c r="U2108" s="6" t="str">
        <f t="shared" si="256"/>
        <v>music</v>
      </c>
      <c r="V2108" s="6" t="str">
        <f t="shared" si="263"/>
        <v>indie rock</v>
      </c>
      <c r="W2108" s="6" t="str">
        <f t="shared" si="257"/>
        <v>music</v>
      </c>
      <c r="X2108" s="6" t="str">
        <f t="shared" si="258"/>
        <v>indie rock</v>
      </c>
    </row>
    <row r="2109" spans="1:24" ht="104.7" customHeight="1" x14ac:dyDescent="0.55000000000000004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20">
        <f t="shared" si="259"/>
        <v>41934.71056712963</v>
      </c>
      <c r="L2109" s="20">
        <f t="shared" si="260"/>
        <v>41955.752233796295</v>
      </c>
      <c r="M2109" s="6" t="b">
        <v>0</v>
      </c>
      <c r="N2109" s="6">
        <v>58</v>
      </c>
      <c r="O2109" s="6" t="b">
        <v>1</v>
      </c>
      <c r="P2109" s="6" t="s">
        <v>8279</v>
      </c>
      <c r="Q2109" s="8">
        <f t="shared" si="261"/>
        <v>107.73299999999999</v>
      </c>
      <c r="R2109" s="9">
        <f t="shared" si="262"/>
        <v>37.149310344827583</v>
      </c>
      <c r="S2109" s="6" t="s">
        <v>8325</v>
      </c>
      <c r="T2109" s="6" t="s">
        <v>8329</v>
      </c>
      <c r="U2109" s="6" t="str">
        <f t="shared" si="256"/>
        <v>music</v>
      </c>
      <c r="V2109" s="6" t="str">
        <f t="shared" si="263"/>
        <v>indie rock</v>
      </c>
      <c r="W2109" s="6" t="str">
        <f t="shared" si="257"/>
        <v>music</v>
      </c>
      <c r="X2109" s="6" t="str">
        <f t="shared" si="258"/>
        <v>indie rock</v>
      </c>
    </row>
    <row r="2110" spans="1:24" ht="104.7" customHeight="1" x14ac:dyDescent="0.55000000000000004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20">
        <f t="shared" si="259"/>
        <v>41135.175694444442</v>
      </c>
      <c r="L2110" s="20">
        <f t="shared" si="260"/>
        <v>41162.163194444445</v>
      </c>
      <c r="M2110" s="6" t="b">
        <v>0</v>
      </c>
      <c r="N2110" s="6">
        <v>191</v>
      </c>
      <c r="O2110" s="6" t="b">
        <v>1</v>
      </c>
      <c r="P2110" s="6" t="s">
        <v>8279</v>
      </c>
      <c r="Q2110" s="8">
        <f t="shared" si="261"/>
        <v>107.31250000000001</v>
      </c>
      <c r="R2110" s="9">
        <f t="shared" si="262"/>
        <v>89.895287958115176</v>
      </c>
      <c r="S2110" s="6" t="s">
        <v>8325</v>
      </c>
      <c r="T2110" s="6" t="s">
        <v>8329</v>
      </c>
      <c r="U2110" s="6" t="str">
        <f t="shared" si="256"/>
        <v>music</v>
      </c>
      <c r="V2110" s="6" t="str">
        <f t="shared" si="263"/>
        <v>indie rock</v>
      </c>
      <c r="W2110" s="6" t="str">
        <f t="shared" si="257"/>
        <v>music</v>
      </c>
      <c r="X2110" s="6" t="str">
        <f t="shared" si="258"/>
        <v>indie rock</v>
      </c>
    </row>
    <row r="2111" spans="1:24" ht="104.7" customHeight="1" x14ac:dyDescent="0.55000000000000004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20">
        <f t="shared" si="259"/>
        <v>42160.708530092597</v>
      </c>
      <c r="L2111" s="20">
        <f t="shared" si="260"/>
        <v>42190.708530092597</v>
      </c>
      <c r="M2111" s="6" t="b">
        <v>0</v>
      </c>
      <c r="N2111" s="6">
        <v>40</v>
      </c>
      <c r="O2111" s="6" t="b">
        <v>1</v>
      </c>
      <c r="P2111" s="6" t="s">
        <v>8279</v>
      </c>
      <c r="Q2111" s="8">
        <f t="shared" si="261"/>
        <v>106.52500000000001</v>
      </c>
      <c r="R2111" s="9">
        <f t="shared" si="262"/>
        <v>106.52500000000001</v>
      </c>
      <c r="S2111" s="6" t="s">
        <v>8325</v>
      </c>
      <c r="T2111" s="6" t="s">
        <v>8329</v>
      </c>
      <c r="U2111" s="6" t="str">
        <f t="shared" si="256"/>
        <v>music</v>
      </c>
      <c r="V2111" s="6" t="str">
        <f t="shared" si="263"/>
        <v>indie rock</v>
      </c>
      <c r="W2111" s="6" t="str">
        <f t="shared" si="257"/>
        <v>music</v>
      </c>
      <c r="X2111" s="6" t="str">
        <f t="shared" si="258"/>
        <v>indie rock</v>
      </c>
    </row>
    <row r="2112" spans="1:24" ht="104.7" customHeight="1" x14ac:dyDescent="0.55000000000000004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20">
        <f t="shared" si="259"/>
        <v>41759.670937499999</v>
      </c>
      <c r="L2112" s="20">
        <f t="shared" si="260"/>
        <v>41787.207638888889</v>
      </c>
      <c r="M2112" s="6" t="b">
        <v>0</v>
      </c>
      <c r="N2112" s="6">
        <v>38</v>
      </c>
      <c r="O2112" s="6" t="b">
        <v>1</v>
      </c>
      <c r="P2112" s="6" t="s">
        <v>8279</v>
      </c>
      <c r="Q2112" s="8">
        <f t="shared" si="261"/>
        <v>100.35000000000001</v>
      </c>
      <c r="R2112" s="9">
        <f t="shared" si="262"/>
        <v>52.815789473684212</v>
      </c>
      <c r="S2112" s="6" t="s">
        <v>8325</v>
      </c>
      <c r="T2112" s="6" t="s">
        <v>8329</v>
      </c>
      <c r="U2112" s="6" t="str">
        <f t="shared" si="256"/>
        <v>music</v>
      </c>
      <c r="V2112" s="6" t="str">
        <f t="shared" si="263"/>
        <v>indie rock</v>
      </c>
      <c r="W2112" s="6" t="str">
        <f t="shared" si="257"/>
        <v>music</v>
      </c>
      <c r="X2112" s="6" t="str">
        <f t="shared" si="258"/>
        <v>indie rock</v>
      </c>
    </row>
    <row r="2113" spans="1:24" ht="104.7" customHeight="1" x14ac:dyDescent="0.55000000000000004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20">
        <f t="shared" si="259"/>
        <v>40703.197048611109</v>
      </c>
      <c r="L2113" s="20">
        <f t="shared" si="260"/>
        <v>40770.041666666664</v>
      </c>
      <c r="M2113" s="6" t="b">
        <v>0</v>
      </c>
      <c r="N2113" s="6">
        <v>39</v>
      </c>
      <c r="O2113" s="6" t="b">
        <v>1</v>
      </c>
      <c r="P2113" s="6" t="s">
        <v>8279</v>
      </c>
      <c r="Q2113" s="8">
        <f t="shared" si="261"/>
        <v>106.5</v>
      </c>
      <c r="R2113" s="9">
        <f t="shared" si="262"/>
        <v>54.615384615384613</v>
      </c>
      <c r="S2113" s="6" t="s">
        <v>8325</v>
      </c>
      <c r="T2113" s="6" t="s">
        <v>8329</v>
      </c>
      <c r="U2113" s="6" t="str">
        <f t="shared" si="256"/>
        <v>music</v>
      </c>
      <c r="V2113" s="6" t="str">
        <f t="shared" si="263"/>
        <v>indie rock</v>
      </c>
      <c r="W2113" s="6" t="str">
        <f t="shared" si="257"/>
        <v>music</v>
      </c>
      <c r="X2113" s="6" t="str">
        <f t="shared" si="258"/>
        <v>indie rock</v>
      </c>
    </row>
    <row r="2114" spans="1:24" ht="104.7" customHeight="1" x14ac:dyDescent="0.55000000000000004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20">
        <f t="shared" si="259"/>
        <v>41365.928159722222</v>
      </c>
      <c r="L2114" s="20">
        <f t="shared" si="260"/>
        <v>41379.928159722222</v>
      </c>
      <c r="M2114" s="6" t="b">
        <v>0</v>
      </c>
      <c r="N2114" s="6">
        <v>11</v>
      </c>
      <c r="O2114" s="6" t="b">
        <v>1</v>
      </c>
      <c r="P2114" s="6" t="s">
        <v>8279</v>
      </c>
      <c r="Q2114" s="8">
        <f t="shared" si="261"/>
        <v>100</v>
      </c>
      <c r="R2114" s="9">
        <f t="shared" si="262"/>
        <v>27.272727272727273</v>
      </c>
      <c r="S2114" s="6" t="s">
        <v>8325</v>
      </c>
      <c r="T2114" s="6" t="s">
        <v>8329</v>
      </c>
      <c r="U2114" s="6" t="str">
        <f t="shared" ref="U2114:U2177" si="264">LEFT(P2114,FIND("/",P2114)-1)</f>
        <v>music</v>
      </c>
      <c r="V2114" s="6" t="str">
        <f t="shared" si="263"/>
        <v>indie rock</v>
      </c>
      <c r="W2114" s="6" t="str">
        <f t="shared" ref="W2114:W2177" si="265">TRIM(MID(SUBSTITUTE(P2114,"/",REPT(" ",LEN(P2114))),(1-1)*LEN(P2114)+1,LEN(P2114)))</f>
        <v>music</v>
      </c>
      <c r="X2114" s="6" t="str">
        <f t="shared" ref="X2114:X2177" si="266">TRIM(MID(SUBSTITUTE(P2114,"/",REPT(" ",LEN(P2114))),(2-1)*LEN(P2114)+1,LEN(P2114)))</f>
        <v>indie rock</v>
      </c>
    </row>
    <row r="2115" spans="1:24" ht="104.7" customHeight="1" x14ac:dyDescent="0.55000000000000004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20">
        <f t="shared" ref="K2115:K2178" si="267">(((J2115/60)/60)/24)+DATE(1970,1,1)</f>
        <v>41870.86546296296</v>
      </c>
      <c r="L2115" s="20">
        <f t="shared" ref="L2115:L2178" si="268">(((I2115/60)/60)/24)+DATE(1970,1,1)</f>
        <v>41905.86546296296</v>
      </c>
      <c r="M2115" s="6" t="b">
        <v>0</v>
      </c>
      <c r="N2115" s="6">
        <v>107</v>
      </c>
      <c r="O2115" s="6" t="b">
        <v>1</v>
      </c>
      <c r="P2115" s="6" t="s">
        <v>8279</v>
      </c>
      <c r="Q2115" s="8">
        <f t="shared" ref="Q2115:Q2178" si="269">E2115/D2115*100</f>
        <v>104.85714285714285</v>
      </c>
      <c r="R2115" s="9">
        <f t="shared" ref="R2115:R2178" si="270">E2115/N2115</f>
        <v>68.598130841121488</v>
      </c>
      <c r="S2115" s="6" t="s">
        <v>8325</v>
      </c>
      <c r="T2115" s="6" t="s">
        <v>8329</v>
      </c>
      <c r="U2115" s="6" t="str">
        <f t="shared" si="264"/>
        <v>music</v>
      </c>
      <c r="V2115" s="6" t="str">
        <f t="shared" ref="V2115:V2178" si="271">RIGHT(P2115,LEN(P2115)-LEN(U2115)-1)</f>
        <v>indie rock</v>
      </c>
      <c r="W2115" s="6" t="str">
        <f t="shared" si="265"/>
        <v>music</v>
      </c>
      <c r="X2115" s="6" t="str">
        <f t="shared" si="266"/>
        <v>indie rock</v>
      </c>
    </row>
    <row r="2116" spans="1:24" ht="104.7" customHeight="1" x14ac:dyDescent="0.55000000000000004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20">
        <f t="shared" si="267"/>
        <v>40458.815625000003</v>
      </c>
      <c r="L2116" s="20">
        <f t="shared" si="268"/>
        <v>40521.207638888889</v>
      </c>
      <c r="M2116" s="6" t="b">
        <v>0</v>
      </c>
      <c r="N2116" s="6">
        <v>147</v>
      </c>
      <c r="O2116" s="6" t="b">
        <v>1</v>
      </c>
      <c r="P2116" s="6" t="s">
        <v>8279</v>
      </c>
      <c r="Q2116" s="8">
        <f t="shared" si="269"/>
        <v>104.69999999999999</v>
      </c>
      <c r="R2116" s="9">
        <f t="shared" si="270"/>
        <v>35.612244897959187</v>
      </c>
      <c r="S2116" s="6" t="s">
        <v>8325</v>
      </c>
      <c r="T2116" s="6" t="s">
        <v>8329</v>
      </c>
      <c r="U2116" s="6" t="str">
        <f t="shared" si="264"/>
        <v>music</v>
      </c>
      <c r="V2116" s="6" t="str">
        <f t="shared" si="271"/>
        <v>indie rock</v>
      </c>
      <c r="W2116" s="6" t="str">
        <f t="shared" si="265"/>
        <v>music</v>
      </c>
      <c r="X2116" s="6" t="str">
        <f t="shared" si="266"/>
        <v>indie rock</v>
      </c>
    </row>
    <row r="2117" spans="1:24" ht="104.7" customHeight="1" x14ac:dyDescent="0.55000000000000004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20">
        <f t="shared" si="267"/>
        <v>40564.081030092595</v>
      </c>
      <c r="L2117" s="20">
        <f t="shared" si="268"/>
        <v>40594.081030092595</v>
      </c>
      <c r="M2117" s="6" t="b">
        <v>0</v>
      </c>
      <c r="N2117" s="6">
        <v>36</v>
      </c>
      <c r="O2117" s="6" t="b">
        <v>1</v>
      </c>
      <c r="P2117" s="6" t="s">
        <v>8279</v>
      </c>
      <c r="Q2117" s="8">
        <f t="shared" si="269"/>
        <v>225.66666666666669</v>
      </c>
      <c r="R2117" s="9">
        <f t="shared" si="270"/>
        <v>94.027777777777771</v>
      </c>
      <c r="S2117" s="6" t="s">
        <v>8325</v>
      </c>
      <c r="T2117" s="6" t="s">
        <v>8329</v>
      </c>
      <c r="U2117" s="6" t="str">
        <f t="shared" si="264"/>
        <v>music</v>
      </c>
      <c r="V2117" s="6" t="str">
        <f t="shared" si="271"/>
        <v>indie rock</v>
      </c>
      <c r="W2117" s="6" t="str">
        <f t="shared" si="265"/>
        <v>music</v>
      </c>
      <c r="X2117" s="6" t="str">
        <f t="shared" si="266"/>
        <v>indie rock</v>
      </c>
    </row>
    <row r="2118" spans="1:24" ht="104.7" customHeight="1" x14ac:dyDescent="0.55000000000000004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20">
        <f t="shared" si="267"/>
        <v>41136.777812500004</v>
      </c>
      <c r="L2118" s="20">
        <f t="shared" si="268"/>
        <v>41184.777812500004</v>
      </c>
      <c r="M2118" s="6" t="b">
        <v>0</v>
      </c>
      <c r="N2118" s="6">
        <v>92</v>
      </c>
      <c r="O2118" s="6" t="b">
        <v>1</v>
      </c>
      <c r="P2118" s="6" t="s">
        <v>8279</v>
      </c>
      <c r="Q2118" s="8">
        <f t="shared" si="269"/>
        <v>100.90416666666667</v>
      </c>
      <c r="R2118" s="9">
        <f t="shared" si="270"/>
        <v>526.45652173913038</v>
      </c>
      <c r="S2118" s="6" t="s">
        <v>8325</v>
      </c>
      <c r="T2118" s="6" t="s">
        <v>8329</v>
      </c>
      <c r="U2118" s="6" t="str">
        <f t="shared" si="264"/>
        <v>music</v>
      </c>
      <c r="V2118" s="6" t="str">
        <f t="shared" si="271"/>
        <v>indie rock</v>
      </c>
      <c r="W2118" s="6" t="str">
        <f t="shared" si="265"/>
        <v>music</v>
      </c>
      <c r="X2118" s="6" t="str">
        <f t="shared" si="266"/>
        <v>indie rock</v>
      </c>
    </row>
    <row r="2119" spans="1:24" ht="104.7" customHeight="1" x14ac:dyDescent="0.55000000000000004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20">
        <f t="shared" si="267"/>
        <v>42290.059594907405</v>
      </c>
      <c r="L2119" s="20">
        <f t="shared" si="268"/>
        <v>42304.207638888889</v>
      </c>
      <c r="M2119" s="6" t="b">
        <v>0</v>
      </c>
      <c r="N2119" s="6">
        <v>35</v>
      </c>
      <c r="O2119" s="6" t="b">
        <v>1</v>
      </c>
      <c r="P2119" s="6" t="s">
        <v>8279</v>
      </c>
      <c r="Q2119" s="8">
        <f t="shared" si="269"/>
        <v>147.75</v>
      </c>
      <c r="R2119" s="9">
        <f t="shared" si="270"/>
        <v>50.657142857142858</v>
      </c>
      <c r="S2119" s="6" t="s">
        <v>8325</v>
      </c>
      <c r="T2119" s="6" t="s">
        <v>8329</v>
      </c>
      <c r="U2119" s="6" t="str">
        <f t="shared" si="264"/>
        <v>music</v>
      </c>
      <c r="V2119" s="6" t="str">
        <f t="shared" si="271"/>
        <v>indie rock</v>
      </c>
      <c r="W2119" s="6" t="str">
        <f t="shared" si="265"/>
        <v>music</v>
      </c>
      <c r="X2119" s="6" t="str">
        <f t="shared" si="266"/>
        <v>indie rock</v>
      </c>
    </row>
    <row r="2120" spans="1:24" ht="104.7" customHeight="1" x14ac:dyDescent="0.55000000000000004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20">
        <f t="shared" si="267"/>
        <v>40718.839537037034</v>
      </c>
      <c r="L2120" s="20">
        <f t="shared" si="268"/>
        <v>40748.839537037034</v>
      </c>
      <c r="M2120" s="6" t="b">
        <v>0</v>
      </c>
      <c r="N2120" s="6">
        <v>17</v>
      </c>
      <c r="O2120" s="6" t="b">
        <v>1</v>
      </c>
      <c r="P2120" s="6" t="s">
        <v>8279</v>
      </c>
      <c r="Q2120" s="8">
        <f t="shared" si="269"/>
        <v>134.61099999999999</v>
      </c>
      <c r="R2120" s="9">
        <f t="shared" si="270"/>
        <v>79.182941176470578</v>
      </c>
      <c r="S2120" s="6" t="s">
        <v>8325</v>
      </c>
      <c r="T2120" s="6" t="s">
        <v>8329</v>
      </c>
      <c r="U2120" s="6" t="str">
        <f t="shared" si="264"/>
        <v>music</v>
      </c>
      <c r="V2120" s="6" t="str">
        <f t="shared" si="271"/>
        <v>indie rock</v>
      </c>
      <c r="W2120" s="6" t="str">
        <f t="shared" si="265"/>
        <v>music</v>
      </c>
      <c r="X2120" s="6" t="str">
        <f t="shared" si="266"/>
        <v>indie rock</v>
      </c>
    </row>
    <row r="2121" spans="1:24" ht="104.7" customHeight="1" x14ac:dyDescent="0.55000000000000004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20">
        <f t="shared" si="267"/>
        <v>41107.130150462966</v>
      </c>
      <c r="L2121" s="20">
        <f t="shared" si="268"/>
        <v>41137.130150462966</v>
      </c>
      <c r="M2121" s="6" t="b">
        <v>0</v>
      </c>
      <c r="N2121" s="6">
        <v>22</v>
      </c>
      <c r="O2121" s="6" t="b">
        <v>1</v>
      </c>
      <c r="P2121" s="6" t="s">
        <v>8279</v>
      </c>
      <c r="Q2121" s="8">
        <f t="shared" si="269"/>
        <v>100.75</v>
      </c>
      <c r="R2121" s="9">
        <f t="shared" si="270"/>
        <v>91.590909090909093</v>
      </c>
      <c r="S2121" s="6" t="s">
        <v>8325</v>
      </c>
      <c r="T2121" s="6" t="s">
        <v>8329</v>
      </c>
      <c r="U2121" s="6" t="str">
        <f t="shared" si="264"/>
        <v>music</v>
      </c>
      <c r="V2121" s="6" t="str">
        <f t="shared" si="271"/>
        <v>indie rock</v>
      </c>
      <c r="W2121" s="6" t="str">
        <f t="shared" si="265"/>
        <v>music</v>
      </c>
      <c r="X2121" s="6" t="str">
        <f t="shared" si="266"/>
        <v>indie rock</v>
      </c>
    </row>
    <row r="2122" spans="1:24" ht="104.7" customHeight="1" x14ac:dyDescent="0.55000000000000004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20">
        <f t="shared" si="267"/>
        <v>41591.964537037034</v>
      </c>
      <c r="L2122" s="20">
        <f t="shared" si="268"/>
        <v>41640.964537037034</v>
      </c>
      <c r="M2122" s="6" t="b">
        <v>0</v>
      </c>
      <c r="N2122" s="6">
        <v>69</v>
      </c>
      <c r="O2122" s="6" t="b">
        <v>1</v>
      </c>
      <c r="P2122" s="6" t="s">
        <v>8279</v>
      </c>
      <c r="Q2122" s="8">
        <f t="shared" si="269"/>
        <v>100.880375</v>
      </c>
      <c r="R2122" s="9">
        <f t="shared" si="270"/>
        <v>116.96275362318841</v>
      </c>
      <c r="S2122" s="6" t="s">
        <v>8325</v>
      </c>
      <c r="T2122" s="6" t="s">
        <v>8329</v>
      </c>
      <c r="U2122" s="6" t="str">
        <f t="shared" si="264"/>
        <v>music</v>
      </c>
      <c r="V2122" s="6" t="str">
        <f t="shared" si="271"/>
        <v>indie rock</v>
      </c>
      <c r="W2122" s="6" t="str">
        <f t="shared" si="265"/>
        <v>music</v>
      </c>
      <c r="X2122" s="6" t="str">
        <f t="shared" si="266"/>
        <v>indie rock</v>
      </c>
    </row>
    <row r="2123" spans="1:24" ht="104.7" customHeight="1" x14ac:dyDescent="0.55000000000000004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20">
        <f t="shared" si="267"/>
        <v>42716.7424537037</v>
      </c>
      <c r="L2123" s="20">
        <f t="shared" si="268"/>
        <v>42746.7424537037</v>
      </c>
      <c r="M2123" s="6" t="b">
        <v>0</v>
      </c>
      <c r="N2123" s="6">
        <v>10</v>
      </c>
      <c r="O2123" s="6" t="b">
        <v>0</v>
      </c>
      <c r="P2123" s="6" t="s">
        <v>8282</v>
      </c>
      <c r="Q2123" s="8">
        <f t="shared" si="269"/>
        <v>0.56800000000000006</v>
      </c>
      <c r="R2123" s="9">
        <f t="shared" si="270"/>
        <v>28.4</v>
      </c>
      <c r="S2123" s="6" t="s">
        <v>8333</v>
      </c>
      <c r="T2123" s="6" t="s">
        <v>8334</v>
      </c>
      <c r="U2123" s="6" t="str">
        <f t="shared" si="264"/>
        <v>games</v>
      </c>
      <c r="V2123" s="6" t="str">
        <f t="shared" si="271"/>
        <v>video games</v>
      </c>
      <c r="W2123" s="6" t="str">
        <f t="shared" si="265"/>
        <v>games</v>
      </c>
      <c r="X2123" s="6" t="str">
        <f t="shared" si="266"/>
        <v>video games</v>
      </c>
    </row>
    <row r="2124" spans="1:24" ht="104.7" customHeight="1" x14ac:dyDescent="0.55000000000000004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20">
        <f t="shared" si="267"/>
        <v>42712.300567129627</v>
      </c>
      <c r="L2124" s="20">
        <f t="shared" si="268"/>
        <v>42742.300567129627</v>
      </c>
      <c r="M2124" s="6" t="b">
        <v>0</v>
      </c>
      <c r="N2124" s="6">
        <v>3</v>
      </c>
      <c r="O2124" s="6" t="b">
        <v>0</v>
      </c>
      <c r="P2124" s="6" t="s">
        <v>8282</v>
      </c>
      <c r="Q2124" s="8">
        <f t="shared" si="269"/>
        <v>0.38750000000000001</v>
      </c>
      <c r="R2124" s="9">
        <f t="shared" si="270"/>
        <v>103.33333333333333</v>
      </c>
      <c r="S2124" s="6" t="s">
        <v>8333</v>
      </c>
      <c r="T2124" s="6" t="s">
        <v>8334</v>
      </c>
      <c r="U2124" s="6" t="str">
        <f t="shared" si="264"/>
        <v>games</v>
      </c>
      <c r="V2124" s="6" t="str">
        <f t="shared" si="271"/>
        <v>video games</v>
      </c>
      <c r="W2124" s="6" t="str">
        <f t="shared" si="265"/>
        <v>games</v>
      </c>
      <c r="X2124" s="6" t="str">
        <f t="shared" si="266"/>
        <v>video games</v>
      </c>
    </row>
    <row r="2125" spans="1:24" ht="104.7" customHeight="1" x14ac:dyDescent="0.55000000000000004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20">
        <f t="shared" si="267"/>
        <v>40198.424849537041</v>
      </c>
      <c r="L2125" s="20">
        <f t="shared" si="268"/>
        <v>40252.290972222225</v>
      </c>
      <c r="M2125" s="6" t="b">
        <v>0</v>
      </c>
      <c r="N2125" s="6">
        <v>5</v>
      </c>
      <c r="O2125" s="6" t="b">
        <v>0</v>
      </c>
      <c r="P2125" s="6" t="s">
        <v>8282</v>
      </c>
      <c r="Q2125" s="8">
        <f t="shared" si="269"/>
        <v>10</v>
      </c>
      <c r="R2125" s="9">
        <f t="shared" si="270"/>
        <v>10</v>
      </c>
      <c r="S2125" s="6" t="s">
        <v>8333</v>
      </c>
      <c r="T2125" s="6" t="s">
        <v>8334</v>
      </c>
      <c r="U2125" s="6" t="str">
        <f t="shared" si="264"/>
        <v>games</v>
      </c>
      <c r="V2125" s="6" t="str">
        <f t="shared" si="271"/>
        <v>video games</v>
      </c>
      <c r="W2125" s="6" t="str">
        <f t="shared" si="265"/>
        <v>games</v>
      </c>
      <c r="X2125" s="6" t="str">
        <f t="shared" si="266"/>
        <v>video games</v>
      </c>
    </row>
    <row r="2126" spans="1:24" ht="104.7" customHeight="1" x14ac:dyDescent="0.55000000000000004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20">
        <f t="shared" si="267"/>
        <v>40464.028182870366</v>
      </c>
      <c r="L2126" s="20">
        <f t="shared" si="268"/>
        <v>40512.208333333336</v>
      </c>
      <c r="M2126" s="6" t="b">
        <v>0</v>
      </c>
      <c r="N2126" s="6">
        <v>5</v>
      </c>
      <c r="O2126" s="6" t="b">
        <v>0</v>
      </c>
      <c r="P2126" s="6" t="s">
        <v>8282</v>
      </c>
      <c r="Q2126" s="8">
        <f t="shared" si="269"/>
        <v>10.454545454545453</v>
      </c>
      <c r="R2126" s="9">
        <f t="shared" si="270"/>
        <v>23</v>
      </c>
      <c r="S2126" s="6" t="s">
        <v>8333</v>
      </c>
      <c r="T2126" s="6" t="s">
        <v>8334</v>
      </c>
      <c r="U2126" s="6" t="str">
        <f t="shared" si="264"/>
        <v>games</v>
      </c>
      <c r="V2126" s="6" t="str">
        <f t="shared" si="271"/>
        <v>video games</v>
      </c>
      <c r="W2126" s="6" t="str">
        <f t="shared" si="265"/>
        <v>games</v>
      </c>
      <c r="X2126" s="6" t="str">
        <f t="shared" si="266"/>
        <v>video games</v>
      </c>
    </row>
    <row r="2127" spans="1:24" ht="104.7" customHeight="1" x14ac:dyDescent="0.55000000000000004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20">
        <f t="shared" si="267"/>
        <v>42191.023530092592</v>
      </c>
      <c r="L2127" s="20">
        <f t="shared" si="268"/>
        <v>42221.023530092592</v>
      </c>
      <c r="M2127" s="6" t="b">
        <v>0</v>
      </c>
      <c r="N2127" s="6">
        <v>27</v>
      </c>
      <c r="O2127" s="6" t="b">
        <v>0</v>
      </c>
      <c r="P2127" s="6" t="s">
        <v>8282</v>
      </c>
      <c r="Q2127" s="8">
        <f t="shared" si="269"/>
        <v>1.4200000000000002</v>
      </c>
      <c r="R2127" s="9">
        <f t="shared" si="270"/>
        <v>31.555555555555557</v>
      </c>
      <c r="S2127" s="6" t="s">
        <v>8333</v>
      </c>
      <c r="T2127" s="6" t="s">
        <v>8334</v>
      </c>
      <c r="U2127" s="6" t="str">
        <f t="shared" si="264"/>
        <v>games</v>
      </c>
      <c r="V2127" s="6" t="str">
        <f t="shared" si="271"/>
        <v>video games</v>
      </c>
      <c r="W2127" s="6" t="str">
        <f t="shared" si="265"/>
        <v>games</v>
      </c>
      <c r="X2127" s="6" t="str">
        <f t="shared" si="266"/>
        <v>video games</v>
      </c>
    </row>
    <row r="2128" spans="1:24" ht="104.7" customHeight="1" x14ac:dyDescent="0.55000000000000004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20">
        <f t="shared" si="267"/>
        <v>41951.973229166666</v>
      </c>
      <c r="L2128" s="20">
        <f t="shared" si="268"/>
        <v>41981.973229166666</v>
      </c>
      <c r="M2128" s="6" t="b">
        <v>0</v>
      </c>
      <c r="N2128" s="6">
        <v>2</v>
      </c>
      <c r="O2128" s="6" t="b">
        <v>0</v>
      </c>
      <c r="P2128" s="6" t="s">
        <v>8282</v>
      </c>
      <c r="Q2128" s="8">
        <f t="shared" si="269"/>
        <v>0.05</v>
      </c>
      <c r="R2128" s="9">
        <f t="shared" si="270"/>
        <v>5</v>
      </c>
      <c r="S2128" s="6" t="s">
        <v>8333</v>
      </c>
      <c r="T2128" s="6" t="s">
        <v>8334</v>
      </c>
      <c r="U2128" s="6" t="str">
        <f t="shared" si="264"/>
        <v>games</v>
      </c>
      <c r="V2128" s="6" t="str">
        <f t="shared" si="271"/>
        <v>video games</v>
      </c>
      <c r="W2128" s="6" t="str">
        <f t="shared" si="265"/>
        <v>games</v>
      </c>
      <c r="X2128" s="6" t="str">
        <f t="shared" si="266"/>
        <v>video games</v>
      </c>
    </row>
    <row r="2129" spans="1:24" ht="104.7" customHeight="1" x14ac:dyDescent="0.55000000000000004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20">
        <f t="shared" si="267"/>
        <v>42045.50535879629</v>
      </c>
      <c r="L2129" s="20">
        <f t="shared" si="268"/>
        <v>42075.463692129633</v>
      </c>
      <c r="M2129" s="6" t="b">
        <v>0</v>
      </c>
      <c r="N2129" s="6">
        <v>236</v>
      </c>
      <c r="O2129" s="6" t="b">
        <v>0</v>
      </c>
      <c r="P2129" s="6" t="s">
        <v>8282</v>
      </c>
      <c r="Q2129" s="8">
        <f t="shared" si="269"/>
        <v>28.842857142857142</v>
      </c>
      <c r="R2129" s="9">
        <f t="shared" si="270"/>
        <v>34.220338983050844</v>
      </c>
      <c r="S2129" s="6" t="s">
        <v>8333</v>
      </c>
      <c r="T2129" s="6" t="s">
        <v>8334</v>
      </c>
      <c r="U2129" s="6" t="str">
        <f t="shared" si="264"/>
        <v>games</v>
      </c>
      <c r="V2129" s="6" t="str">
        <f t="shared" si="271"/>
        <v>video games</v>
      </c>
      <c r="W2129" s="6" t="str">
        <f t="shared" si="265"/>
        <v>games</v>
      </c>
      <c r="X2129" s="6" t="str">
        <f t="shared" si="266"/>
        <v>video games</v>
      </c>
    </row>
    <row r="2130" spans="1:24" ht="104.7" customHeight="1" x14ac:dyDescent="0.55000000000000004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20">
        <f t="shared" si="267"/>
        <v>41843.772789351853</v>
      </c>
      <c r="L2130" s="20">
        <f t="shared" si="268"/>
        <v>41903.772789351853</v>
      </c>
      <c r="M2130" s="6" t="b">
        <v>0</v>
      </c>
      <c r="N2130" s="6">
        <v>1</v>
      </c>
      <c r="O2130" s="6" t="b">
        <v>0</v>
      </c>
      <c r="P2130" s="6" t="s">
        <v>8282</v>
      </c>
      <c r="Q2130" s="8">
        <f t="shared" si="269"/>
        <v>0.16666666666666669</v>
      </c>
      <c r="R2130" s="9">
        <f t="shared" si="270"/>
        <v>25</v>
      </c>
      <c r="S2130" s="6" t="s">
        <v>8333</v>
      </c>
      <c r="T2130" s="6" t="s">
        <v>8334</v>
      </c>
      <c r="U2130" s="6" t="str">
        <f t="shared" si="264"/>
        <v>games</v>
      </c>
      <c r="V2130" s="6" t="str">
        <f t="shared" si="271"/>
        <v>video games</v>
      </c>
      <c r="W2130" s="6" t="str">
        <f t="shared" si="265"/>
        <v>games</v>
      </c>
      <c r="X2130" s="6" t="str">
        <f t="shared" si="266"/>
        <v>video games</v>
      </c>
    </row>
    <row r="2131" spans="1:24" ht="104.7" customHeight="1" x14ac:dyDescent="0.55000000000000004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20">
        <f t="shared" si="267"/>
        <v>42409.024305555555</v>
      </c>
      <c r="L2131" s="20">
        <f t="shared" si="268"/>
        <v>42439.024305555555</v>
      </c>
      <c r="M2131" s="6" t="b">
        <v>0</v>
      </c>
      <c r="N2131" s="6">
        <v>12</v>
      </c>
      <c r="O2131" s="6" t="b">
        <v>0</v>
      </c>
      <c r="P2131" s="6" t="s">
        <v>8282</v>
      </c>
      <c r="Q2131" s="8">
        <f t="shared" si="269"/>
        <v>11.799999999999999</v>
      </c>
      <c r="R2131" s="9">
        <f t="shared" si="270"/>
        <v>19.666666666666668</v>
      </c>
      <c r="S2131" s="6" t="s">
        <v>8333</v>
      </c>
      <c r="T2131" s="6" t="s">
        <v>8334</v>
      </c>
      <c r="U2131" s="6" t="str">
        <f t="shared" si="264"/>
        <v>games</v>
      </c>
      <c r="V2131" s="6" t="str">
        <f t="shared" si="271"/>
        <v>video games</v>
      </c>
      <c r="W2131" s="6" t="str">
        <f t="shared" si="265"/>
        <v>games</v>
      </c>
      <c r="X2131" s="6" t="str">
        <f t="shared" si="266"/>
        <v>video games</v>
      </c>
    </row>
    <row r="2132" spans="1:24" ht="104.7" customHeight="1" x14ac:dyDescent="0.55000000000000004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20">
        <f t="shared" si="267"/>
        <v>41832.086377314816</v>
      </c>
      <c r="L2132" s="20">
        <f t="shared" si="268"/>
        <v>41867.086377314816</v>
      </c>
      <c r="M2132" s="6" t="b">
        <v>0</v>
      </c>
      <c r="N2132" s="6">
        <v>4</v>
      </c>
      <c r="O2132" s="6" t="b">
        <v>0</v>
      </c>
      <c r="P2132" s="6" t="s">
        <v>8282</v>
      </c>
      <c r="Q2132" s="8">
        <f t="shared" si="269"/>
        <v>0.20238095238095236</v>
      </c>
      <c r="R2132" s="9">
        <f t="shared" si="270"/>
        <v>21.25</v>
      </c>
      <c r="S2132" s="6" t="s">
        <v>8333</v>
      </c>
      <c r="T2132" s="6" t="s">
        <v>8334</v>
      </c>
      <c r="U2132" s="6" t="str">
        <f t="shared" si="264"/>
        <v>games</v>
      </c>
      <c r="V2132" s="6" t="str">
        <f t="shared" si="271"/>
        <v>video games</v>
      </c>
      <c r="W2132" s="6" t="str">
        <f t="shared" si="265"/>
        <v>games</v>
      </c>
      <c r="X2132" s="6" t="str">
        <f t="shared" si="266"/>
        <v>video games</v>
      </c>
    </row>
    <row r="2133" spans="1:24" ht="104.7" customHeight="1" x14ac:dyDescent="0.55000000000000004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20">
        <f t="shared" si="267"/>
        <v>42167.207071759258</v>
      </c>
      <c r="L2133" s="20">
        <f t="shared" si="268"/>
        <v>42197.207071759258</v>
      </c>
      <c r="M2133" s="6" t="b">
        <v>0</v>
      </c>
      <c r="N2133" s="6">
        <v>3</v>
      </c>
      <c r="O2133" s="6" t="b">
        <v>0</v>
      </c>
      <c r="P2133" s="6" t="s">
        <v>8282</v>
      </c>
      <c r="Q2133" s="8">
        <f t="shared" si="269"/>
        <v>5</v>
      </c>
      <c r="R2133" s="9">
        <f t="shared" si="270"/>
        <v>8.3333333333333339</v>
      </c>
      <c r="S2133" s="6" t="s">
        <v>8333</v>
      </c>
      <c r="T2133" s="6" t="s">
        <v>8334</v>
      </c>
      <c r="U2133" s="6" t="str">
        <f t="shared" si="264"/>
        <v>games</v>
      </c>
      <c r="V2133" s="6" t="str">
        <f t="shared" si="271"/>
        <v>video games</v>
      </c>
      <c r="W2133" s="6" t="str">
        <f t="shared" si="265"/>
        <v>games</v>
      </c>
      <c r="X2133" s="6" t="str">
        <f t="shared" si="266"/>
        <v>video games</v>
      </c>
    </row>
    <row r="2134" spans="1:24" ht="104.7" customHeight="1" x14ac:dyDescent="0.55000000000000004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20">
        <f t="shared" si="267"/>
        <v>41643.487175925926</v>
      </c>
      <c r="L2134" s="20">
        <f t="shared" si="268"/>
        <v>41673.487175925926</v>
      </c>
      <c r="M2134" s="6" t="b">
        <v>0</v>
      </c>
      <c r="N2134" s="6">
        <v>99</v>
      </c>
      <c r="O2134" s="6" t="b">
        <v>0</v>
      </c>
      <c r="P2134" s="6" t="s">
        <v>8282</v>
      </c>
      <c r="Q2134" s="8">
        <f t="shared" si="269"/>
        <v>2.1129899999999995</v>
      </c>
      <c r="R2134" s="9">
        <f t="shared" si="270"/>
        <v>21.34333333333333</v>
      </c>
      <c r="S2134" s="6" t="s">
        <v>8333</v>
      </c>
      <c r="T2134" s="6" t="s">
        <v>8334</v>
      </c>
      <c r="U2134" s="6" t="str">
        <f t="shared" si="264"/>
        <v>games</v>
      </c>
      <c r="V2134" s="6" t="str">
        <f t="shared" si="271"/>
        <v>video games</v>
      </c>
      <c r="W2134" s="6" t="str">
        <f t="shared" si="265"/>
        <v>games</v>
      </c>
      <c r="X2134" s="6" t="str">
        <f t="shared" si="266"/>
        <v>video games</v>
      </c>
    </row>
    <row r="2135" spans="1:24" ht="104.7" customHeight="1" x14ac:dyDescent="0.55000000000000004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20">
        <f t="shared" si="267"/>
        <v>40619.097210648149</v>
      </c>
      <c r="L2135" s="20">
        <f t="shared" si="268"/>
        <v>40657.290972222225</v>
      </c>
      <c r="M2135" s="6" t="b">
        <v>0</v>
      </c>
      <c r="N2135" s="6">
        <v>3</v>
      </c>
      <c r="O2135" s="6" t="b">
        <v>0</v>
      </c>
      <c r="P2135" s="6" t="s">
        <v>8282</v>
      </c>
      <c r="Q2135" s="8">
        <f t="shared" si="269"/>
        <v>1.6</v>
      </c>
      <c r="R2135" s="9">
        <f t="shared" si="270"/>
        <v>5.333333333333333</v>
      </c>
      <c r="S2135" s="6" t="s">
        <v>8333</v>
      </c>
      <c r="T2135" s="6" t="s">
        <v>8334</v>
      </c>
      <c r="U2135" s="6" t="str">
        <f t="shared" si="264"/>
        <v>games</v>
      </c>
      <c r="V2135" s="6" t="str">
        <f t="shared" si="271"/>
        <v>video games</v>
      </c>
      <c r="W2135" s="6" t="str">
        <f t="shared" si="265"/>
        <v>games</v>
      </c>
      <c r="X2135" s="6" t="str">
        <f t="shared" si="266"/>
        <v>video games</v>
      </c>
    </row>
    <row r="2136" spans="1:24" ht="104.7" customHeight="1" x14ac:dyDescent="0.55000000000000004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20">
        <f t="shared" si="267"/>
        <v>41361.886469907404</v>
      </c>
      <c r="L2136" s="20">
        <f t="shared" si="268"/>
        <v>41391.886469907404</v>
      </c>
      <c r="M2136" s="6" t="b">
        <v>0</v>
      </c>
      <c r="N2136" s="6">
        <v>3</v>
      </c>
      <c r="O2136" s="6" t="b">
        <v>0</v>
      </c>
      <c r="P2136" s="6" t="s">
        <v>8282</v>
      </c>
      <c r="Q2136" s="8">
        <f t="shared" si="269"/>
        <v>1.7333333333333332</v>
      </c>
      <c r="R2136" s="9">
        <f t="shared" si="270"/>
        <v>34.666666666666664</v>
      </c>
      <c r="S2136" s="6" t="s">
        <v>8333</v>
      </c>
      <c r="T2136" s="6" t="s">
        <v>8334</v>
      </c>
      <c r="U2136" s="6" t="str">
        <f t="shared" si="264"/>
        <v>games</v>
      </c>
      <c r="V2136" s="6" t="str">
        <f t="shared" si="271"/>
        <v>video games</v>
      </c>
      <c r="W2136" s="6" t="str">
        <f t="shared" si="265"/>
        <v>games</v>
      </c>
      <c r="X2136" s="6" t="str">
        <f t="shared" si="266"/>
        <v>video games</v>
      </c>
    </row>
    <row r="2137" spans="1:24" ht="104.7" customHeight="1" x14ac:dyDescent="0.55000000000000004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20">
        <f t="shared" si="267"/>
        <v>41156.963344907403</v>
      </c>
      <c r="L2137" s="20">
        <f t="shared" si="268"/>
        <v>41186.963344907403</v>
      </c>
      <c r="M2137" s="6" t="b">
        <v>0</v>
      </c>
      <c r="N2137" s="6">
        <v>22</v>
      </c>
      <c r="O2137" s="6" t="b">
        <v>0</v>
      </c>
      <c r="P2137" s="6" t="s">
        <v>8282</v>
      </c>
      <c r="Q2137" s="8">
        <f t="shared" si="269"/>
        <v>9.56</v>
      </c>
      <c r="R2137" s="9">
        <f t="shared" si="270"/>
        <v>21.727272727272727</v>
      </c>
      <c r="S2137" s="6" t="s">
        <v>8333</v>
      </c>
      <c r="T2137" s="6" t="s">
        <v>8334</v>
      </c>
      <c r="U2137" s="6" t="str">
        <f t="shared" si="264"/>
        <v>games</v>
      </c>
      <c r="V2137" s="6" t="str">
        <f t="shared" si="271"/>
        <v>video games</v>
      </c>
      <c r="W2137" s="6" t="str">
        <f t="shared" si="265"/>
        <v>games</v>
      </c>
      <c r="X2137" s="6" t="str">
        <f t="shared" si="266"/>
        <v>video games</v>
      </c>
    </row>
    <row r="2138" spans="1:24" ht="104.7" customHeight="1" x14ac:dyDescent="0.55000000000000004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20">
        <f t="shared" si="267"/>
        <v>41536.509097222224</v>
      </c>
      <c r="L2138" s="20">
        <f t="shared" si="268"/>
        <v>41566.509097222224</v>
      </c>
      <c r="M2138" s="6" t="b">
        <v>0</v>
      </c>
      <c r="N2138" s="6">
        <v>4</v>
      </c>
      <c r="O2138" s="6" t="b">
        <v>0</v>
      </c>
      <c r="P2138" s="6" t="s">
        <v>8282</v>
      </c>
      <c r="Q2138" s="8">
        <f t="shared" si="269"/>
        <v>5.9612499999999999E-2</v>
      </c>
      <c r="R2138" s="9">
        <f t="shared" si="270"/>
        <v>11.922499999999999</v>
      </c>
      <c r="S2138" s="6" t="s">
        <v>8333</v>
      </c>
      <c r="T2138" s="6" t="s">
        <v>8334</v>
      </c>
      <c r="U2138" s="6" t="str">
        <f t="shared" si="264"/>
        <v>games</v>
      </c>
      <c r="V2138" s="6" t="str">
        <f t="shared" si="271"/>
        <v>video games</v>
      </c>
      <c r="W2138" s="6" t="str">
        <f t="shared" si="265"/>
        <v>games</v>
      </c>
      <c r="X2138" s="6" t="str">
        <f t="shared" si="266"/>
        <v>video games</v>
      </c>
    </row>
    <row r="2139" spans="1:24" ht="104.7" customHeight="1" x14ac:dyDescent="0.55000000000000004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20">
        <f t="shared" si="267"/>
        <v>41948.771168981482</v>
      </c>
      <c r="L2139" s="20">
        <f t="shared" si="268"/>
        <v>41978.771168981482</v>
      </c>
      <c r="M2139" s="6" t="b">
        <v>0</v>
      </c>
      <c r="N2139" s="6">
        <v>534</v>
      </c>
      <c r="O2139" s="6" t="b">
        <v>0</v>
      </c>
      <c r="P2139" s="6" t="s">
        <v>8282</v>
      </c>
      <c r="Q2139" s="8">
        <f t="shared" si="269"/>
        <v>28.405999999999999</v>
      </c>
      <c r="R2139" s="9">
        <f t="shared" si="270"/>
        <v>26.59737827715356</v>
      </c>
      <c r="S2139" s="6" t="s">
        <v>8333</v>
      </c>
      <c r="T2139" s="6" t="s">
        <v>8334</v>
      </c>
      <c r="U2139" s="6" t="str">
        <f t="shared" si="264"/>
        <v>games</v>
      </c>
      <c r="V2139" s="6" t="str">
        <f t="shared" si="271"/>
        <v>video games</v>
      </c>
      <c r="W2139" s="6" t="str">
        <f t="shared" si="265"/>
        <v>games</v>
      </c>
      <c r="X2139" s="6" t="str">
        <f t="shared" si="266"/>
        <v>video games</v>
      </c>
    </row>
    <row r="2140" spans="1:24" ht="104.7" customHeight="1" x14ac:dyDescent="0.55000000000000004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20">
        <f t="shared" si="267"/>
        <v>41557.013182870374</v>
      </c>
      <c r="L2140" s="20">
        <f t="shared" si="268"/>
        <v>41587.054849537039</v>
      </c>
      <c r="M2140" s="6" t="b">
        <v>0</v>
      </c>
      <c r="N2140" s="6">
        <v>12</v>
      </c>
      <c r="O2140" s="6" t="b">
        <v>0</v>
      </c>
      <c r="P2140" s="6" t="s">
        <v>8282</v>
      </c>
      <c r="Q2140" s="8">
        <f t="shared" si="269"/>
        <v>12.8</v>
      </c>
      <c r="R2140" s="9">
        <f t="shared" si="270"/>
        <v>10.666666666666666</v>
      </c>
      <c r="S2140" s="6" t="s">
        <v>8333</v>
      </c>
      <c r="T2140" s="6" t="s">
        <v>8334</v>
      </c>
      <c r="U2140" s="6" t="str">
        <f t="shared" si="264"/>
        <v>games</v>
      </c>
      <c r="V2140" s="6" t="str">
        <f t="shared" si="271"/>
        <v>video games</v>
      </c>
      <c r="W2140" s="6" t="str">
        <f t="shared" si="265"/>
        <v>games</v>
      </c>
      <c r="X2140" s="6" t="str">
        <f t="shared" si="266"/>
        <v>video games</v>
      </c>
    </row>
    <row r="2141" spans="1:24" ht="104.7" customHeight="1" x14ac:dyDescent="0.55000000000000004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20">
        <f t="shared" si="267"/>
        <v>42647.750092592592</v>
      </c>
      <c r="L2141" s="20">
        <f t="shared" si="268"/>
        <v>42677.750092592592</v>
      </c>
      <c r="M2141" s="6" t="b">
        <v>0</v>
      </c>
      <c r="N2141" s="6">
        <v>56</v>
      </c>
      <c r="O2141" s="6" t="b">
        <v>0</v>
      </c>
      <c r="P2141" s="6" t="s">
        <v>8282</v>
      </c>
      <c r="Q2141" s="8">
        <f t="shared" si="269"/>
        <v>5.42</v>
      </c>
      <c r="R2141" s="9">
        <f t="shared" si="270"/>
        <v>29.035714285714285</v>
      </c>
      <c r="S2141" s="6" t="s">
        <v>8333</v>
      </c>
      <c r="T2141" s="6" t="s">
        <v>8334</v>
      </c>
      <c r="U2141" s="6" t="str">
        <f t="shared" si="264"/>
        <v>games</v>
      </c>
      <c r="V2141" s="6" t="str">
        <f t="shared" si="271"/>
        <v>video games</v>
      </c>
      <c r="W2141" s="6" t="str">
        <f t="shared" si="265"/>
        <v>games</v>
      </c>
      <c r="X2141" s="6" t="str">
        <f t="shared" si="266"/>
        <v>video games</v>
      </c>
    </row>
    <row r="2142" spans="1:24" ht="104.7" customHeight="1" x14ac:dyDescent="0.55000000000000004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20">
        <f t="shared" si="267"/>
        <v>41255.833611111113</v>
      </c>
      <c r="L2142" s="20">
        <f t="shared" si="268"/>
        <v>41285.833611111113</v>
      </c>
      <c r="M2142" s="6" t="b">
        <v>0</v>
      </c>
      <c r="N2142" s="6">
        <v>11</v>
      </c>
      <c r="O2142" s="6" t="b">
        <v>0</v>
      </c>
      <c r="P2142" s="6" t="s">
        <v>8282</v>
      </c>
      <c r="Q2142" s="8">
        <f t="shared" si="269"/>
        <v>0.11199999999999999</v>
      </c>
      <c r="R2142" s="9">
        <f t="shared" si="270"/>
        <v>50.909090909090907</v>
      </c>
      <c r="S2142" s="6" t="s">
        <v>8333</v>
      </c>
      <c r="T2142" s="6" t="s">
        <v>8334</v>
      </c>
      <c r="U2142" s="6" t="str">
        <f t="shared" si="264"/>
        <v>games</v>
      </c>
      <c r="V2142" s="6" t="str">
        <f t="shared" si="271"/>
        <v>video games</v>
      </c>
      <c r="W2142" s="6" t="str">
        <f t="shared" si="265"/>
        <v>games</v>
      </c>
      <c r="X2142" s="6" t="str">
        <f t="shared" si="266"/>
        <v>video games</v>
      </c>
    </row>
    <row r="2143" spans="1:24" ht="104.7" customHeight="1" x14ac:dyDescent="0.55000000000000004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20">
        <f t="shared" si="267"/>
        <v>41927.235636574071</v>
      </c>
      <c r="L2143" s="20">
        <f t="shared" si="268"/>
        <v>41957.277303240742</v>
      </c>
      <c r="M2143" s="6" t="b">
        <v>0</v>
      </c>
      <c r="N2143" s="6">
        <v>0</v>
      </c>
      <c r="O2143" s="6" t="b">
        <v>0</v>
      </c>
      <c r="P2143" s="6" t="s">
        <v>8282</v>
      </c>
      <c r="Q2143" s="8">
        <f t="shared" si="269"/>
        <v>0</v>
      </c>
      <c r="R2143" s="9" t="e">
        <f t="shared" si="270"/>
        <v>#DIV/0!</v>
      </c>
      <c r="S2143" s="6" t="s">
        <v>8333</v>
      </c>
      <c r="T2143" s="6" t="s">
        <v>8334</v>
      </c>
      <c r="U2143" s="6" t="str">
        <f t="shared" si="264"/>
        <v>games</v>
      </c>
      <c r="V2143" s="6" t="str">
        <f t="shared" si="271"/>
        <v>video games</v>
      </c>
      <c r="W2143" s="6" t="str">
        <f t="shared" si="265"/>
        <v>games</v>
      </c>
      <c r="X2143" s="6" t="str">
        <f t="shared" si="266"/>
        <v>video games</v>
      </c>
    </row>
    <row r="2144" spans="1:24" ht="104.7" customHeight="1" x14ac:dyDescent="0.55000000000000004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20">
        <f t="shared" si="267"/>
        <v>42340.701504629629</v>
      </c>
      <c r="L2144" s="20">
        <f t="shared" si="268"/>
        <v>42368.701504629629</v>
      </c>
      <c r="M2144" s="6" t="b">
        <v>0</v>
      </c>
      <c r="N2144" s="6">
        <v>12</v>
      </c>
      <c r="O2144" s="6" t="b">
        <v>0</v>
      </c>
      <c r="P2144" s="6" t="s">
        <v>8282</v>
      </c>
      <c r="Q2144" s="8">
        <f t="shared" si="269"/>
        <v>5.7238095238095239</v>
      </c>
      <c r="R2144" s="9">
        <f t="shared" si="270"/>
        <v>50.083333333333336</v>
      </c>
      <c r="S2144" s="6" t="s">
        <v>8333</v>
      </c>
      <c r="T2144" s="6" t="s">
        <v>8334</v>
      </c>
      <c r="U2144" s="6" t="str">
        <f t="shared" si="264"/>
        <v>games</v>
      </c>
      <c r="V2144" s="6" t="str">
        <f t="shared" si="271"/>
        <v>video games</v>
      </c>
      <c r="W2144" s="6" t="str">
        <f t="shared" si="265"/>
        <v>games</v>
      </c>
      <c r="X2144" s="6" t="str">
        <f t="shared" si="266"/>
        <v>video games</v>
      </c>
    </row>
    <row r="2145" spans="1:24" ht="104.7" customHeight="1" x14ac:dyDescent="0.55000000000000004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20">
        <f t="shared" si="267"/>
        <v>40332.886712962965</v>
      </c>
      <c r="L2145" s="20">
        <f t="shared" si="268"/>
        <v>40380.791666666664</v>
      </c>
      <c r="M2145" s="6" t="b">
        <v>0</v>
      </c>
      <c r="N2145" s="6">
        <v>5</v>
      </c>
      <c r="O2145" s="6" t="b">
        <v>0</v>
      </c>
      <c r="P2145" s="6" t="s">
        <v>8282</v>
      </c>
      <c r="Q2145" s="8">
        <f t="shared" si="269"/>
        <v>11.25</v>
      </c>
      <c r="R2145" s="9">
        <f t="shared" si="270"/>
        <v>45</v>
      </c>
      <c r="S2145" s="6" t="s">
        <v>8333</v>
      </c>
      <c r="T2145" s="6" t="s">
        <v>8334</v>
      </c>
      <c r="U2145" s="6" t="str">
        <f t="shared" si="264"/>
        <v>games</v>
      </c>
      <c r="V2145" s="6" t="str">
        <f t="shared" si="271"/>
        <v>video games</v>
      </c>
      <c r="W2145" s="6" t="str">
        <f t="shared" si="265"/>
        <v>games</v>
      </c>
      <c r="X2145" s="6" t="str">
        <f t="shared" si="266"/>
        <v>video games</v>
      </c>
    </row>
    <row r="2146" spans="1:24" ht="104.7" customHeight="1" x14ac:dyDescent="0.55000000000000004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20">
        <f t="shared" si="267"/>
        <v>41499.546759259261</v>
      </c>
      <c r="L2146" s="20">
        <f t="shared" si="268"/>
        <v>41531.546759259261</v>
      </c>
      <c r="M2146" s="6" t="b">
        <v>0</v>
      </c>
      <c r="N2146" s="6">
        <v>24</v>
      </c>
      <c r="O2146" s="6" t="b">
        <v>0</v>
      </c>
      <c r="P2146" s="6" t="s">
        <v>8282</v>
      </c>
      <c r="Q2146" s="8">
        <f t="shared" si="269"/>
        <v>1.7098591549295776</v>
      </c>
      <c r="R2146" s="9">
        <f t="shared" si="270"/>
        <v>25.291666666666668</v>
      </c>
      <c r="S2146" s="6" t="s">
        <v>8333</v>
      </c>
      <c r="T2146" s="6" t="s">
        <v>8334</v>
      </c>
      <c r="U2146" s="6" t="str">
        <f t="shared" si="264"/>
        <v>games</v>
      </c>
      <c r="V2146" s="6" t="str">
        <f t="shared" si="271"/>
        <v>video games</v>
      </c>
      <c r="W2146" s="6" t="str">
        <f t="shared" si="265"/>
        <v>games</v>
      </c>
      <c r="X2146" s="6" t="str">
        <f t="shared" si="266"/>
        <v>video games</v>
      </c>
    </row>
    <row r="2147" spans="1:24" ht="104.7" customHeight="1" x14ac:dyDescent="0.55000000000000004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20">
        <f t="shared" si="267"/>
        <v>41575.237430555557</v>
      </c>
      <c r="L2147" s="20">
        <f t="shared" si="268"/>
        <v>41605.279097222221</v>
      </c>
      <c r="M2147" s="6" t="b">
        <v>0</v>
      </c>
      <c r="N2147" s="6">
        <v>89</v>
      </c>
      <c r="O2147" s="6" t="b">
        <v>0</v>
      </c>
      <c r="P2147" s="6" t="s">
        <v>8282</v>
      </c>
      <c r="Q2147" s="8">
        <f t="shared" si="269"/>
        <v>30.433333333333334</v>
      </c>
      <c r="R2147" s="9">
        <f t="shared" si="270"/>
        <v>51.292134831460672</v>
      </c>
      <c r="S2147" s="6" t="s">
        <v>8333</v>
      </c>
      <c r="T2147" s="6" t="s">
        <v>8334</v>
      </c>
      <c r="U2147" s="6" t="str">
        <f t="shared" si="264"/>
        <v>games</v>
      </c>
      <c r="V2147" s="6" t="str">
        <f t="shared" si="271"/>
        <v>video games</v>
      </c>
      <c r="W2147" s="6" t="str">
        <f t="shared" si="265"/>
        <v>games</v>
      </c>
      <c r="X2147" s="6" t="str">
        <f t="shared" si="266"/>
        <v>video games</v>
      </c>
    </row>
    <row r="2148" spans="1:24" ht="104.7" customHeight="1" x14ac:dyDescent="0.55000000000000004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20">
        <f t="shared" si="267"/>
        <v>42397.679513888885</v>
      </c>
      <c r="L2148" s="20">
        <f t="shared" si="268"/>
        <v>42411.679513888885</v>
      </c>
      <c r="M2148" s="6" t="b">
        <v>0</v>
      </c>
      <c r="N2148" s="6">
        <v>1</v>
      </c>
      <c r="O2148" s="6" t="b">
        <v>0</v>
      </c>
      <c r="P2148" s="6" t="s">
        <v>8282</v>
      </c>
      <c r="Q2148" s="8">
        <f t="shared" si="269"/>
        <v>0.02</v>
      </c>
      <c r="R2148" s="9">
        <f t="shared" si="270"/>
        <v>1</v>
      </c>
      <c r="S2148" s="6" t="s">
        <v>8333</v>
      </c>
      <c r="T2148" s="6" t="s">
        <v>8334</v>
      </c>
      <c r="U2148" s="6" t="str">
        <f t="shared" si="264"/>
        <v>games</v>
      </c>
      <c r="V2148" s="6" t="str">
        <f t="shared" si="271"/>
        <v>video games</v>
      </c>
      <c r="W2148" s="6" t="str">
        <f t="shared" si="265"/>
        <v>games</v>
      </c>
      <c r="X2148" s="6" t="str">
        <f t="shared" si="266"/>
        <v>video games</v>
      </c>
    </row>
    <row r="2149" spans="1:24" ht="104.7" customHeight="1" x14ac:dyDescent="0.55000000000000004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20">
        <f t="shared" si="267"/>
        <v>41927.295694444445</v>
      </c>
      <c r="L2149" s="20">
        <f t="shared" si="268"/>
        <v>41959.337361111116</v>
      </c>
      <c r="M2149" s="6" t="b">
        <v>0</v>
      </c>
      <c r="N2149" s="6">
        <v>55</v>
      </c>
      <c r="O2149" s="6" t="b">
        <v>0</v>
      </c>
      <c r="P2149" s="6" t="s">
        <v>8282</v>
      </c>
      <c r="Q2149" s="8">
        <f t="shared" si="269"/>
        <v>0.69641025641025645</v>
      </c>
      <c r="R2149" s="9">
        <f t="shared" si="270"/>
        <v>49.381818181818183</v>
      </c>
      <c r="S2149" s="6" t="s">
        <v>8333</v>
      </c>
      <c r="T2149" s="6" t="s">
        <v>8334</v>
      </c>
      <c r="U2149" s="6" t="str">
        <f t="shared" si="264"/>
        <v>games</v>
      </c>
      <c r="V2149" s="6" t="str">
        <f t="shared" si="271"/>
        <v>video games</v>
      </c>
      <c r="W2149" s="6" t="str">
        <f t="shared" si="265"/>
        <v>games</v>
      </c>
      <c r="X2149" s="6" t="str">
        <f t="shared" si="266"/>
        <v>video games</v>
      </c>
    </row>
    <row r="2150" spans="1:24" ht="104.7" customHeight="1" x14ac:dyDescent="0.55000000000000004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20">
        <f t="shared" si="267"/>
        <v>42066.733587962968</v>
      </c>
      <c r="L2150" s="20">
        <f t="shared" si="268"/>
        <v>42096.691921296297</v>
      </c>
      <c r="M2150" s="6" t="b">
        <v>0</v>
      </c>
      <c r="N2150" s="6">
        <v>2</v>
      </c>
      <c r="O2150" s="6" t="b">
        <v>0</v>
      </c>
      <c r="P2150" s="6" t="s">
        <v>8282</v>
      </c>
      <c r="Q2150" s="8">
        <f t="shared" si="269"/>
        <v>2</v>
      </c>
      <c r="R2150" s="9">
        <f t="shared" si="270"/>
        <v>1</v>
      </c>
      <c r="S2150" s="6" t="s">
        <v>8333</v>
      </c>
      <c r="T2150" s="6" t="s">
        <v>8334</v>
      </c>
      <c r="U2150" s="6" t="str">
        <f t="shared" si="264"/>
        <v>games</v>
      </c>
      <c r="V2150" s="6" t="str">
        <f t="shared" si="271"/>
        <v>video games</v>
      </c>
      <c r="W2150" s="6" t="str">
        <f t="shared" si="265"/>
        <v>games</v>
      </c>
      <c r="X2150" s="6" t="str">
        <f t="shared" si="266"/>
        <v>video games</v>
      </c>
    </row>
    <row r="2151" spans="1:24" ht="104.7" customHeight="1" x14ac:dyDescent="0.55000000000000004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20">
        <f t="shared" si="267"/>
        <v>40355.024953703702</v>
      </c>
      <c r="L2151" s="20">
        <f t="shared" si="268"/>
        <v>40390</v>
      </c>
      <c r="M2151" s="6" t="b">
        <v>0</v>
      </c>
      <c r="N2151" s="6">
        <v>0</v>
      </c>
      <c r="O2151" s="6" t="b">
        <v>0</v>
      </c>
      <c r="P2151" s="6" t="s">
        <v>8282</v>
      </c>
      <c r="Q2151" s="8">
        <f t="shared" si="269"/>
        <v>0</v>
      </c>
      <c r="R2151" s="9" t="e">
        <f t="shared" si="270"/>
        <v>#DIV/0!</v>
      </c>
      <c r="S2151" s="6" t="s">
        <v>8333</v>
      </c>
      <c r="T2151" s="6" t="s">
        <v>8334</v>
      </c>
      <c r="U2151" s="6" t="str">
        <f t="shared" si="264"/>
        <v>games</v>
      </c>
      <c r="V2151" s="6" t="str">
        <f t="shared" si="271"/>
        <v>video games</v>
      </c>
      <c r="W2151" s="6" t="str">
        <f t="shared" si="265"/>
        <v>games</v>
      </c>
      <c r="X2151" s="6" t="str">
        <f t="shared" si="266"/>
        <v>video games</v>
      </c>
    </row>
    <row r="2152" spans="1:24" ht="104.7" customHeight="1" x14ac:dyDescent="0.55000000000000004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20">
        <f t="shared" si="267"/>
        <v>42534.284710648149</v>
      </c>
      <c r="L2152" s="20">
        <f t="shared" si="268"/>
        <v>42564.284710648149</v>
      </c>
      <c r="M2152" s="6" t="b">
        <v>0</v>
      </c>
      <c r="N2152" s="6">
        <v>4</v>
      </c>
      <c r="O2152" s="6" t="b">
        <v>0</v>
      </c>
      <c r="P2152" s="6" t="s">
        <v>8282</v>
      </c>
      <c r="Q2152" s="8">
        <f t="shared" si="269"/>
        <v>0.80999999999999994</v>
      </c>
      <c r="R2152" s="9">
        <f t="shared" si="270"/>
        <v>101.25</v>
      </c>
      <c r="S2152" s="6" t="s">
        <v>8333</v>
      </c>
      <c r="T2152" s="6" t="s">
        <v>8334</v>
      </c>
      <c r="U2152" s="6" t="str">
        <f t="shared" si="264"/>
        <v>games</v>
      </c>
      <c r="V2152" s="6" t="str">
        <f t="shared" si="271"/>
        <v>video games</v>
      </c>
      <c r="W2152" s="6" t="str">
        <f t="shared" si="265"/>
        <v>games</v>
      </c>
      <c r="X2152" s="6" t="str">
        <f t="shared" si="266"/>
        <v>video games</v>
      </c>
    </row>
    <row r="2153" spans="1:24" ht="104.7" customHeight="1" x14ac:dyDescent="0.55000000000000004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20">
        <f t="shared" si="267"/>
        <v>42520.847384259265</v>
      </c>
      <c r="L2153" s="20">
        <f t="shared" si="268"/>
        <v>42550.847384259265</v>
      </c>
      <c r="M2153" s="6" t="b">
        <v>0</v>
      </c>
      <c r="N2153" s="6">
        <v>6</v>
      </c>
      <c r="O2153" s="6" t="b">
        <v>0</v>
      </c>
      <c r="P2153" s="6" t="s">
        <v>8282</v>
      </c>
      <c r="Q2153" s="8">
        <f t="shared" si="269"/>
        <v>0.26222222222222225</v>
      </c>
      <c r="R2153" s="9">
        <f t="shared" si="270"/>
        <v>19.666666666666668</v>
      </c>
      <c r="S2153" s="6" t="s">
        <v>8333</v>
      </c>
      <c r="T2153" s="6" t="s">
        <v>8334</v>
      </c>
      <c r="U2153" s="6" t="str">
        <f t="shared" si="264"/>
        <v>games</v>
      </c>
      <c r="V2153" s="6" t="str">
        <f t="shared" si="271"/>
        <v>video games</v>
      </c>
      <c r="W2153" s="6" t="str">
        <f t="shared" si="265"/>
        <v>games</v>
      </c>
      <c r="X2153" s="6" t="str">
        <f t="shared" si="266"/>
        <v>video games</v>
      </c>
    </row>
    <row r="2154" spans="1:24" ht="104.7" customHeight="1" x14ac:dyDescent="0.55000000000000004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20">
        <f t="shared" si="267"/>
        <v>41683.832280092596</v>
      </c>
      <c r="L2154" s="20">
        <f t="shared" si="268"/>
        <v>41713.790613425925</v>
      </c>
      <c r="M2154" s="6" t="b">
        <v>0</v>
      </c>
      <c r="N2154" s="6">
        <v>4</v>
      </c>
      <c r="O2154" s="6" t="b">
        <v>0</v>
      </c>
      <c r="P2154" s="6" t="s">
        <v>8282</v>
      </c>
      <c r="Q2154" s="8">
        <f t="shared" si="269"/>
        <v>0.16666666666666669</v>
      </c>
      <c r="R2154" s="9">
        <f t="shared" si="270"/>
        <v>12.5</v>
      </c>
      <c r="S2154" s="6" t="s">
        <v>8333</v>
      </c>
      <c r="T2154" s="6" t="s">
        <v>8334</v>
      </c>
      <c r="U2154" s="6" t="str">
        <f t="shared" si="264"/>
        <v>games</v>
      </c>
      <c r="V2154" s="6" t="str">
        <f t="shared" si="271"/>
        <v>video games</v>
      </c>
      <c r="W2154" s="6" t="str">
        <f t="shared" si="265"/>
        <v>games</v>
      </c>
      <c r="X2154" s="6" t="str">
        <f t="shared" si="266"/>
        <v>video games</v>
      </c>
    </row>
    <row r="2155" spans="1:24" ht="104.7" customHeight="1" x14ac:dyDescent="0.55000000000000004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20">
        <f t="shared" si="267"/>
        <v>41974.911087962959</v>
      </c>
      <c r="L2155" s="20">
        <f t="shared" si="268"/>
        <v>42014.332638888889</v>
      </c>
      <c r="M2155" s="6" t="b">
        <v>0</v>
      </c>
      <c r="N2155" s="6">
        <v>4</v>
      </c>
      <c r="O2155" s="6" t="b">
        <v>0</v>
      </c>
      <c r="P2155" s="6" t="s">
        <v>8282</v>
      </c>
      <c r="Q2155" s="8">
        <f t="shared" si="269"/>
        <v>9.124454880912446E-3</v>
      </c>
      <c r="R2155" s="9">
        <f t="shared" si="270"/>
        <v>8.5</v>
      </c>
      <c r="S2155" s="6" t="s">
        <v>8333</v>
      </c>
      <c r="T2155" s="6" t="s">
        <v>8334</v>
      </c>
      <c r="U2155" s="6" t="str">
        <f t="shared" si="264"/>
        <v>games</v>
      </c>
      <c r="V2155" s="6" t="str">
        <f t="shared" si="271"/>
        <v>video games</v>
      </c>
      <c r="W2155" s="6" t="str">
        <f t="shared" si="265"/>
        <v>games</v>
      </c>
      <c r="X2155" s="6" t="str">
        <f t="shared" si="266"/>
        <v>video games</v>
      </c>
    </row>
    <row r="2156" spans="1:24" ht="104.7" customHeight="1" x14ac:dyDescent="0.55000000000000004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20">
        <f t="shared" si="267"/>
        <v>41647.632256944446</v>
      </c>
      <c r="L2156" s="20">
        <f t="shared" si="268"/>
        <v>41667.632256944446</v>
      </c>
      <c r="M2156" s="6" t="b">
        <v>0</v>
      </c>
      <c r="N2156" s="6">
        <v>2</v>
      </c>
      <c r="O2156" s="6" t="b">
        <v>0</v>
      </c>
      <c r="P2156" s="6" t="s">
        <v>8282</v>
      </c>
      <c r="Q2156" s="8">
        <f t="shared" si="269"/>
        <v>0.8</v>
      </c>
      <c r="R2156" s="9">
        <f t="shared" si="270"/>
        <v>1</v>
      </c>
      <c r="S2156" s="6" t="s">
        <v>8333</v>
      </c>
      <c r="T2156" s="6" t="s">
        <v>8334</v>
      </c>
      <c r="U2156" s="6" t="str">
        <f t="shared" si="264"/>
        <v>games</v>
      </c>
      <c r="V2156" s="6" t="str">
        <f t="shared" si="271"/>
        <v>video games</v>
      </c>
      <c r="W2156" s="6" t="str">
        <f t="shared" si="265"/>
        <v>games</v>
      </c>
      <c r="X2156" s="6" t="str">
        <f t="shared" si="266"/>
        <v>video games</v>
      </c>
    </row>
    <row r="2157" spans="1:24" ht="104.7" customHeight="1" x14ac:dyDescent="0.55000000000000004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20">
        <f t="shared" si="267"/>
        <v>42430.747511574074</v>
      </c>
      <c r="L2157" s="20">
        <f t="shared" si="268"/>
        <v>42460.70584490741</v>
      </c>
      <c r="M2157" s="6" t="b">
        <v>0</v>
      </c>
      <c r="N2157" s="6">
        <v>5</v>
      </c>
      <c r="O2157" s="6" t="b">
        <v>0</v>
      </c>
      <c r="P2157" s="6" t="s">
        <v>8282</v>
      </c>
      <c r="Q2157" s="8">
        <f t="shared" si="269"/>
        <v>2.2999999999999998</v>
      </c>
      <c r="R2157" s="9">
        <f t="shared" si="270"/>
        <v>23</v>
      </c>
      <c r="S2157" s="6" t="s">
        <v>8333</v>
      </c>
      <c r="T2157" s="6" t="s">
        <v>8334</v>
      </c>
      <c r="U2157" s="6" t="str">
        <f t="shared" si="264"/>
        <v>games</v>
      </c>
      <c r="V2157" s="6" t="str">
        <f t="shared" si="271"/>
        <v>video games</v>
      </c>
      <c r="W2157" s="6" t="str">
        <f t="shared" si="265"/>
        <v>games</v>
      </c>
      <c r="X2157" s="6" t="str">
        <f t="shared" si="266"/>
        <v>video games</v>
      </c>
    </row>
    <row r="2158" spans="1:24" ht="104.7" customHeight="1" x14ac:dyDescent="0.55000000000000004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20">
        <f t="shared" si="267"/>
        <v>41488.85423611111</v>
      </c>
      <c r="L2158" s="20">
        <f t="shared" si="268"/>
        <v>41533.85423611111</v>
      </c>
      <c r="M2158" s="6" t="b">
        <v>0</v>
      </c>
      <c r="N2158" s="6">
        <v>83</v>
      </c>
      <c r="O2158" s="6" t="b">
        <v>0</v>
      </c>
      <c r="P2158" s="6" t="s">
        <v>8282</v>
      </c>
      <c r="Q2158" s="8">
        <f t="shared" si="269"/>
        <v>2.6660714285714282</v>
      </c>
      <c r="R2158" s="9">
        <f t="shared" si="270"/>
        <v>17.987951807228917</v>
      </c>
      <c r="S2158" s="6" t="s">
        <v>8333</v>
      </c>
      <c r="T2158" s="6" t="s">
        <v>8334</v>
      </c>
      <c r="U2158" s="6" t="str">
        <f t="shared" si="264"/>
        <v>games</v>
      </c>
      <c r="V2158" s="6" t="str">
        <f t="shared" si="271"/>
        <v>video games</v>
      </c>
      <c r="W2158" s="6" t="str">
        <f t="shared" si="265"/>
        <v>games</v>
      </c>
      <c r="X2158" s="6" t="str">
        <f t="shared" si="266"/>
        <v>video games</v>
      </c>
    </row>
    <row r="2159" spans="1:24" ht="104.7" customHeight="1" x14ac:dyDescent="0.55000000000000004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20">
        <f t="shared" si="267"/>
        <v>42694.98128472222</v>
      </c>
      <c r="L2159" s="20">
        <f t="shared" si="268"/>
        <v>42727.332638888889</v>
      </c>
      <c r="M2159" s="6" t="b">
        <v>0</v>
      </c>
      <c r="N2159" s="6">
        <v>57</v>
      </c>
      <c r="O2159" s="6" t="b">
        <v>0</v>
      </c>
      <c r="P2159" s="6" t="s">
        <v>8282</v>
      </c>
      <c r="Q2159" s="8">
        <f t="shared" si="269"/>
        <v>28.192</v>
      </c>
      <c r="R2159" s="9">
        <f t="shared" si="270"/>
        <v>370.94736842105266</v>
      </c>
      <c r="S2159" s="6" t="s">
        <v>8333</v>
      </c>
      <c r="T2159" s="6" t="s">
        <v>8334</v>
      </c>
      <c r="U2159" s="6" t="str">
        <f t="shared" si="264"/>
        <v>games</v>
      </c>
      <c r="V2159" s="6" t="str">
        <f t="shared" si="271"/>
        <v>video games</v>
      </c>
      <c r="W2159" s="6" t="str">
        <f t="shared" si="265"/>
        <v>games</v>
      </c>
      <c r="X2159" s="6" t="str">
        <f t="shared" si="266"/>
        <v>video games</v>
      </c>
    </row>
    <row r="2160" spans="1:24" ht="104.7" customHeight="1" x14ac:dyDescent="0.55000000000000004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20">
        <f t="shared" si="267"/>
        <v>41264.853865740741</v>
      </c>
      <c r="L2160" s="20">
        <f t="shared" si="268"/>
        <v>41309.853865740741</v>
      </c>
      <c r="M2160" s="6" t="b">
        <v>0</v>
      </c>
      <c r="N2160" s="6">
        <v>311</v>
      </c>
      <c r="O2160" s="6" t="b">
        <v>0</v>
      </c>
      <c r="P2160" s="6" t="s">
        <v>8282</v>
      </c>
      <c r="Q2160" s="8">
        <f t="shared" si="269"/>
        <v>6.5900366666666672</v>
      </c>
      <c r="R2160" s="9">
        <f t="shared" si="270"/>
        <v>63.569485530546629</v>
      </c>
      <c r="S2160" s="6" t="s">
        <v>8333</v>
      </c>
      <c r="T2160" s="6" t="s">
        <v>8334</v>
      </c>
      <c r="U2160" s="6" t="str">
        <f t="shared" si="264"/>
        <v>games</v>
      </c>
      <c r="V2160" s="6" t="str">
        <f t="shared" si="271"/>
        <v>video games</v>
      </c>
      <c r="W2160" s="6" t="str">
        <f t="shared" si="265"/>
        <v>games</v>
      </c>
      <c r="X2160" s="6" t="str">
        <f t="shared" si="266"/>
        <v>video games</v>
      </c>
    </row>
    <row r="2161" spans="1:24" ht="104.7" customHeight="1" x14ac:dyDescent="0.55000000000000004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20">
        <f t="shared" si="267"/>
        <v>40710.731180555551</v>
      </c>
      <c r="L2161" s="20">
        <f t="shared" si="268"/>
        <v>40740.731180555551</v>
      </c>
      <c r="M2161" s="6" t="b">
        <v>0</v>
      </c>
      <c r="N2161" s="6">
        <v>2</v>
      </c>
      <c r="O2161" s="6" t="b">
        <v>0</v>
      </c>
      <c r="P2161" s="6" t="s">
        <v>8282</v>
      </c>
      <c r="Q2161" s="8">
        <f t="shared" si="269"/>
        <v>0.72222222222222221</v>
      </c>
      <c r="R2161" s="9">
        <f t="shared" si="270"/>
        <v>13</v>
      </c>
      <c r="S2161" s="6" t="s">
        <v>8333</v>
      </c>
      <c r="T2161" s="6" t="s">
        <v>8334</v>
      </c>
      <c r="U2161" s="6" t="str">
        <f t="shared" si="264"/>
        <v>games</v>
      </c>
      <c r="V2161" s="6" t="str">
        <f t="shared" si="271"/>
        <v>video games</v>
      </c>
      <c r="W2161" s="6" t="str">
        <f t="shared" si="265"/>
        <v>games</v>
      </c>
      <c r="X2161" s="6" t="str">
        <f t="shared" si="266"/>
        <v>video games</v>
      </c>
    </row>
    <row r="2162" spans="1:24" ht="104.7" customHeight="1" x14ac:dyDescent="0.55000000000000004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20">
        <f t="shared" si="267"/>
        <v>41018.711863425924</v>
      </c>
      <c r="L2162" s="20">
        <f t="shared" si="268"/>
        <v>41048.711863425924</v>
      </c>
      <c r="M2162" s="6" t="b">
        <v>0</v>
      </c>
      <c r="N2162" s="6">
        <v>16</v>
      </c>
      <c r="O2162" s="6" t="b">
        <v>0</v>
      </c>
      <c r="P2162" s="6" t="s">
        <v>8282</v>
      </c>
      <c r="Q2162" s="8">
        <f t="shared" si="269"/>
        <v>0.85000000000000009</v>
      </c>
      <c r="R2162" s="9">
        <f t="shared" si="270"/>
        <v>5.3125</v>
      </c>
      <c r="S2162" s="6" t="s">
        <v>8333</v>
      </c>
      <c r="T2162" s="6" t="s">
        <v>8334</v>
      </c>
      <c r="U2162" s="6" t="str">
        <f t="shared" si="264"/>
        <v>games</v>
      </c>
      <c r="V2162" s="6" t="str">
        <f t="shared" si="271"/>
        <v>video games</v>
      </c>
      <c r="W2162" s="6" t="str">
        <f t="shared" si="265"/>
        <v>games</v>
      </c>
      <c r="X2162" s="6" t="str">
        <f t="shared" si="266"/>
        <v>video games</v>
      </c>
    </row>
    <row r="2163" spans="1:24" ht="104.7" customHeight="1" x14ac:dyDescent="0.55000000000000004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20">
        <f t="shared" si="267"/>
        <v>42240.852534722217</v>
      </c>
      <c r="L2163" s="20">
        <f t="shared" si="268"/>
        <v>42270.852534722217</v>
      </c>
      <c r="M2163" s="6" t="b">
        <v>0</v>
      </c>
      <c r="N2163" s="6">
        <v>13</v>
      </c>
      <c r="O2163" s="6" t="b">
        <v>1</v>
      </c>
      <c r="P2163" s="6" t="s">
        <v>8276</v>
      </c>
      <c r="Q2163" s="8">
        <f t="shared" si="269"/>
        <v>115.75</v>
      </c>
      <c r="R2163" s="9">
        <f t="shared" si="270"/>
        <v>35.615384615384613</v>
      </c>
      <c r="S2163" s="6" t="s">
        <v>8325</v>
      </c>
      <c r="T2163" s="6" t="s">
        <v>8326</v>
      </c>
      <c r="U2163" s="6" t="str">
        <f t="shared" si="264"/>
        <v>music</v>
      </c>
      <c r="V2163" s="6" t="str">
        <f t="shared" si="271"/>
        <v>rock</v>
      </c>
      <c r="W2163" s="6" t="str">
        <f t="shared" si="265"/>
        <v>music</v>
      </c>
      <c r="X2163" s="6" t="str">
        <f t="shared" si="266"/>
        <v>rock</v>
      </c>
    </row>
    <row r="2164" spans="1:24" ht="104.7" customHeight="1" x14ac:dyDescent="0.55000000000000004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20">
        <f t="shared" si="267"/>
        <v>41813.766099537039</v>
      </c>
      <c r="L2164" s="20">
        <f t="shared" si="268"/>
        <v>41844.766099537039</v>
      </c>
      <c r="M2164" s="6" t="b">
        <v>0</v>
      </c>
      <c r="N2164" s="6">
        <v>58</v>
      </c>
      <c r="O2164" s="6" t="b">
        <v>1</v>
      </c>
      <c r="P2164" s="6" t="s">
        <v>8276</v>
      </c>
      <c r="Q2164" s="8">
        <f t="shared" si="269"/>
        <v>112.26666666666667</v>
      </c>
      <c r="R2164" s="9">
        <f t="shared" si="270"/>
        <v>87.103448275862064</v>
      </c>
      <c r="S2164" s="6" t="s">
        <v>8325</v>
      </c>
      <c r="T2164" s="6" t="s">
        <v>8326</v>
      </c>
      <c r="U2164" s="6" t="str">
        <f t="shared" si="264"/>
        <v>music</v>
      </c>
      <c r="V2164" s="6" t="str">
        <f t="shared" si="271"/>
        <v>rock</v>
      </c>
      <c r="W2164" s="6" t="str">
        <f t="shared" si="265"/>
        <v>music</v>
      </c>
      <c r="X2164" s="6" t="str">
        <f t="shared" si="266"/>
        <v>rock</v>
      </c>
    </row>
    <row r="2165" spans="1:24" ht="104.7" customHeight="1" x14ac:dyDescent="0.55000000000000004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20">
        <f t="shared" si="267"/>
        <v>42111.899537037039</v>
      </c>
      <c r="L2165" s="20">
        <f t="shared" si="268"/>
        <v>42163.159722222219</v>
      </c>
      <c r="M2165" s="6" t="b">
        <v>0</v>
      </c>
      <c r="N2165" s="6">
        <v>44</v>
      </c>
      <c r="O2165" s="6" t="b">
        <v>1</v>
      </c>
      <c r="P2165" s="6" t="s">
        <v>8276</v>
      </c>
      <c r="Q2165" s="8">
        <f t="shared" si="269"/>
        <v>132.20000000000002</v>
      </c>
      <c r="R2165" s="9">
        <f t="shared" si="270"/>
        <v>75.11363636363636</v>
      </c>
      <c r="S2165" s="6" t="s">
        <v>8325</v>
      </c>
      <c r="T2165" s="6" t="s">
        <v>8326</v>
      </c>
      <c r="U2165" s="6" t="str">
        <f t="shared" si="264"/>
        <v>music</v>
      </c>
      <c r="V2165" s="6" t="str">
        <f t="shared" si="271"/>
        <v>rock</v>
      </c>
      <c r="W2165" s="6" t="str">
        <f t="shared" si="265"/>
        <v>music</v>
      </c>
      <c r="X2165" s="6" t="str">
        <f t="shared" si="266"/>
        <v>rock</v>
      </c>
    </row>
    <row r="2166" spans="1:24" ht="104.7" customHeight="1" x14ac:dyDescent="0.55000000000000004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20">
        <f t="shared" si="267"/>
        <v>42515.71775462963</v>
      </c>
      <c r="L2166" s="20">
        <f t="shared" si="268"/>
        <v>42546.165972222225</v>
      </c>
      <c r="M2166" s="6" t="b">
        <v>0</v>
      </c>
      <c r="N2166" s="6">
        <v>83</v>
      </c>
      <c r="O2166" s="6" t="b">
        <v>1</v>
      </c>
      <c r="P2166" s="6" t="s">
        <v>8276</v>
      </c>
      <c r="Q2166" s="8">
        <f t="shared" si="269"/>
        <v>102.63636363636364</v>
      </c>
      <c r="R2166" s="9">
        <f t="shared" si="270"/>
        <v>68.01204819277109</v>
      </c>
      <c r="S2166" s="6" t="s">
        <v>8325</v>
      </c>
      <c r="T2166" s="6" t="s">
        <v>8326</v>
      </c>
      <c r="U2166" s="6" t="str">
        <f t="shared" si="264"/>
        <v>music</v>
      </c>
      <c r="V2166" s="6" t="str">
        <f t="shared" si="271"/>
        <v>rock</v>
      </c>
      <c r="W2166" s="6" t="str">
        <f t="shared" si="265"/>
        <v>music</v>
      </c>
      <c r="X2166" s="6" t="str">
        <f t="shared" si="266"/>
        <v>rock</v>
      </c>
    </row>
    <row r="2167" spans="1:24" ht="104.7" customHeight="1" x14ac:dyDescent="0.55000000000000004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20">
        <f t="shared" si="267"/>
        <v>42438.667071759264</v>
      </c>
      <c r="L2167" s="20">
        <f t="shared" si="268"/>
        <v>42468.625405092593</v>
      </c>
      <c r="M2167" s="6" t="b">
        <v>0</v>
      </c>
      <c r="N2167" s="6">
        <v>117</v>
      </c>
      <c r="O2167" s="6" t="b">
        <v>1</v>
      </c>
      <c r="P2167" s="6" t="s">
        <v>8276</v>
      </c>
      <c r="Q2167" s="8">
        <f t="shared" si="269"/>
        <v>138.64000000000001</v>
      </c>
      <c r="R2167" s="9">
        <f t="shared" si="270"/>
        <v>29.623931623931625</v>
      </c>
      <c r="S2167" s="6" t="s">
        <v>8325</v>
      </c>
      <c r="T2167" s="6" t="s">
        <v>8326</v>
      </c>
      <c r="U2167" s="6" t="str">
        <f t="shared" si="264"/>
        <v>music</v>
      </c>
      <c r="V2167" s="6" t="str">
        <f t="shared" si="271"/>
        <v>rock</v>
      </c>
      <c r="W2167" s="6" t="str">
        <f t="shared" si="265"/>
        <v>music</v>
      </c>
      <c r="X2167" s="6" t="str">
        <f t="shared" si="266"/>
        <v>rock</v>
      </c>
    </row>
    <row r="2168" spans="1:24" ht="104.7" customHeight="1" x14ac:dyDescent="0.55000000000000004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20">
        <f t="shared" si="267"/>
        <v>41933.838171296295</v>
      </c>
      <c r="L2168" s="20">
        <f t="shared" si="268"/>
        <v>41978.879837962959</v>
      </c>
      <c r="M2168" s="6" t="b">
        <v>0</v>
      </c>
      <c r="N2168" s="6">
        <v>32</v>
      </c>
      <c r="O2168" s="6" t="b">
        <v>1</v>
      </c>
      <c r="P2168" s="6" t="s">
        <v>8276</v>
      </c>
      <c r="Q2168" s="8">
        <f t="shared" si="269"/>
        <v>146.6</v>
      </c>
      <c r="R2168" s="9">
        <f t="shared" si="270"/>
        <v>91.625</v>
      </c>
      <c r="S2168" s="6" t="s">
        <v>8325</v>
      </c>
      <c r="T2168" s="6" t="s">
        <v>8326</v>
      </c>
      <c r="U2168" s="6" t="str">
        <f t="shared" si="264"/>
        <v>music</v>
      </c>
      <c r="V2168" s="6" t="str">
        <f t="shared" si="271"/>
        <v>rock</v>
      </c>
      <c r="W2168" s="6" t="str">
        <f t="shared" si="265"/>
        <v>music</v>
      </c>
      <c r="X2168" s="6" t="str">
        <f t="shared" si="266"/>
        <v>rock</v>
      </c>
    </row>
    <row r="2169" spans="1:24" ht="104.7" customHeight="1" x14ac:dyDescent="0.55000000000000004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20">
        <f t="shared" si="267"/>
        <v>41153.066400462965</v>
      </c>
      <c r="L2169" s="20">
        <f t="shared" si="268"/>
        <v>41167.066400462965</v>
      </c>
      <c r="M2169" s="6" t="b">
        <v>0</v>
      </c>
      <c r="N2169" s="6">
        <v>8</v>
      </c>
      <c r="O2169" s="6" t="b">
        <v>1</v>
      </c>
      <c r="P2169" s="6" t="s">
        <v>8276</v>
      </c>
      <c r="Q2169" s="8">
        <f t="shared" si="269"/>
        <v>120</v>
      </c>
      <c r="R2169" s="9">
        <f t="shared" si="270"/>
        <v>22.5</v>
      </c>
      <c r="S2169" s="6" t="s">
        <v>8325</v>
      </c>
      <c r="T2169" s="6" t="s">
        <v>8326</v>
      </c>
      <c r="U2169" s="6" t="str">
        <f t="shared" si="264"/>
        <v>music</v>
      </c>
      <c r="V2169" s="6" t="str">
        <f t="shared" si="271"/>
        <v>rock</v>
      </c>
      <c r="W2169" s="6" t="str">
        <f t="shared" si="265"/>
        <v>music</v>
      </c>
      <c r="X2169" s="6" t="str">
        <f t="shared" si="266"/>
        <v>rock</v>
      </c>
    </row>
    <row r="2170" spans="1:24" ht="104.7" customHeight="1" x14ac:dyDescent="0.55000000000000004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20">
        <f t="shared" si="267"/>
        <v>42745.600243055553</v>
      </c>
      <c r="L2170" s="20">
        <f t="shared" si="268"/>
        <v>42776.208333333328</v>
      </c>
      <c r="M2170" s="6" t="b">
        <v>0</v>
      </c>
      <c r="N2170" s="6">
        <v>340</v>
      </c>
      <c r="O2170" s="6" t="b">
        <v>1</v>
      </c>
      <c r="P2170" s="6" t="s">
        <v>8276</v>
      </c>
      <c r="Q2170" s="8">
        <f t="shared" si="269"/>
        <v>121.5816111111111</v>
      </c>
      <c r="R2170" s="9">
        <f t="shared" si="270"/>
        <v>64.366735294117646</v>
      </c>
      <c r="S2170" s="6" t="s">
        <v>8325</v>
      </c>
      <c r="T2170" s="6" t="s">
        <v>8326</v>
      </c>
      <c r="U2170" s="6" t="str">
        <f t="shared" si="264"/>
        <v>music</v>
      </c>
      <c r="V2170" s="6" t="str">
        <f t="shared" si="271"/>
        <v>rock</v>
      </c>
      <c r="W2170" s="6" t="str">
        <f t="shared" si="265"/>
        <v>music</v>
      </c>
      <c r="X2170" s="6" t="str">
        <f t="shared" si="266"/>
        <v>rock</v>
      </c>
    </row>
    <row r="2171" spans="1:24" ht="104.7" customHeight="1" x14ac:dyDescent="0.55000000000000004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20">
        <f t="shared" si="267"/>
        <v>42793.700821759259</v>
      </c>
      <c r="L2171" s="20">
        <f t="shared" si="268"/>
        <v>42796.700821759259</v>
      </c>
      <c r="M2171" s="6" t="b">
        <v>0</v>
      </c>
      <c r="N2171" s="6">
        <v>7</v>
      </c>
      <c r="O2171" s="6" t="b">
        <v>1</v>
      </c>
      <c r="P2171" s="6" t="s">
        <v>8276</v>
      </c>
      <c r="Q2171" s="8">
        <f t="shared" si="269"/>
        <v>100</v>
      </c>
      <c r="R2171" s="9">
        <f t="shared" si="270"/>
        <v>21.857142857142858</v>
      </c>
      <c r="S2171" s="6" t="s">
        <v>8325</v>
      </c>
      <c r="T2171" s="6" t="s">
        <v>8326</v>
      </c>
      <c r="U2171" s="6" t="str">
        <f t="shared" si="264"/>
        <v>music</v>
      </c>
      <c r="V2171" s="6" t="str">
        <f t="shared" si="271"/>
        <v>rock</v>
      </c>
      <c r="W2171" s="6" t="str">
        <f t="shared" si="265"/>
        <v>music</v>
      </c>
      <c r="X2171" s="6" t="str">
        <f t="shared" si="266"/>
        <v>rock</v>
      </c>
    </row>
    <row r="2172" spans="1:24" ht="104.7" customHeight="1" x14ac:dyDescent="0.55000000000000004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20">
        <f t="shared" si="267"/>
        <v>42198.750254629631</v>
      </c>
      <c r="L2172" s="20">
        <f t="shared" si="268"/>
        <v>42238.750254629631</v>
      </c>
      <c r="M2172" s="6" t="b">
        <v>0</v>
      </c>
      <c r="N2172" s="6">
        <v>19</v>
      </c>
      <c r="O2172" s="6" t="b">
        <v>1</v>
      </c>
      <c r="P2172" s="6" t="s">
        <v>8276</v>
      </c>
      <c r="Q2172" s="8">
        <f t="shared" si="269"/>
        <v>180.85714285714286</v>
      </c>
      <c r="R2172" s="9">
        <f t="shared" si="270"/>
        <v>33.315789473684212</v>
      </c>
      <c r="S2172" s="6" t="s">
        <v>8325</v>
      </c>
      <c r="T2172" s="6" t="s">
        <v>8326</v>
      </c>
      <c r="U2172" s="6" t="str">
        <f t="shared" si="264"/>
        <v>music</v>
      </c>
      <c r="V2172" s="6" t="str">
        <f t="shared" si="271"/>
        <v>rock</v>
      </c>
      <c r="W2172" s="6" t="str">
        <f t="shared" si="265"/>
        <v>music</v>
      </c>
      <c r="X2172" s="6" t="str">
        <f t="shared" si="266"/>
        <v>rock</v>
      </c>
    </row>
    <row r="2173" spans="1:24" ht="104.7" customHeight="1" x14ac:dyDescent="0.55000000000000004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20">
        <f t="shared" si="267"/>
        <v>42141.95711805555</v>
      </c>
      <c r="L2173" s="20">
        <f t="shared" si="268"/>
        <v>42177.208333333328</v>
      </c>
      <c r="M2173" s="6" t="b">
        <v>0</v>
      </c>
      <c r="N2173" s="6">
        <v>47</v>
      </c>
      <c r="O2173" s="6" t="b">
        <v>1</v>
      </c>
      <c r="P2173" s="6" t="s">
        <v>8276</v>
      </c>
      <c r="Q2173" s="8">
        <f t="shared" si="269"/>
        <v>106.075</v>
      </c>
      <c r="R2173" s="9">
        <f t="shared" si="270"/>
        <v>90.276595744680847</v>
      </c>
      <c r="S2173" s="6" t="s">
        <v>8325</v>
      </c>
      <c r="T2173" s="6" t="s">
        <v>8326</v>
      </c>
      <c r="U2173" s="6" t="str">
        <f t="shared" si="264"/>
        <v>music</v>
      </c>
      <c r="V2173" s="6" t="str">
        <f t="shared" si="271"/>
        <v>rock</v>
      </c>
      <c r="W2173" s="6" t="str">
        <f t="shared" si="265"/>
        <v>music</v>
      </c>
      <c r="X2173" s="6" t="str">
        <f t="shared" si="266"/>
        <v>rock</v>
      </c>
    </row>
    <row r="2174" spans="1:24" ht="104.7" customHeight="1" x14ac:dyDescent="0.55000000000000004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20">
        <f t="shared" si="267"/>
        <v>42082.580092592587</v>
      </c>
      <c r="L2174" s="20">
        <f t="shared" si="268"/>
        <v>42112.580092592587</v>
      </c>
      <c r="M2174" s="6" t="b">
        <v>0</v>
      </c>
      <c r="N2174" s="6">
        <v>13</v>
      </c>
      <c r="O2174" s="6" t="b">
        <v>1</v>
      </c>
      <c r="P2174" s="6" t="s">
        <v>8276</v>
      </c>
      <c r="Q2174" s="8">
        <f t="shared" si="269"/>
        <v>100</v>
      </c>
      <c r="R2174" s="9">
        <f t="shared" si="270"/>
        <v>76.92307692307692</v>
      </c>
      <c r="S2174" s="6" t="s">
        <v>8325</v>
      </c>
      <c r="T2174" s="6" t="s">
        <v>8326</v>
      </c>
      <c r="U2174" s="6" t="str">
        <f t="shared" si="264"/>
        <v>music</v>
      </c>
      <c r="V2174" s="6" t="str">
        <f t="shared" si="271"/>
        <v>rock</v>
      </c>
      <c r="W2174" s="6" t="str">
        <f t="shared" si="265"/>
        <v>music</v>
      </c>
      <c r="X2174" s="6" t="str">
        <f t="shared" si="266"/>
        <v>rock</v>
      </c>
    </row>
    <row r="2175" spans="1:24" ht="104.7" customHeight="1" x14ac:dyDescent="0.55000000000000004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20">
        <f t="shared" si="267"/>
        <v>41495.692627314813</v>
      </c>
      <c r="L2175" s="20">
        <f t="shared" si="268"/>
        <v>41527.165972222225</v>
      </c>
      <c r="M2175" s="6" t="b">
        <v>0</v>
      </c>
      <c r="N2175" s="6">
        <v>90</v>
      </c>
      <c r="O2175" s="6" t="b">
        <v>1</v>
      </c>
      <c r="P2175" s="6" t="s">
        <v>8276</v>
      </c>
      <c r="Q2175" s="8">
        <f t="shared" si="269"/>
        <v>126.92857142857143</v>
      </c>
      <c r="R2175" s="9">
        <f t="shared" si="270"/>
        <v>59.233333333333334</v>
      </c>
      <c r="S2175" s="6" t="s">
        <v>8325</v>
      </c>
      <c r="T2175" s="6" t="s">
        <v>8326</v>
      </c>
      <c r="U2175" s="6" t="str">
        <f t="shared" si="264"/>
        <v>music</v>
      </c>
      <c r="V2175" s="6" t="str">
        <f t="shared" si="271"/>
        <v>rock</v>
      </c>
      <c r="W2175" s="6" t="str">
        <f t="shared" si="265"/>
        <v>music</v>
      </c>
      <c r="X2175" s="6" t="str">
        <f t="shared" si="266"/>
        <v>rock</v>
      </c>
    </row>
    <row r="2176" spans="1:24" ht="104.7" customHeight="1" x14ac:dyDescent="0.55000000000000004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20">
        <f t="shared" si="267"/>
        <v>42465.542905092589</v>
      </c>
      <c r="L2176" s="20">
        <f t="shared" si="268"/>
        <v>42495.542905092589</v>
      </c>
      <c r="M2176" s="6" t="b">
        <v>0</v>
      </c>
      <c r="N2176" s="6">
        <v>63</v>
      </c>
      <c r="O2176" s="6" t="b">
        <v>1</v>
      </c>
      <c r="P2176" s="6" t="s">
        <v>8276</v>
      </c>
      <c r="Q2176" s="8">
        <f t="shared" si="269"/>
        <v>102.97499999999999</v>
      </c>
      <c r="R2176" s="9">
        <f t="shared" si="270"/>
        <v>65.38095238095238</v>
      </c>
      <c r="S2176" s="6" t="s">
        <v>8325</v>
      </c>
      <c r="T2176" s="6" t="s">
        <v>8326</v>
      </c>
      <c r="U2176" s="6" t="str">
        <f t="shared" si="264"/>
        <v>music</v>
      </c>
      <c r="V2176" s="6" t="str">
        <f t="shared" si="271"/>
        <v>rock</v>
      </c>
      <c r="W2176" s="6" t="str">
        <f t="shared" si="265"/>
        <v>music</v>
      </c>
      <c r="X2176" s="6" t="str">
        <f t="shared" si="266"/>
        <v>rock</v>
      </c>
    </row>
    <row r="2177" spans="1:24" ht="104.7" customHeight="1" x14ac:dyDescent="0.55000000000000004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20">
        <f t="shared" si="267"/>
        <v>42565.009097222224</v>
      </c>
      <c r="L2177" s="20">
        <f t="shared" si="268"/>
        <v>42572.009097222224</v>
      </c>
      <c r="M2177" s="6" t="b">
        <v>0</v>
      </c>
      <c r="N2177" s="6">
        <v>26</v>
      </c>
      <c r="O2177" s="6" t="b">
        <v>1</v>
      </c>
      <c r="P2177" s="6" t="s">
        <v>8276</v>
      </c>
      <c r="Q2177" s="8">
        <f t="shared" si="269"/>
        <v>250</v>
      </c>
      <c r="R2177" s="9">
        <f t="shared" si="270"/>
        <v>67.307692307692307</v>
      </c>
      <c r="S2177" s="6" t="s">
        <v>8325</v>
      </c>
      <c r="T2177" s="6" t="s">
        <v>8326</v>
      </c>
      <c r="U2177" s="6" t="str">
        <f t="shared" si="264"/>
        <v>music</v>
      </c>
      <c r="V2177" s="6" t="str">
        <f t="shared" si="271"/>
        <v>rock</v>
      </c>
      <c r="W2177" s="6" t="str">
        <f t="shared" si="265"/>
        <v>music</v>
      </c>
      <c r="X2177" s="6" t="str">
        <f t="shared" si="266"/>
        <v>rock</v>
      </c>
    </row>
    <row r="2178" spans="1:24" ht="104.7" customHeight="1" x14ac:dyDescent="0.55000000000000004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20">
        <f t="shared" si="267"/>
        <v>42096.633206018523</v>
      </c>
      <c r="L2178" s="20">
        <f t="shared" si="268"/>
        <v>42126.633206018523</v>
      </c>
      <c r="M2178" s="6" t="b">
        <v>0</v>
      </c>
      <c r="N2178" s="6">
        <v>71</v>
      </c>
      <c r="O2178" s="6" t="b">
        <v>1</v>
      </c>
      <c r="P2178" s="6" t="s">
        <v>8276</v>
      </c>
      <c r="Q2178" s="8">
        <f t="shared" si="269"/>
        <v>126.02</v>
      </c>
      <c r="R2178" s="9">
        <f t="shared" si="270"/>
        <v>88.74647887323944</v>
      </c>
      <c r="S2178" s="6" t="s">
        <v>8325</v>
      </c>
      <c r="T2178" s="6" t="s">
        <v>8326</v>
      </c>
      <c r="U2178" s="6" t="str">
        <f t="shared" ref="U2178:U2241" si="272">LEFT(P2178,FIND("/",P2178)-1)</f>
        <v>music</v>
      </c>
      <c r="V2178" s="6" t="str">
        <f t="shared" si="271"/>
        <v>rock</v>
      </c>
      <c r="W2178" s="6" t="str">
        <f t="shared" ref="W2178:W2241" si="273">TRIM(MID(SUBSTITUTE(P2178,"/",REPT(" ",LEN(P2178))),(1-1)*LEN(P2178)+1,LEN(P2178)))</f>
        <v>music</v>
      </c>
      <c r="X2178" s="6" t="str">
        <f t="shared" ref="X2178:X2241" si="274">TRIM(MID(SUBSTITUTE(P2178,"/",REPT(" ",LEN(P2178))),(2-1)*LEN(P2178)+1,LEN(P2178)))</f>
        <v>rock</v>
      </c>
    </row>
    <row r="2179" spans="1:24" ht="104.7" customHeight="1" x14ac:dyDescent="0.55000000000000004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20">
        <f t="shared" ref="K2179:K2242" si="275">(((J2179/60)/60)/24)+DATE(1970,1,1)</f>
        <v>42502.250775462962</v>
      </c>
      <c r="L2179" s="20">
        <f t="shared" ref="L2179:L2242" si="276">(((I2179/60)/60)/24)+DATE(1970,1,1)</f>
        <v>42527.250775462962</v>
      </c>
      <c r="M2179" s="6" t="b">
        <v>0</v>
      </c>
      <c r="N2179" s="6">
        <v>38</v>
      </c>
      <c r="O2179" s="6" t="b">
        <v>1</v>
      </c>
      <c r="P2179" s="6" t="s">
        <v>8276</v>
      </c>
      <c r="Q2179" s="8">
        <f t="shared" ref="Q2179:Q2242" si="277">E2179/D2179*100</f>
        <v>100.12</v>
      </c>
      <c r="R2179" s="9">
        <f t="shared" ref="R2179:R2242" si="278">E2179/N2179</f>
        <v>65.868421052631575</v>
      </c>
      <c r="S2179" s="6" t="s">
        <v>8325</v>
      </c>
      <c r="T2179" s="6" t="s">
        <v>8326</v>
      </c>
      <c r="U2179" s="6" t="str">
        <f t="shared" si="272"/>
        <v>music</v>
      </c>
      <c r="V2179" s="6" t="str">
        <f t="shared" ref="V2179:V2242" si="279">RIGHT(P2179,LEN(P2179)-LEN(U2179)-1)</f>
        <v>rock</v>
      </c>
      <c r="W2179" s="6" t="str">
        <f t="shared" si="273"/>
        <v>music</v>
      </c>
      <c r="X2179" s="6" t="str">
        <f t="shared" si="274"/>
        <v>rock</v>
      </c>
    </row>
    <row r="2180" spans="1:24" ht="104.7" customHeight="1" x14ac:dyDescent="0.55000000000000004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20">
        <f t="shared" si="275"/>
        <v>42723.63653935185</v>
      </c>
      <c r="L2180" s="20">
        <f t="shared" si="276"/>
        <v>42753.63653935185</v>
      </c>
      <c r="M2180" s="6" t="b">
        <v>0</v>
      </c>
      <c r="N2180" s="6">
        <v>859</v>
      </c>
      <c r="O2180" s="6" t="b">
        <v>1</v>
      </c>
      <c r="P2180" s="6" t="s">
        <v>8276</v>
      </c>
      <c r="Q2180" s="8">
        <f t="shared" si="277"/>
        <v>138.64000000000001</v>
      </c>
      <c r="R2180" s="9">
        <f t="shared" si="278"/>
        <v>40.349243306169967</v>
      </c>
      <c r="S2180" s="6" t="s">
        <v>8325</v>
      </c>
      <c r="T2180" s="6" t="s">
        <v>8326</v>
      </c>
      <c r="U2180" s="6" t="str">
        <f t="shared" si="272"/>
        <v>music</v>
      </c>
      <c r="V2180" s="6" t="str">
        <f t="shared" si="279"/>
        <v>rock</v>
      </c>
      <c r="W2180" s="6" t="str">
        <f t="shared" si="273"/>
        <v>music</v>
      </c>
      <c r="X2180" s="6" t="str">
        <f t="shared" si="274"/>
        <v>rock</v>
      </c>
    </row>
    <row r="2181" spans="1:24" ht="104.7" customHeight="1" x14ac:dyDescent="0.55000000000000004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20">
        <f t="shared" si="275"/>
        <v>42075.171203703707</v>
      </c>
      <c r="L2181" s="20">
        <f t="shared" si="276"/>
        <v>42105.171203703707</v>
      </c>
      <c r="M2181" s="6" t="b">
        <v>0</v>
      </c>
      <c r="N2181" s="6">
        <v>21</v>
      </c>
      <c r="O2181" s="6" t="b">
        <v>1</v>
      </c>
      <c r="P2181" s="6" t="s">
        <v>8276</v>
      </c>
      <c r="Q2181" s="8">
        <f t="shared" si="277"/>
        <v>161.4</v>
      </c>
      <c r="R2181" s="9">
        <f t="shared" si="278"/>
        <v>76.857142857142861</v>
      </c>
      <c r="S2181" s="6" t="s">
        <v>8325</v>
      </c>
      <c r="T2181" s="6" t="s">
        <v>8326</v>
      </c>
      <c r="U2181" s="6" t="str">
        <f t="shared" si="272"/>
        <v>music</v>
      </c>
      <c r="V2181" s="6" t="str">
        <f t="shared" si="279"/>
        <v>rock</v>
      </c>
      <c r="W2181" s="6" t="str">
        <f t="shared" si="273"/>
        <v>music</v>
      </c>
      <c r="X2181" s="6" t="str">
        <f t="shared" si="274"/>
        <v>rock</v>
      </c>
    </row>
    <row r="2182" spans="1:24" ht="104.7" customHeight="1" x14ac:dyDescent="0.55000000000000004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20">
        <f t="shared" si="275"/>
        <v>42279.669768518521</v>
      </c>
      <c r="L2182" s="20">
        <f t="shared" si="276"/>
        <v>42321.711435185185</v>
      </c>
      <c r="M2182" s="6" t="b">
        <v>0</v>
      </c>
      <c r="N2182" s="6">
        <v>78</v>
      </c>
      <c r="O2182" s="6" t="b">
        <v>1</v>
      </c>
      <c r="P2182" s="6" t="s">
        <v>8276</v>
      </c>
      <c r="Q2182" s="8">
        <f t="shared" si="277"/>
        <v>107.18419999999999</v>
      </c>
      <c r="R2182" s="9">
        <f t="shared" si="278"/>
        <v>68.707820512820518</v>
      </c>
      <c r="S2182" s="6" t="s">
        <v>8325</v>
      </c>
      <c r="T2182" s="6" t="s">
        <v>8326</v>
      </c>
      <c r="U2182" s="6" t="str">
        <f t="shared" si="272"/>
        <v>music</v>
      </c>
      <c r="V2182" s="6" t="str">
        <f t="shared" si="279"/>
        <v>rock</v>
      </c>
      <c r="W2182" s="6" t="str">
        <f t="shared" si="273"/>
        <v>music</v>
      </c>
      <c r="X2182" s="6" t="str">
        <f t="shared" si="274"/>
        <v>rock</v>
      </c>
    </row>
    <row r="2183" spans="1:24" ht="104.7" customHeight="1" x14ac:dyDescent="0.55000000000000004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20">
        <f t="shared" si="275"/>
        <v>42773.005243055552</v>
      </c>
      <c r="L2183" s="20">
        <f t="shared" si="276"/>
        <v>42787.005243055552</v>
      </c>
      <c r="M2183" s="6" t="b">
        <v>0</v>
      </c>
      <c r="N2183" s="6">
        <v>53</v>
      </c>
      <c r="O2183" s="6" t="b">
        <v>1</v>
      </c>
      <c r="P2183" s="6" t="s">
        <v>8297</v>
      </c>
      <c r="Q2183" s="8">
        <f t="shared" si="277"/>
        <v>153.1</v>
      </c>
      <c r="R2183" s="9">
        <f t="shared" si="278"/>
        <v>57.773584905660378</v>
      </c>
      <c r="S2183" s="6" t="s">
        <v>8333</v>
      </c>
      <c r="T2183" s="6" t="s">
        <v>8351</v>
      </c>
      <c r="U2183" s="6" t="str">
        <f t="shared" si="272"/>
        <v>games</v>
      </c>
      <c r="V2183" s="6" t="str">
        <f t="shared" si="279"/>
        <v>tabletop games</v>
      </c>
      <c r="W2183" s="6" t="str">
        <f t="shared" si="273"/>
        <v>games</v>
      </c>
      <c r="X2183" s="6" t="str">
        <f t="shared" si="274"/>
        <v>tabletop games</v>
      </c>
    </row>
    <row r="2184" spans="1:24" ht="104.7" customHeight="1" x14ac:dyDescent="0.55000000000000004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20">
        <f t="shared" si="275"/>
        <v>41879.900752314818</v>
      </c>
      <c r="L2184" s="20">
        <f t="shared" si="276"/>
        <v>41914.900752314818</v>
      </c>
      <c r="M2184" s="6" t="b">
        <v>0</v>
      </c>
      <c r="N2184" s="6">
        <v>356</v>
      </c>
      <c r="O2184" s="6" t="b">
        <v>1</v>
      </c>
      <c r="P2184" s="6" t="s">
        <v>8297</v>
      </c>
      <c r="Q2184" s="8">
        <f t="shared" si="277"/>
        <v>524.16666666666663</v>
      </c>
      <c r="R2184" s="9">
        <f t="shared" si="278"/>
        <v>44.171348314606739</v>
      </c>
      <c r="S2184" s="6" t="s">
        <v>8333</v>
      </c>
      <c r="T2184" s="6" t="s">
        <v>8351</v>
      </c>
      <c r="U2184" s="6" t="str">
        <f t="shared" si="272"/>
        <v>games</v>
      </c>
      <c r="V2184" s="6" t="str">
        <f t="shared" si="279"/>
        <v>tabletop games</v>
      </c>
      <c r="W2184" s="6" t="str">
        <f t="shared" si="273"/>
        <v>games</v>
      </c>
      <c r="X2184" s="6" t="str">
        <f t="shared" si="274"/>
        <v>tabletop games</v>
      </c>
    </row>
    <row r="2185" spans="1:24" ht="104.7" customHeight="1" x14ac:dyDescent="0.55000000000000004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20">
        <f t="shared" si="275"/>
        <v>42745.365474537044</v>
      </c>
      <c r="L2185" s="20">
        <f t="shared" si="276"/>
        <v>42775.208333333328</v>
      </c>
      <c r="M2185" s="6" t="b">
        <v>0</v>
      </c>
      <c r="N2185" s="6">
        <v>279</v>
      </c>
      <c r="O2185" s="6" t="b">
        <v>1</v>
      </c>
      <c r="P2185" s="6" t="s">
        <v>8297</v>
      </c>
      <c r="Q2185" s="8">
        <f t="shared" si="277"/>
        <v>489.27777777777777</v>
      </c>
      <c r="R2185" s="9">
        <f t="shared" si="278"/>
        <v>31.566308243727597</v>
      </c>
      <c r="S2185" s="6" t="s">
        <v>8333</v>
      </c>
      <c r="T2185" s="6" t="s">
        <v>8351</v>
      </c>
      <c r="U2185" s="6" t="str">
        <f t="shared" si="272"/>
        <v>games</v>
      </c>
      <c r="V2185" s="6" t="str">
        <f t="shared" si="279"/>
        <v>tabletop games</v>
      </c>
      <c r="W2185" s="6" t="str">
        <f t="shared" si="273"/>
        <v>games</v>
      </c>
      <c r="X2185" s="6" t="str">
        <f t="shared" si="274"/>
        <v>tabletop games</v>
      </c>
    </row>
    <row r="2186" spans="1:24" ht="104.7" customHeight="1" x14ac:dyDescent="0.55000000000000004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20">
        <f t="shared" si="275"/>
        <v>42380.690289351856</v>
      </c>
      <c r="L2186" s="20">
        <f t="shared" si="276"/>
        <v>42394.666666666672</v>
      </c>
      <c r="M2186" s="6" t="b">
        <v>1</v>
      </c>
      <c r="N2186" s="6">
        <v>266</v>
      </c>
      <c r="O2186" s="6" t="b">
        <v>1</v>
      </c>
      <c r="P2186" s="6" t="s">
        <v>8297</v>
      </c>
      <c r="Q2186" s="8">
        <f t="shared" si="277"/>
        <v>284.74</v>
      </c>
      <c r="R2186" s="9">
        <f t="shared" si="278"/>
        <v>107.04511278195488</v>
      </c>
      <c r="S2186" s="6" t="s">
        <v>8333</v>
      </c>
      <c r="T2186" s="6" t="s">
        <v>8351</v>
      </c>
      <c r="U2186" s="6" t="str">
        <f t="shared" si="272"/>
        <v>games</v>
      </c>
      <c r="V2186" s="6" t="str">
        <f t="shared" si="279"/>
        <v>tabletop games</v>
      </c>
      <c r="W2186" s="6" t="str">
        <f t="shared" si="273"/>
        <v>games</v>
      </c>
      <c r="X2186" s="6" t="str">
        <f t="shared" si="274"/>
        <v>tabletop games</v>
      </c>
    </row>
    <row r="2187" spans="1:24" ht="104.7" customHeight="1" x14ac:dyDescent="0.55000000000000004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20">
        <f t="shared" si="275"/>
        <v>41319.349988425929</v>
      </c>
      <c r="L2187" s="20">
        <f t="shared" si="276"/>
        <v>41359.349988425929</v>
      </c>
      <c r="M2187" s="6" t="b">
        <v>0</v>
      </c>
      <c r="N2187" s="6">
        <v>623</v>
      </c>
      <c r="O2187" s="6" t="b">
        <v>1</v>
      </c>
      <c r="P2187" s="6" t="s">
        <v>8297</v>
      </c>
      <c r="Q2187" s="8">
        <f t="shared" si="277"/>
        <v>1856.97</v>
      </c>
      <c r="R2187" s="9">
        <f t="shared" si="278"/>
        <v>149.03451043338683</v>
      </c>
      <c r="S2187" s="6" t="s">
        <v>8333</v>
      </c>
      <c r="T2187" s="6" t="s">
        <v>8351</v>
      </c>
      <c r="U2187" s="6" t="str">
        <f t="shared" si="272"/>
        <v>games</v>
      </c>
      <c r="V2187" s="6" t="str">
        <f t="shared" si="279"/>
        <v>tabletop games</v>
      </c>
      <c r="W2187" s="6" t="str">
        <f t="shared" si="273"/>
        <v>games</v>
      </c>
      <c r="X2187" s="6" t="str">
        <f t="shared" si="274"/>
        <v>tabletop games</v>
      </c>
    </row>
    <row r="2188" spans="1:24" ht="104.7" customHeight="1" x14ac:dyDescent="0.55000000000000004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20">
        <f t="shared" si="275"/>
        <v>42583.615081018521</v>
      </c>
      <c r="L2188" s="20">
        <f t="shared" si="276"/>
        <v>42620.083333333328</v>
      </c>
      <c r="M2188" s="6" t="b">
        <v>0</v>
      </c>
      <c r="N2188" s="6">
        <v>392</v>
      </c>
      <c r="O2188" s="6" t="b">
        <v>1</v>
      </c>
      <c r="P2188" s="6" t="s">
        <v>8297</v>
      </c>
      <c r="Q2188" s="8">
        <f t="shared" si="277"/>
        <v>109.67499999999998</v>
      </c>
      <c r="R2188" s="9">
        <f t="shared" si="278"/>
        <v>55.956632653061227</v>
      </c>
      <c r="S2188" s="6" t="s">
        <v>8333</v>
      </c>
      <c r="T2188" s="6" t="s">
        <v>8351</v>
      </c>
      <c r="U2188" s="6" t="str">
        <f t="shared" si="272"/>
        <v>games</v>
      </c>
      <c r="V2188" s="6" t="str">
        <f t="shared" si="279"/>
        <v>tabletop games</v>
      </c>
      <c r="W2188" s="6" t="str">
        <f t="shared" si="273"/>
        <v>games</v>
      </c>
      <c r="X2188" s="6" t="str">
        <f t="shared" si="274"/>
        <v>tabletop games</v>
      </c>
    </row>
    <row r="2189" spans="1:24" ht="104.7" customHeight="1" x14ac:dyDescent="0.55000000000000004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20">
        <f t="shared" si="275"/>
        <v>42068.209097222221</v>
      </c>
      <c r="L2189" s="20">
        <f t="shared" si="276"/>
        <v>42097.165972222225</v>
      </c>
      <c r="M2189" s="6" t="b">
        <v>1</v>
      </c>
      <c r="N2189" s="6">
        <v>3562</v>
      </c>
      <c r="O2189" s="6" t="b">
        <v>1</v>
      </c>
      <c r="P2189" s="6" t="s">
        <v>8297</v>
      </c>
      <c r="Q2189" s="8">
        <f t="shared" si="277"/>
        <v>1014.6425</v>
      </c>
      <c r="R2189" s="9">
        <f t="shared" si="278"/>
        <v>56.970381807973048</v>
      </c>
      <c r="S2189" s="6" t="s">
        <v>8333</v>
      </c>
      <c r="T2189" s="6" t="s">
        <v>8351</v>
      </c>
      <c r="U2189" s="6" t="str">
        <f t="shared" si="272"/>
        <v>games</v>
      </c>
      <c r="V2189" s="6" t="str">
        <f t="shared" si="279"/>
        <v>tabletop games</v>
      </c>
      <c r="W2189" s="6" t="str">
        <f t="shared" si="273"/>
        <v>games</v>
      </c>
      <c r="X2189" s="6" t="str">
        <f t="shared" si="274"/>
        <v>tabletop games</v>
      </c>
    </row>
    <row r="2190" spans="1:24" ht="104.7" customHeight="1" x14ac:dyDescent="0.55000000000000004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20">
        <f t="shared" si="275"/>
        <v>42633.586122685185</v>
      </c>
      <c r="L2190" s="20">
        <f t="shared" si="276"/>
        <v>42668.708333333328</v>
      </c>
      <c r="M2190" s="6" t="b">
        <v>0</v>
      </c>
      <c r="N2190" s="6">
        <v>514</v>
      </c>
      <c r="O2190" s="6" t="b">
        <v>1</v>
      </c>
      <c r="P2190" s="6" t="s">
        <v>8297</v>
      </c>
      <c r="Q2190" s="8">
        <f t="shared" si="277"/>
        <v>412.17692027666544</v>
      </c>
      <c r="R2190" s="9">
        <f t="shared" si="278"/>
        <v>44.056420233463037</v>
      </c>
      <c r="S2190" s="6" t="s">
        <v>8333</v>
      </c>
      <c r="T2190" s="6" t="s">
        <v>8351</v>
      </c>
      <c r="U2190" s="6" t="str">
        <f t="shared" si="272"/>
        <v>games</v>
      </c>
      <c r="V2190" s="6" t="str">
        <f t="shared" si="279"/>
        <v>tabletop games</v>
      </c>
      <c r="W2190" s="6" t="str">
        <f t="shared" si="273"/>
        <v>games</v>
      </c>
      <c r="X2190" s="6" t="str">
        <f t="shared" si="274"/>
        <v>tabletop games</v>
      </c>
    </row>
    <row r="2191" spans="1:24" ht="104.7" customHeight="1" x14ac:dyDescent="0.55000000000000004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20">
        <f t="shared" si="275"/>
        <v>42467.788194444445</v>
      </c>
      <c r="L2191" s="20">
        <f t="shared" si="276"/>
        <v>42481.916666666672</v>
      </c>
      <c r="M2191" s="6" t="b">
        <v>0</v>
      </c>
      <c r="N2191" s="6">
        <v>88</v>
      </c>
      <c r="O2191" s="6" t="b">
        <v>1</v>
      </c>
      <c r="P2191" s="6" t="s">
        <v>8297</v>
      </c>
      <c r="Q2191" s="8">
        <f t="shared" si="277"/>
        <v>503.25</v>
      </c>
      <c r="R2191" s="9">
        <f t="shared" si="278"/>
        <v>68.625</v>
      </c>
      <c r="S2191" s="6" t="s">
        <v>8333</v>
      </c>
      <c r="T2191" s="6" t="s">
        <v>8351</v>
      </c>
      <c r="U2191" s="6" t="str">
        <f t="shared" si="272"/>
        <v>games</v>
      </c>
      <c r="V2191" s="6" t="str">
        <f t="shared" si="279"/>
        <v>tabletop games</v>
      </c>
      <c r="W2191" s="6" t="str">
        <f t="shared" si="273"/>
        <v>games</v>
      </c>
      <c r="X2191" s="6" t="str">
        <f t="shared" si="274"/>
        <v>tabletop games</v>
      </c>
    </row>
    <row r="2192" spans="1:24" ht="104.7" customHeight="1" x14ac:dyDescent="0.55000000000000004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20">
        <f t="shared" si="275"/>
        <v>42417.625046296293</v>
      </c>
      <c r="L2192" s="20">
        <f t="shared" si="276"/>
        <v>42452.290972222225</v>
      </c>
      <c r="M2192" s="6" t="b">
        <v>0</v>
      </c>
      <c r="N2192" s="6">
        <v>537</v>
      </c>
      <c r="O2192" s="6" t="b">
        <v>1</v>
      </c>
      <c r="P2192" s="6" t="s">
        <v>8297</v>
      </c>
      <c r="Q2192" s="8">
        <f t="shared" si="277"/>
        <v>184.61052631578946</v>
      </c>
      <c r="R2192" s="9">
        <f t="shared" si="278"/>
        <v>65.318435754189949</v>
      </c>
      <c r="S2192" s="6" t="s">
        <v>8333</v>
      </c>
      <c r="T2192" s="6" t="s">
        <v>8351</v>
      </c>
      <c r="U2192" s="6" t="str">
        <f t="shared" si="272"/>
        <v>games</v>
      </c>
      <c r="V2192" s="6" t="str">
        <f t="shared" si="279"/>
        <v>tabletop games</v>
      </c>
      <c r="W2192" s="6" t="str">
        <f t="shared" si="273"/>
        <v>games</v>
      </c>
      <c r="X2192" s="6" t="str">
        <f t="shared" si="274"/>
        <v>tabletop games</v>
      </c>
    </row>
    <row r="2193" spans="1:24" ht="104.7" customHeight="1" x14ac:dyDescent="0.55000000000000004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20">
        <f t="shared" si="275"/>
        <v>42768.833645833336</v>
      </c>
      <c r="L2193" s="20">
        <f t="shared" si="276"/>
        <v>42780.833645833336</v>
      </c>
      <c r="M2193" s="6" t="b">
        <v>0</v>
      </c>
      <c r="N2193" s="6">
        <v>25</v>
      </c>
      <c r="O2193" s="6" t="b">
        <v>1</v>
      </c>
      <c r="P2193" s="6" t="s">
        <v>8297</v>
      </c>
      <c r="Q2193" s="8">
        <f t="shared" si="277"/>
        <v>119.73333333333333</v>
      </c>
      <c r="R2193" s="9">
        <f t="shared" si="278"/>
        <v>35.92</v>
      </c>
      <c r="S2193" s="6" t="s">
        <v>8333</v>
      </c>
      <c r="T2193" s="6" t="s">
        <v>8351</v>
      </c>
      <c r="U2193" s="6" t="str">
        <f t="shared" si="272"/>
        <v>games</v>
      </c>
      <c r="V2193" s="6" t="str">
        <f t="shared" si="279"/>
        <v>tabletop games</v>
      </c>
      <c r="W2193" s="6" t="str">
        <f t="shared" si="273"/>
        <v>games</v>
      </c>
      <c r="X2193" s="6" t="str">
        <f t="shared" si="274"/>
        <v>tabletop games</v>
      </c>
    </row>
    <row r="2194" spans="1:24" ht="104.7" customHeight="1" x14ac:dyDescent="0.55000000000000004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20">
        <f t="shared" si="275"/>
        <v>42691.8512037037</v>
      </c>
      <c r="L2194" s="20">
        <f t="shared" si="276"/>
        <v>42719.958333333328</v>
      </c>
      <c r="M2194" s="6" t="b">
        <v>0</v>
      </c>
      <c r="N2194" s="6">
        <v>3238</v>
      </c>
      <c r="O2194" s="6" t="b">
        <v>1</v>
      </c>
      <c r="P2194" s="6" t="s">
        <v>8297</v>
      </c>
      <c r="Q2194" s="8">
        <f t="shared" si="277"/>
        <v>1081.2401666666667</v>
      </c>
      <c r="R2194" s="9">
        <f t="shared" si="278"/>
        <v>40.070667078443485</v>
      </c>
      <c r="S2194" s="6" t="s">
        <v>8333</v>
      </c>
      <c r="T2194" s="6" t="s">
        <v>8351</v>
      </c>
      <c r="U2194" s="6" t="str">
        <f t="shared" si="272"/>
        <v>games</v>
      </c>
      <c r="V2194" s="6" t="str">
        <f t="shared" si="279"/>
        <v>tabletop games</v>
      </c>
      <c r="W2194" s="6" t="str">
        <f t="shared" si="273"/>
        <v>games</v>
      </c>
      <c r="X2194" s="6" t="str">
        <f t="shared" si="274"/>
        <v>tabletop games</v>
      </c>
    </row>
    <row r="2195" spans="1:24" ht="104.7" customHeight="1" x14ac:dyDescent="0.55000000000000004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20">
        <f t="shared" si="275"/>
        <v>42664.405925925923</v>
      </c>
      <c r="L2195" s="20">
        <f t="shared" si="276"/>
        <v>42695.207638888889</v>
      </c>
      <c r="M2195" s="6" t="b">
        <v>0</v>
      </c>
      <c r="N2195" s="6">
        <v>897</v>
      </c>
      <c r="O2195" s="6" t="b">
        <v>1</v>
      </c>
      <c r="P2195" s="6" t="s">
        <v>8297</v>
      </c>
      <c r="Q2195" s="8">
        <f t="shared" si="277"/>
        <v>452.37333333333333</v>
      </c>
      <c r="R2195" s="9">
        <f t="shared" si="278"/>
        <v>75.647714604236342</v>
      </c>
      <c r="S2195" s="6" t="s">
        <v>8333</v>
      </c>
      <c r="T2195" s="6" t="s">
        <v>8351</v>
      </c>
      <c r="U2195" s="6" t="str">
        <f t="shared" si="272"/>
        <v>games</v>
      </c>
      <c r="V2195" s="6" t="str">
        <f t="shared" si="279"/>
        <v>tabletop games</v>
      </c>
      <c r="W2195" s="6" t="str">
        <f t="shared" si="273"/>
        <v>games</v>
      </c>
      <c r="X2195" s="6" t="str">
        <f t="shared" si="274"/>
        <v>tabletop games</v>
      </c>
    </row>
    <row r="2196" spans="1:24" ht="104.7" customHeight="1" x14ac:dyDescent="0.55000000000000004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20">
        <f t="shared" si="275"/>
        <v>42425.757986111115</v>
      </c>
      <c r="L2196" s="20">
        <f t="shared" si="276"/>
        <v>42455.716319444444</v>
      </c>
      <c r="M2196" s="6" t="b">
        <v>0</v>
      </c>
      <c r="N2196" s="6">
        <v>878</v>
      </c>
      <c r="O2196" s="6" t="b">
        <v>1</v>
      </c>
      <c r="P2196" s="6" t="s">
        <v>8297</v>
      </c>
      <c r="Q2196" s="8">
        <f t="shared" si="277"/>
        <v>537.37</v>
      </c>
      <c r="R2196" s="9">
        <f t="shared" si="278"/>
        <v>61.203872437357631</v>
      </c>
      <c r="S2196" s="6" t="s">
        <v>8333</v>
      </c>
      <c r="T2196" s="6" t="s">
        <v>8351</v>
      </c>
      <c r="U2196" s="6" t="str">
        <f t="shared" si="272"/>
        <v>games</v>
      </c>
      <c r="V2196" s="6" t="str">
        <f t="shared" si="279"/>
        <v>tabletop games</v>
      </c>
      <c r="W2196" s="6" t="str">
        <f t="shared" si="273"/>
        <v>games</v>
      </c>
      <c r="X2196" s="6" t="str">
        <f t="shared" si="274"/>
        <v>tabletop games</v>
      </c>
    </row>
    <row r="2197" spans="1:24" ht="104.7" customHeight="1" x14ac:dyDescent="0.55000000000000004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20">
        <f t="shared" si="275"/>
        <v>42197.771990740745</v>
      </c>
      <c r="L2197" s="20">
        <f t="shared" si="276"/>
        <v>42227.771990740745</v>
      </c>
      <c r="M2197" s="6" t="b">
        <v>0</v>
      </c>
      <c r="N2197" s="6">
        <v>115</v>
      </c>
      <c r="O2197" s="6" t="b">
        <v>1</v>
      </c>
      <c r="P2197" s="6" t="s">
        <v>8297</v>
      </c>
      <c r="Q2197" s="8">
        <f t="shared" si="277"/>
        <v>120.32608695652173</v>
      </c>
      <c r="R2197" s="9">
        <f t="shared" si="278"/>
        <v>48.130434782608695</v>
      </c>
      <c r="S2197" s="6" t="s">
        <v>8333</v>
      </c>
      <c r="T2197" s="6" t="s">
        <v>8351</v>
      </c>
      <c r="U2197" s="6" t="str">
        <f t="shared" si="272"/>
        <v>games</v>
      </c>
      <c r="V2197" s="6" t="str">
        <f t="shared" si="279"/>
        <v>tabletop games</v>
      </c>
      <c r="W2197" s="6" t="str">
        <f t="shared" si="273"/>
        <v>games</v>
      </c>
      <c r="X2197" s="6" t="str">
        <f t="shared" si="274"/>
        <v>tabletop games</v>
      </c>
    </row>
    <row r="2198" spans="1:24" ht="104.7" customHeight="1" x14ac:dyDescent="0.55000000000000004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20">
        <f t="shared" si="275"/>
        <v>42675.487291666665</v>
      </c>
      <c r="L2198" s="20">
        <f t="shared" si="276"/>
        <v>42706.291666666672</v>
      </c>
      <c r="M2198" s="6" t="b">
        <v>0</v>
      </c>
      <c r="N2198" s="6">
        <v>234</v>
      </c>
      <c r="O2198" s="6" t="b">
        <v>1</v>
      </c>
      <c r="P2198" s="6" t="s">
        <v>8297</v>
      </c>
      <c r="Q2198" s="8">
        <f t="shared" si="277"/>
        <v>113.83571428571429</v>
      </c>
      <c r="R2198" s="9">
        <f t="shared" si="278"/>
        <v>68.106837606837601</v>
      </c>
      <c r="S2198" s="6" t="s">
        <v>8333</v>
      </c>
      <c r="T2198" s="6" t="s">
        <v>8351</v>
      </c>
      <c r="U2198" s="6" t="str">
        <f t="shared" si="272"/>
        <v>games</v>
      </c>
      <c r="V2198" s="6" t="str">
        <f t="shared" si="279"/>
        <v>tabletop games</v>
      </c>
      <c r="W2198" s="6" t="str">
        <f t="shared" si="273"/>
        <v>games</v>
      </c>
      <c r="X2198" s="6" t="str">
        <f t="shared" si="274"/>
        <v>tabletop games</v>
      </c>
    </row>
    <row r="2199" spans="1:24" ht="104.7" customHeight="1" x14ac:dyDescent="0.55000000000000004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20">
        <f t="shared" si="275"/>
        <v>42033.584016203706</v>
      </c>
      <c r="L2199" s="20">
        <f t="shared" si="276"/>
        <v>42063.584016203706</v>
      </c>
      <c r="M2199" s="6" t="b">
        <v>0</v>
      </c>
      <c r="N2199" s="6">
        <v>4330</v>
      </c>
      <c r="O2199" s="6" t="b">
        <v>1</v>
      </c>
      <c r="P2199" s="6" t="s">
        <v>8297</v>
      </c>
      <c r="Q2199" s="8">
        <f t="shared" si="277"/>
        <v>951.03109999999992</v>
      </c>
      <c r="R2199" s="9">
        <f t="shared" si="278"/>
        <v>65.891300230946882</v>
      </c>
      <c r="S2199" s="6" t="s">
        <v>8333</v>
      </c>
      <c r="T2199" s="6" t="s">
        <v>8351</v>
      </c>
      <c r="U2199" s="6" t="str">
        <f t="shared" si="272"/>
        <v>games</v>
      </c>
      <c r="V2199" s="6" t="str">
        <f t="shared" si="279"/>
        <v>tabletop games</v>
      </c>
      <c r="W2199" s="6" t="str">
        <f t="shared" si="273"/>
        <v>games</v>
      </c>
      <c r="X2199" s="6" t="str">
        <f t="shared" si="274"/>
        <v>tabletop games</v>
      </c>
    </row>
    <row r="2200" spans="1:24" ht="104.7" customHeight="1" x14ac:dyDescent="0.55000000000000004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20">
        <f t="shared" si="275"/>
        <v>42292.513888888891</v>
      </c>
      <c r="L2200" s="20">
        <f t="shared" si="276"/>
        <v>42322.555555555555</v>
      </c>
      <c r="M2200" s="6" t="b">
        <v>0</v>
      </c>
      <c r="N2200" s="6">
        <v>651</v>
      </c>
      <c r="O2200" s="6" t="b">
        <v>1</v>
      </c>
      <c r="P2200" s="6" t="s">
        <v>8297</v>
      </c>
      <c r="Q2200" s="8">
        <f t="shared" si="277"/>
        <v>132.89249999999998</v>
      </c>
      <c r="R2200" s="9">
        <f t="shared" si="278"/>
        <v>81.654377880184327</v>
      </c>
      <c r="S2200" s="6" t="s">
        <v>8333</v>
      </c>
      <c r="T2200" s="6" t="s">
        <v>8351</v>
      </c>
      <c r="U2200" s="6" t="str">
        <f t="shared" si="272"/>
        <v>games</v>
      </c>
      <c r="V2200" s="6" t="str">
        <f t="shared" si="279"/>
        <v>tabletop games</v>
      </c>
      <c r="W2200" s="6" t="str">
        <f t="shared" si="273"/>
        <v>games</v>
      </c>
      <c r="X2200" s="6" t="str">
        <f t="shared" si="274"/>
        <v>tabletop games</v>
      </c>
    </row>
    <row r="2201" spans="1:24" ht="104.7" customHeight="1" x14ac:dyDescent="0.55000000000000004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20">
        <f t="shared" si="275"/>
        <v>42262.416643518518</v>
      </c>
      <c r="L2201" s="20">
        <f t="shared" si="276"/>
        <v>42292.416643518518</v>
      </c>
      <c r="M2201" s="6" t="b">
        <v>1</v>
      </c>
      <c r="N2201" s="6">
        <v>251</v>
      </c>
      <c r="O2201" s="6" t="b">
        <v>1</v>
      </c>
      <c r="P2201" s="6" t="s">
        <v>8297</v>
      </c>
      <c r="Q2201" s="8">
        <f t="shared" si="277"/>
        <v>146.97777777777779</v>
      </c>
      <c r="R2201" s="9">
        <f t="shared" si="278"/>
        <v>52.701195219123505</v>
      </c>
      <c r="S2201" s="6" t="s">
        <v>8333</v>
      </c>
      <c r="T2201" s="6" t="s">
        <v>8351</v>
      </c>
      <c r="U2201" s="6" t="str">
        <f t="shared" si="272"/>
        <v>games</v>
      </c>
      <c r="V2201" s="6" t="str">
        <f t="shared" si="279"/>
        <v>tabletop games</v>
      </c>
      <c r="W2201" s="6" t="str">
        <f t="shared" si="273"/>
        <v>games</v>
      </c>
      <c r="X2201" s="6" t="str">
        <f t="shared" si="274"/>
        <v>tabletop games</v>
      </c>
    </row>
    <row r="2202" spans="1:24" ht="104.7" customHeight="1" x14ac:dyDescent="0.55000000000000004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20">
        <f t="shared" si="275"/>
        <v>42163.625787037032</v>
      </c>
      <c r="L2202" s="20">
        <f t="shared" si="276"/>
        <v>42191.125</v>
      </c>
      <c r="M2202" s="6" t="b">
        <v>0</v>
      </c>
      <c r="N2202" s="6">
        <v>263</v>
      </c>
      <c r="O2202" s="6" t="b">
        <v>1</v>
      </c>
      <c r="P2202" s="6" t="s">
        <v>8297</v>
      </c>
      <c r="Q2202" s="8">
        <f t="shared" si="277"/>
        <v>542.15</v>
      </c>
      <c r="R2202" s="9">
        <f t="shared" si="278"/>
        <v>41.228136882129277</v>
      </c>
      <c r="S2202" s="6" t="s">
        <v>8333</v>
      </c>
      <c r="T2202" s="6" t="s">
        <v>8351</v>
      </c>
      <c r="U2202" s="6" t="str">
        <f t="shared" si="272"/>
        <v>games</v>
      </c>
      <c r="V2202" s="6" t="str">
        <f t="shared" si="279"/>
        <v>tabletop games</v>
      </c>
      <c r="W2202" s="6" t="str">
        <f t="shared" si="273"/>
        <v>games</v>
      </c>
      <c r="X2202" s="6" t="str">
        <f t="shared" si="274"/>
        <v>tabletop games</v>
      </c>
    </row>
    <row r="2203" spans="1:24" ht="104.7" customHeight="1" x14ac:dyDescent="0.55000000000000004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20">
        <f t="shared" si="275"/>
        <v>41276.846817129634</v>
      </c>
      <c r="L2203" s="20">
        <f t="shared" si="276"/>
        <v>41290.846817129634</v>
      </c>
      <c r="M2203" s="6" t="b">
        <v>0</v>
      </c>
      <c r="N2203" s="6">
        <v>28</v>
      </c>
      <c r="O2203" s="6" t="b">
        <v>1</v>
      </c>
      <c r="P2203" s="6" t="s">
        <v>8280</v>
      </c>
      <c r="Q2203" s="8">
        <f t="shared" si="277"/>
        <v>382.71818181818185</v>
      </c>
      <c r="R2203" s="9">
        <f t="shared" si="278"/>
        <v>15.035357142857142</v>
      </c>
      <c r="S2203" s="6" t="s">
        <v>8325</v>
      </c>
      <c r="T2203" s="6" t="s">
        <v>8330</v>
      </c>
      <c r="U2203" s="6" t="str">
        <f t="shared" si="272"/>
        <v>music</v>
      </c>
      <c r="V2203" s="6" t="str">
        <f t="shared" si="279"/>
        <v>electronic music</v>
      </c>
      <c r="W2203" s="6" t="str">
        <f t="shared" si="273"/>
        <v>music</v>
      </c>
      <c r="X2203" s="6" t="str">
        <f t="shared" si="274"/>
        <v>electronic music</v>
      </c>
    </row>
    <row r="2204" spans="1:24" ht="104.7" customHeight="1" x14ac:dyDescent="0.55000000000000004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20">
        <f t="shared" si="275"/>
        <v>41184.849166666667</v>
      </c>
      <c r="L2204" s="20">
        <f t="shared" si="276"/>
        <v>41214.849166666667</v>
      </c>
      <c r="M2204" s="6" t="b">
        <v>0</v>
      </c>
      <c r="N2204" s="6">
        <v>721</v>
      </c>
      <c r="O2204" s="6" t="b">
        <v>1</v>
      </c>
      <c r="P2204" s="6" t="s">
        <v>8280</v>
      </c>
      <c r="Q2204" s="8">
        <f t="shared" si="277"/>
        <v>704.18124999999998</v>
      </c>
      <c r="R2204" s="9">
        <f t="shared" si="278"/>
        <v>39.066920943134534</v>
      </c>
      <c r="S2204" s="6" t="s">
        <v>8325</v>
      </c>
      <c r="T2204" s="6" t="s">
        <v>8330</v>
      </c>
      <c r="U2204" s="6" t="str">
        <f t="shared" si="272"/>
        <v>music</v>
      </c>
      <c r="V2204" s="6" t="str">
        <f t="shared" si="279"/>
        <v>electronic music</v>
      </c>
      <c r="W2204" s="6" t="str">
        <f t="shared" si="273"/>
        <v>music</v>
      </c>
      <c r="X2204" s="6" t="str">
        <f t="shared" si="274"/>
        <v>electronic music</v>
      </c>
    </row>
    <row r="2205" spans="1:24" ht="104.7" customHeight="1" x14ac:dyDescent="0.55000000000000004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20">
        <f t="shared" si="275"/>
        <v>42241.85974537037</v>
      </c>
      <c r="L2205" s="20">
        <f t="shared" si="276"/>
        <v>42271.85974537037</v>
      </c>
      <c r="M2205" s="6" t="b">
        <v>0</v>
      </c>
      <c r="N2205" s="6">
        <v>50</v>
      </c>
      <c r="O2205" s="6" t="b">
        <v>1</v>
      </c>
      <c r="P2205" s="6" t="s">
        <v>8280</v>
      </c>
      <c r="Q2205" s="8">
        <f t="shared" si="277"/>
        <v>109.55</v>
      </c>
      <c r="R2205" s="9">
        <f t="shared" si="278"/>
        <v>43.82</v>
      </c>
      <c r="S2205" s="6" t="s">
        <v>8325</v>
      </c>
      <c r="T2205" s="6" t="s">
        <v>8330</v>
      </c>
      <c r="U2205" s="6" t="str">
        <f t="shared" si="272"/>
        <v>music</v>
      </c>
      <c r="V2205" s="6" t="str">
        <f t="shared" si="279"/>
        <v>electronic music</v>
      </c>
      <c r="W2205" s="6" t="str">
        <f t="shared" si="273"/>
        <v>music</v>
      </c>
      <c r="X2205" s="6" t="str">
        <f t="shared" si="274"/>
        <v>electronic music</v>
      </c>
    </row>
    <row r="2206" spans="1:24" ht="104.7" customHeight="1" x14ac:dyDescent="0.55000000000000004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20">
        <f t="shared" si="275"/>
        <v>41312.311562499999</v>
      </c>
      <c r="L2206" s="20">
        <f t="shared" si="276"/>
        <v>41342.311562499999</v>
      </c>
      <c r="M2206" s="6" t="b">
        <v>0</v>
      </c>
      <c r="N2206" s="6">
        <v>73</v>
      </c>
      <c r="O2206" s="6" t="b">
        <v>1</v>
      </c>
      <c r="P2206" s="6" t="s">
        <v>8280</v>
      </c>
      <c r="Q2206" s="8">
        <f t="shared" si="277"/>
        <v>132.86666666666667</v>
      </c>
      <c r="R2206" s="9">
        <f t="shared" si="278"/>
        <v>27.301369863013697</v>
      </c>
      <c r="S2206" s="6" t="s">
        <v>8325</v>
      </c>
      <c r="T2206" s="6" t="s">
        <v>8330</v>
      </c>
      <c r="U2206" s="6" t="str">
        <f t="shared" si="272"/>
        <v>music</v>
      </c>
      <c r="V2206" s="6" t="str">
        <f t="shared" si="279"/>
        <v>electronic music</v>
      </c>
      <c r="W2206" s="6" t="str">
        <f t="shared" si="273"/>
        <v>music</v>
      </c>
      <c r="X2206" s="6" t="str">
        <f t="shared" si="274"/>
        <v>electronic music</v>
      </c>
    </row>
    <row r="2207" spans="1:24" ht="104.7" customHeight="1" x14ac:dyDescent="0.55000000000000004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20">
        <f t="shared" si="275"/>
        <v>41031.82163194444</v>
      </c>
      <c r="L2207" s="20">
        <f t="shared" si="276"/>
        <v>41061.82163194444</v>
      </c>
      <c r="M2207" s="6" t="b">
        <v>0</v>
      </c>
      <c r="N2207" s="6">
        <v>27</v>
      </c>
      <c r="O2207" s="6" t="b">
        <v>1</v>
      </c>
      <c r="P2207" s="6" t="s">
        <v>8280</v>
      </c>
      <c r="Q2207" s="8">
        <f t="shared" si="277"/>
        <v>152</v>
      </c>
      <c r="R2207" s="9">
        <f t="shared" si="278"/>
        <v>42.222222222222221</v>
      </c>
      <c r="S2207" s="6" t="s">
        <v>8325</v>
      </c>
      <c r="T2207" s="6" t="s">
        <v>8330</v>
      </c>
      <c r="U2207" s="6" t="str">
        <f t="shared" si="272"/>
        <v>music</v>
      </c>
      <c r="V2207" s="6" t="str">
        <f t="shared" si="279"/>
        <v>electronic music</v>
      </c>
      <c r="W2207" s="6" t="str">
        <f t="shared" si="273"/>
        <v>music</v>
      </c>
      <c r="X2207" s="6" t="str">
        <f t="shared" si="274"/>
        <v>electronic music</v>
      </c>
    </row>
    <row r="2208" spans="1:24" ht="104.7" customHeight="1" x14ac:dyDescent="0.55000000000000004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20">
        <f t="shared" si="275"/>
        <v>40997.257222222222</v>
      </c>
      <c r="L2208" s="20">
        <f t="shared" si="276"/>
        <v>41015.257222222222</v>
      </c>
      <c r="M2208" s="6" t="b">
        <v>0</v>
      </c>
      <c r="N2208" s="6">
        <v>34</v>
      </c>
      <c r="O2208" s="6" t="b">
        <v>1</v>
      </c>
      <c r="P2208" s="6" t="s">
        <v>8280</v>
      </c>
      <c r="Q2208" s="8">
        <f t="shared" si="277"/>
        <v>102.72727272727273</v>
      </c>
      <c r="R2208" s="9">
        <f t="shared" si="278"/>
        <v>33.235294117647058</v>
      </c>
      <c r="S2208" s="6" t="s">
        <v>8325</v>
      </c>
      <c r="T2208" s="6" t="s">
        <v>8330</v>
      </c>
      <c r="U2208" s="6" t="str">
        <f t="shared" si="272"/>
        <v>music</v>
      </c>
      <c r="V2208" s="6" t="str">
        <f t="shared" si="279"/>
        <v>electronic music</v>
      </c>
      <c r="W2208" s="6" t="str">
        <f t="shared" si="273"/>
        <v>music</v>
      </c>
      <c r="X2208" s="6" t="str">
        <f t="shared" si="274"/>
        <v>electronic music</v>
      </c>
    </row>
    <row r="2209" spans="1:24" ht="104.7" customHeight="1" x14ac:dyDescent="0.55000000000000004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20">
        <f t="shared" si="275"/>
        <v>41564.194131944445</v>
      </c>
      <c r="L2209" s="20">
        <f t="shared" si="276"/>
        <v>41594.235798611109</v>
      </c>
      <c r="M2209" s="6" t="b">
        <v>0</v>
      </c>
      <c r="N2209" s="6">
        <v>7</v>
      </c>
      <c r="O2209" s="6" t="b">
        <v>1</v>
      </c>
      <c r="P2209" s="6" t="s">
        <v>8280</v>
      </c>
      <c r="Q2209" s="8">
        <f t="shared" si="277"/>
        <v>100</v>
      </c>
      <c r="R2209" s="9">
        <f t="shared" si="278"/>
        <v>285.71428571428572</v>
      </c>
      <c r="S2209" s="6" t="s">
        <v>8325</v>
      </c>
      <c r="T2209" s="6" t="s">
        <v>8330</v>
      </c>
      <c r="U2209" s="6" t="str">
        <f t="shared" si="272"/>
        <v>music</v>
      </c>
      <c r="V2209" s="6" t="str">
        <f t="shared" si="279"/>
        <v>electronic music</v>
      </c>
      <c r="W2209" s="6" t="str">
        <f t="shared" si="273"/>
        <v>music</v>
      </c>
      <c r="X2209" s="6" t="str">
        <f t="shared" si="274"/>
        <v>electronic music</v>
      </c>
    </row>
    <row r="2210" spans="1:24" ht="104.7" customHeight="1" x14ac:dyDescent="0.55000000000000004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20">
        <f t="shared" si="275"/>
        <v>40946.882245370369</v>
      </c>
      <c r="L2210" s="20">
        <f t="shared" si="276"/>
        <v>41006.166666666664</v>
      </c>
      <c r="M2210" s="6" t="b">
        <v>0</v>
      </c>
      <c r="N2210" s="6">
        <v>24</v>
      </c>
      <c r="O2210" s="6" t="b">
        <v>1</v>
      </c>
      <c r="P2210" s="6" t="s">
        <v>8280</v>
      </c>
      <c r="Q2210" s="8">
        <f t="shared" si="277"/>
        <v>101.6</v>
      </c>
      <c r="R2210" s="9">
        <f t="shared" si="278"/>
        <v>42.333333333333336</v>
      </c>
      <c r="S2210" s="6" t="s">
        <v>8325</v>
      </c>
      <c r="T2210" s="6" t="s">
        <v>8330</v>
      </c>
      <c r="U2210" s="6" t="str">
        <f t="shared" si="272"/>
        <v>music</v>
      </c>
      <c r="V2210" s="6" t="str">
        <f t="shared" si="279"/>
        <v>electronic music</v>
      </c>
      <c r="W2210" s="6" t="str">
        <f t="shared" si="273"/>
        <v>music</v>
      </c>
      <c r="X2210" s="6" t="str">
        <f t="shared" si="274"/>
        <v>electronic music</v>
      </c>
    </row>
    <row r="2211" spans="1:24" ht="104.7" customHeight="1" x14ac:dyDescent="0.55000000000000004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20">
        <f t="shared" si="275"/>
        <v>41732.479675925926</v>
      </c>
      <c r="L2211" s="20">
        <f t="shared" si="276"/>
        <v>41743.958333333336</v>
      </c>
      <c r="M2211" s="6" t="b">
        <v>0</v>
      </c>
      <c r="N2211" s="6">
        <v>15</v>
      </c>
      <c r="O2211" s="6" t="b">
        <v>1</v>
      </c>
      <c r="P2211" s="6" t="s">
        <v>8280</v>
      </c>
      <c r="Q2211" s="8">
        <f t="shared" si="277"/>
        <v>150.80000000000001</v>
      </c>
      <c r="R2211" s="9">
        <f t="shared" si="278"/>
        <v>50.266666666666666</v>
      </c>
      <c r="S2211" s="6" t="s">
        <v>8325</v>
      </c>
      <c r="T2211" s="6" t="s">
        <v>8330</v>
      </c>
      <c r="U2211" s="6" t="str">
        <f t="shared" si="272"/>
        <v>music</v>
      </c>
      <c r="V2211" s="6" t="str">
        <f t="shared" si="279"/>
        <v>electronic music</v>
      </c>
      <c r="W2211" s="6" t="str">
        <f t="shared" si="273"/>
        <v>music</v>
      </c>
      <c r="X2211" s="6" t="str">
        <f t="shared" si="274"/>
        <v>electronic music</v>
      </c>
    </row>
    <row r="2212" spans="1:24" ht="104.7" customHeight="1" x14ac:dyDescent="0.55000000000000004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20">
        <f t="shared" si="275"/>
        <v>40956.066087962965</v>
      </c>
      <c r="L2212" s="20">
        <f t="shared" si="276"/>
        <v>41013.73333333333</v>
      </c>
      <c r="M2212" s="6" t="b">
        <v>0</v>
      </c>
      <c r="N2212" s="6">
        <v>72</v>
      </c>
      <c r="O2212" s="6" t="b">
        <v>1</v>
      </c>
      <c r="P2212" s="6" t="s">
        <v>8280</v>
      </c>
      <c r="Q2212" s="8">
        <f t="shared" si="277"/>
        <v>111.425</v>
      </c>
      <c r="R2212" s="9">
        <f t="shared" si="278"/>
        <v>61.902777777777779</v>
      </c>
      <c r="S2212" s="6" t="s">
        <v>8325</v>
      </c>
      <c r="T2212" s="6" t="s">
        <v>8330</v>
      </c>
      <c r="U2212" s="6" t="str">
        <f t="shared" si="272"/>
        <v>music</v>
      </c>
      <c r="V2212" s="6" t="str">
        <f t="shared" si="279"/>
        <v>electronic music</v>
      </c>
      <c r="W2212" s="6" t="str">
        <f t="shared" si="273"/>
        <v>music</v>
      </c>
      <c r="X2212" s="6" t="str">
        <f t="shared" si="274"/>
        <v>electronic music</v>
      </c>
    </row>
    <row r="2213" spans="1:24" ht="104.7" customHeight="1" x14ac:dyDescent="0.55000000000000004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20">
        <f t="shared" si="275"/>
        <v>41716.785011574073</v>
      </c>
      <c r="L2213" s="20">
        <f t="shared" si="276"/>
        <v>41739.290972222225</v>
      </c>
      <c r="M2213" s="6" t="b">
        <v>0</v>
      </c>
      <c r="N2213" s="6">
        <v>120</v>
      </c>
      <c r="O2213" s="6" t="b">
        <v>1</v>
      </c>
      <c r="P2213" s="6" t="s">
        <v>8280</v>
      </c>
      <c r="Q2213" s="8">
        <f t="shared" si="277"/>
        <v>195.6</v>
      </c>
      <c r="R2213" s="9">
        <f t="shared" si="278"/>
        <v>40.75</v>
      </c>
      <c r="S2213" s="6" t="s">
        <v>8325</v>
      </c>
      <c r="T2213" s="6" t="s">
        <v>8330</v>
      </c>
      <c r="U2213" s="6" t="str">
        <f t="shared" si="272"/>
        <v>music</v>
      </c>
      <c r="V2213" s="6" t="str">
        <f t="shared" si="279"/>
        <v>electronic music</v>
      </c>
      <c r="W2213" s="6" t="str">
        <f t="shared" si="273"/>
        <v>music</v>
      </c>
      <c r="X2213" s="6" t="str">
        <f t="shared" si="274"/>
        <v>electronic music</v>
      </c>
    </row>
    <row r="2214" spans="1:24" ht="104.7" customHeight="1" x14ac:dyDescent="0.55000000000000004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20">
        <f t="shared" si="275"/>
        <v>41548.747418981482</v>
      </c>
      <c r="L2214" s="20">
        <f t="shared" si="276"/>
        <v>41582.041666666664</v>
      </c>
      <c r="M2214" s="6" t="b">
        <v>0</v>
      </c>
      <c r="N2214" s="6">
        <v>123</v>
      </c>
      <c r="O2214" s="6" t="b">
        <v>1</v>
      </c>
      <c r="P2214" s="6" t="s">
        <v>8280</v>
      </c>
      <c r="Q2214" s="8">
        <f t="shared" si="277"/>
        <v>114.38333333333333</v>
      </c>
      <c r="R2214" s="9">
        <f t="shared" si="278"/>
        <v>55.796747967479675</v>
      </c>
      <c r="S2214" s="6" t="s">
        <v>8325</v>
      </c>
      <c r="T2214" s="6" t="s">
        <v>8330</v>
      </c>
      <c r="U2214" s="6" t="str">
        <f t="shared" si="272"/>
        <v>music</v>
      </c>
      <c r="V2214" s="6" t="str">
        <f t="shared" si="279"/>
        <v>electronic music</v>
      </c>
      <c r="W2214" s="6" t="str">
        <f t="shared" si="273"/>
        <v>music</v>
      </c>
      <c r="X2214" s="6" t="str">
        <f t="shared" si="274"/>
        <v>electronic music</v>
      </c>
    </row>
    <row r="2215" spans="1:24" ht="104.7" customHeight="1" x14ac:dyDescent="0.55000000000000004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20">
        <f t="shared" si="275"/>
        <v>42109.826145833329</v>
      </c>
      <c r="L2215" s="20">
        <f t="shared" si="276"/>
        <v>42139.826145833329</v>
      </c>
      <c r="M2215" s="6" t="b">
        <v>0</v>
      </c>
      <c r="N2215" s="6">
        <v>1</v>
      </c>
      <c r="O2215" s="6" t="b">
        <v>1</v>
      </c>
      <c r="P2215" s="6" t="s">
        <v>8280</v>
      </c>
      <c r="Q2215" s="8">
        <f t="shared" si="277"/>
        <v>200</v>
      </c>
      <c r="R2215" s="9">
        <f t="shared" si="278"/>
        <v>10</v>
      </c>
      <c r="S2215" s="6" t="s">
        <v>8325</v>
      </c>
      <c r="T2215" s="6" t="s">
        <v>8330</v>
      </c>
      <c r="U2215" s="6" t="str">
        <f t="shared" si="272"/>
        <v>music</v>
      </c>
      <c r="V2215" s="6" t="str">
        <f t="shared" si="279"/>
        <v>electronic music</v>
      </c>
      <c r="W2215" s="6" t="str">
        <f t="shared" si="273"/>
        <v>music</v>
      </c>
      <c r="X2215" s="6" t="str">
        <f t="shared" si="274"/>
        <v>electronic music</v>
      </c>
    </row>
    <row r="2216" spans="1:24" ht="104.7" customHeight="1" x14ac:dyDescent="0.55000000000000004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20">
        <f t="shared" si="275"/>
        <v>41646.792222222226</v>
      </c>
      <c r="L2216" s="20">
        <f t="shared" si="276"/>
        <v>41676.792222222226</v>
      </c>
      <c r="M2216" s="6" t="b">
        <v>0</v>
      </c>
      <c r="N2216" s="6">
        <v>24</v>
      </c>
      <c r="O2216" s="6" t="b">
        <v>1</v>
      </c>
      <c r="P2216" s="6" t="s">
        <v>8280</v>
      </c>
      <c r="Q2216" s="8">
        <f t="shared" si="277"/>
        <v>292.50166666666667</v>
      </c>
      <c r="R2216" s="9">
        <f t="shared" si="278"/>
        <v>73.125416666666666</v>
      </c>
      <c r="S2216" s="6" t="s">
        <v>8325</v>
      </c>
      <c r="T2216" s="6" t="s">
        <v>8330</v>
      </c>
      <c r="U2216" s="6" t="str">
        <f t="shared" si="272"/>
        <v>music</v>
      </c>
      <c r="V2216" s="6" t="str">
        <f t="shared" si="279"/>
        <v>electronic music</v>
      </c>
      <c r="W2216" s="6" t="str">
        <f t="shared" si="273"/>
        <v>music</v>
      </c>
      <c r="X2216" s="6" t="str">
        <f t="shared" si="274"/>
        <v>electronic music</v>
      </c>
    </row>
    <row r="2217" spans="1:24" ht="104.7" customHeight="1" x14ac:dyDescent="0.55000000000000004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20">
        <f t="shared" si="275"/>
        <v>40958.717268518521</v>
      </c>
      <c r="L2217" s="20">
        <f t="shared" si="276"/>
        <v>40981.290972222225</v>
      </c>
      <c r="M2217" s="6" t="b">
        <v>0</v>
      </c>
      <c r="N2217" s="6">
        <v>33</v>
      </c>
      <c r="O2217" s="6" t="b">
        <v>1</v>
      </c>
      <c r="P2217" s="6" t="s">
        <v>8280</v>
      </c>
      <c r="Q2217" s="8">
        <f t="shared" si="277"/>
        <v>156.36363636363637</v>
      </c>
      <c r="R2217" s="9">
        <f t="shared" si="278"/>
        <v>26.060606060606062</v>
      </c>
      <c r="S2217" s="6" t="s">
        <v>8325</v>
      </c>
      <c r="T2217" s="6" t="s">
        <v>8330</v>
      </c>
      <c r="U2217" s="6" t="str">
        <f t="shared" si="272"/>
        <v>music</v>
      </c>
      <c r="V2217" s="6" t="str">
        <f t="shared" si="279"/>
        <v>electronic music</v>
      </c>
      <c r="W2217" s="6" t="str">
        <f t="shared" si="273"/>
        <v>music</v>
      </c>
      <c r="X2217" s="6" t="str">
        <f t="shared" si="274"/>
        <v>electronic music</v>
      </c>
    </row>
    <row r="2218" spans="1:24" ht="104.7" customHeight="1" x14ac:dyDescent="0.55000000000000004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20">
        <f t="shared" si="275"/>
        <v>42194.751678240747</v>
      </c>
      <c r="L2218" s="20">
        <f t="shared" si="276"/>
        <v>42208.751678240747</v>
      </c>
      <c r="M2218" s="6" t="b">
        <v>0</v>
      </c>
      <c r="N2218" s="6">
        <v>14</v>
      </c>
      <c r="O2218" s="6" t="b">
        <v>1</v>
      </c>
      <c r="P2218" s="6" t="s">
        <v>8280</v>
      </c>
      <c r="Q2218" s="8">
        <f t="shared" si="277"/>
        <v>105.66666666666666</v>
      </c>
      <c r="R2218" s="9">
        <f t="shared" si="278"/>
        <v>22.642857142857142</v>
      </c>
      <c r="S2218" s="6" t="s">
        <v>8325</v>
      </c>
      <c r="T2218" s="6" t="s">
        <v>8330</v>
      </c>
      <c r="U2218" s="6" t="str">
        <f t="shared" si="272"/>
        <v>music</v>
      </c>
      <c r="V2218" s="6" t="str">
        <f t="shared" si="279"/>
        <v>electronic music</v>
      </c>
      <c r="W2218" s="6" t="str">
        <f t="shared" si="273"/>
        <v>music</v>
      </c>
      <c r="X2218" s="6" t="str">
        <f t="shared" si="274"/>
        <v>electronic music</v>
      </c>
    </row>
    <row r="2219" spans="1:24" ht="104.7" customHeight="1" x14ac:dyDescent="0.55000000000000004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20">
        <f t="shared" si="275"/>
        <v>42299.776770833334</v>
      </c>
      <c r="L2219" s="20">
        <f t="shared" si="276"/>
        <v>42310.333333333328</v>
      </c>
      <c r="M2219" s="6" t="b">
        <v>0</v>
      </c>
      <c r="N2219" s="6">
        <v>9</v>
      </c>
      <c r="O2219" s="6" t="b">
        <v>1</v>
      </c>
      <c r="P2219" s="6" t="s">
        <v>8280</v>
      </c>
      <c r="Q2219" s="8">
        <f t="shared" si="277"/>
        <v>101.19047619047619</v>
      </c>
      <c r="R2219" s="9">
        <f t="shared" si="278"/>
        <v>47.222222222222221</v>
      </c>
      <c r="S2219" s="6" t="s">
        <v>8325</v>
      </c>
      <c r="T2219" s="6" t="s">
        <v>8330</v>
      </c>
      <c r="U2219" s="6" t="str">
        <f t="shared" si="272"/>
        <v>music</v>
      </c>
      <c r="V2219" s="6" t="str">
        <f t="shared" si="279"/>
        <v>electronic music</v>
      </c>
      <c r="W2219" s="6" t="str">
        <f t="shared" si="273"/>
        <v>music</v>
      </c>
      <c r="X2219" s="6" t="str">
        <f t="shared" si="274"/>
        <v>electronic music</v>
      </c>
    </row>
    <row r="2220" spans="1:24" ht="104.7" customHeight="1" x14ac:dyDescent="0.55000000000000004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20">
        <f t="shared" si="275"/>
        <v>41127.812303240738</v>
      </c>
      <c r="L2220" s="20">
        <f t="shared" si="276"/>
        <v>41150</v>
      </c>
      <c r="M2220" s="6" t="b">
        <v>0</v>
      </c>
      <c r="N2220" s="6">
        <v>76</v>
      </c>
      <c r="O2220" s="6" t="b">
        <v>1</v>
      </c>
      <c r="P2220" s="6" t="s">
        <v>8280</v>
      </c>
      <c r="Q2220" s="8">
        <f t="shared" si="277"/>
        <v>122.833</v>
      </c>
      <c r="R2220" s="9">
        <f t="shared" si="278"/>
        <v>32.324473684210524</v>
      </c>
      <c r="S2220" s="6" t="s">
        <v>8325</v>
      </c>
      <c r="T2220" s="6" t="s">
        <v>8330</v>
      </c>
      <c r="U2220" s="6" t="str">
        <f t="shared" si="272"/>
        <v>music</v>
      </c>
      <c r="V2220" s="6" t="str">
        <f t="shared" si="279"/>
        <v>electronic music</v>
      </c>
      <c r="W2220" s="6" t="str">
        <f t="shared" si="273"/>
        <v>music</v>
      </c>
      <c r="X2220" s="6" t="str">
        <f t="shared" si="274"/>
        <v>electronic music</v>
      </c>
    </row>
    <row r="2221" spans="1:24" ht="104.7" customHeight="1" x14ac:dyDescent="0.55000000000000004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20">
        <f t="shared" si="275"/>
        <v>42205.718888888892</v>
      </c>
      <c r="L2221" s="20">
        <f t="shared" si="276"/>
        <v>42235.718888888892</v>
      </c>
      <c r="M2221" s="6" t="b">
        <v>0</v>
      </c>
      <c r="N2221" s="6">
        <v>19</v>
      </c>
      <c r="O2221" s="6" t="b">
        <v>1</v>
      </c>
      <c r="P2221" s="6" t="s">
        <v>8280</v>
      </c>
      <c r="Q2221" s="8">
        <f t="shared" si="277"/>
        <v>101.49999999999999</v>
      </c>
      <c r="R2221" s="9">
        <f t="shared" si="278"/>
        <v>53.421052631578945</v>
      </c>
      <c r="S2221" s="6" t="s">
        <v>8325</v>
      </c>
      <c r="T2221" s="6" t="s">
        <v>8330</v>
      </c>
      <c r="U2221" s="6" t="str">
        <f t="shared" si="272"/>
        <v>music</v>
      </c>
      <c r="V2221" s="6" t="str">
        <f t="shared" si="279"/>
        <v>electronic music</v>
      </c>
      <c r="W2221" s="6" t="str">
        <f t="shared" si="273"/>
        <v>music</v>
      </c>
      <c r="X2221" s="6" t="str">
        <f t="shared" si="274"/>
        <v>electronic music</v>
      </c>
    </row>
    <row r="2222" spans="1:24" ht="104.7" customHeight="1" x14ac:dyDescent="0.55000000000000004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20">
        <f t="shared" si="275"/>
        <v>41452.060601851852</v>
      </c>
      <c r="L2222" s="20">
        <f t="shared" si="276"/>
        <v>41482.060601851852</v>
      </c>
      <c r="M2222" s="6" t="b">
        <v>0</v>
      </c>
      <c r="N2222" s="6">
        <v>69</v>
      </c>
      <c r="O2222" s="6" t="b">
        <v>1</v>
      </c>
      <c r="P2222" s="6" t="s">
        <v>8280</v>
      </c>
      <c r="Q2222" s="8">
        <f t="shared" si="277"/>
        <v>101.14285714285714</v>
      </c>
      <c r="R2222" s="9">
        <f t="shared" si="278"/>
        <v>51.304347826086953</v>
      </c>
      <c r="S2222" s="6" t="s">
        <v>8325</v>
      </c>
      <c r="T2222" s="6" t="s">
        <v>8330</v>
      </c>
      <c r="U2222" s="6" t="str">
        <f t="shared" si="272"/>
        <v>music</v>
      </c>
      <c r="V2222" s="6" t="str">
        <f t="shared" si="279"/>
        <v>electronic music</v>
      </c>
      <c r="W2222" s="6" t="str">
        <f t="shared" si="273"/>
        <v>music</v>
      </c>
      <c r="X2222" s="6" t="str">
        <f t="shared" si="274"/>
        <v>electronic music</v>
      </c>
    </row>
    <row r="2223" spans="1:24" ht="104.7" customHeight="1" x14ac:dyDescent="0.55000000000000004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20">
        <f t="shared" si="275"/>
        <v>42452.666770833333</v>
      </c>
      <c r="L2223" s="20">
        <f t="shared" si="276"/>
        <v>42483</v>
      </c>
      <c r="M2223" s="6" t="b">
        <v>0</v>
      </c>
      <c r="N2223" s="6">
        <v>218</v>
      </c>
      <c r="O2223" s="6" t="b">
        <v>1</v>
      </c>
      <c r="P2223" s="6" t="s">
        <v>8297</v>
      </c>
      <c r="Q2223" s="8">
        <f t="shared" si="277"/>
        <v>108.11999999999999</v>
      </c>
      <c r="R2223" s="9">
        <f t="shared" si="278"/>
        <v>37.197247706422019</v>
      </c>
      <c r="S2223" s="6" t="s">
        <v>8333</v>
      </c>
      <c r="T2223" s="6" t="s">
        <v>8351</v>
      </c>
      <c r="U2223" s="6" t="str">
        <f t="shared" si="272"/>
        <v>games</v>
      </c>
      <c r="V2223" s="6" t="str">
        <f t="shared" si="279"/>
        <v>tabletop games</v>
      </c>
      <c r="W2223" s="6" t="str">
        <f t="shared" si="273"/>
        <v>games</v>
      </c>
      <c r="X2223" s="6" t="str">
        <f t="shared" si="274"/>
        <v>tabletop games</v>
      </c>
    </row>
    <row r="2224" spans="1:24" ht="104.7" customHeight="1" x14ac:dyDescent="0.55000000000000004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20">
        <f t="shared" si="275"/>
        <v>40906.787581018521</v>
      </c>
      <c r="L2224" s="20">
        <f t="shared" si="276"/>
        <v>40936.787581018521</v>
      </c>
      <c r="M2224" s="6" t="b">
        <v>0</v>
      </c>
      <c r="N2224" s="6">
        <v>30</v>
      </c>
      <c r="O2224" s="6" t="b">
        <v>1</v>
      </c>
      <c r="P2224" s="6" t="s">
        <v>8297</v>
      </c>
      <c r="Q2224" s="8">
        <f t="shared" si="277"/>
        <v>162.6</v>
      </c>
      <c r="R2224" s="9">
        <f t="shared" si="278"/>
        <v>27.1</v>
      </c>
      <c r="S2224" s="6" t="s">
        <v>8333</v>
      </c>
      <c r="T2224" s="6" t="s">
        <v>8351</v>
      </c>
      <c r="U2224" s="6" t="str">
        <f t="shared" si="272"/>
        <v>games</v>
      </c>
      <c r="V2224" s="6" t="str">
        <f t="shared" si="279"/>
        <v>tabletop games</v>
      </c>
      <c r="W2224" s="6" t="str">
        <f t="shared" si="273"/>
        <v>games</v>
      </c>
      <c r="X2224" s="6" t="str">
        <f t="shared" si="274"/>
        <v>tabletop games</v>
      </c>
    </row>
    <row r="2225" spans="1:24" ht="104.7" customHeight="1" x14ac:dyDescent="0.55000000000000004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20">
        <f t="shared" si="275"/>
        <v>42152.640833333338</v>
      </c>
      <c r="L2225" s="20">
        <f t="shared" si="276"/>
        <v>42182.640833333338</v>
      </c>
      <c r="M2225" s="6" t="b">
        <v>0</v>
      </c>
      <c r="N2225" s="6">
        <v>100</v>
      </c>
      <c r="O2225" s="6" t="b">
        <v>1</v>
      </c>
      <c r="P2225" s="6" t="s">
        <v>8297</v>
      </c>
      <c r="Q2225" s="8">
        <f t="shared" si="277"/>
        <v>105.80000000000001</v>
      </c>
      <c r="R2225" s="9">
        <f t="shared" si="278"/>
        <v>206.31</v>
      </c>
      <c r="S2225" s="6" t="s">
        <v>8333</v>
      </c>
      <c r="T2225" s="6" t="s">
        <v>8351</v>
      </c>
      <c r="U2225" s="6" t="str">
        <f t="shared" si="272"/>
        <v>games</v>
      </c>
      <c r="V2225" s="6" t="str">
        <f t="shared" si="279"/>
        <v>tabletop games</v>
      </c>
      <c r="W2225" s="6" t="str">
        <f t="shared" si="273"/>
        <v>games</v>
      </c>
      <c r="X2225" s="6" t="str">
        <f t="shared" si="274"/>
        <v>tabletop games</v>
      </c>
    </row>
    <row r="2226" spans="1:24" ht="104.7" customHeight="1" x14ac:dyDescent="0.55000000000000004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20">
        <f t="shared" si="275"/>
        <v>42644.667534722219</v>
      </c>
      <c r="L2226" s="20">
        <f t="shared" si="276"/>
        <v>42672.791666666672</v>
      </c>
      <c r="M2226" s="6" t="b">
        <v>0</v>
      </c>
      <c r="N2226" s="6">
        <v>296</v>
      </c>
      <c r="O2226" s="6" t="b">
        <v>1</v>
      </c>
      <c r="P2226" s="6" t="s">
        <v>8297</v>
      </c>
      <c r="Q2226" s="8">
        <f t="shared" si="277"/>
        <v>243.15000000000003</v>
      </c>
      <c r="R2226" s="9">
        <f t="shared" si="278"/>
        <v>82.145270270270274</v>
      </c>
      <c r="S2226" s="6" t="s">
        <v>8333</v>
      </c>
      <c r="T2226" s="6" t="s">
        <v>8351</v>
      </c>
      <c r="U2226" s="6" t="str">
        <f t="shared" si="272"/>
        <v>games</v>
      </c>
      <c r="V2226" s="6" t="str">
        <f t="shared" si="279"/>
        <v>tabletop games</v>
      </c>
      <c r="W2226" s="6" t="str">
        <f t="shared" si="273"/>
        <v>games</v>
      </c>
      <c r="X2226" s="6" t="str">
        <f t="shared" si="274"/>
        <v>tabletop games</v>
      </c>
    </row>
    <row r="2227" spans="1:24" ht="104.7" customHeight="1" x14ac:dyDescent="0.55000000000000004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20">
        <f t="shared" si="275"/>
        <v>41873.79184027778</v>
      </c>
      <c r="L2227" s="20">
        <f t="shared" si="276"/>
        <v>41903.79184027778</v>
      </c>
      <c r="M2227" s="6" t="b">
        <v>0</v>
      </c>
      <c r="N2227" s="6">
        <v>1204</v>
      </c>
      <c r="O2227" s="6" t="b">
        <v>1</v>
      </c>
      <c r="P2227" s="6" t="s">
        <v>8297</v>
      </c>
      <c r="Q2227" s="8">
        <f t="shared" si="277"/>
        <v>944.83338095238094</v>
      </c>
      <c r="R2227" s="9">
        <f t="shared" si="278"/>
        <v>164.79651993355483</v>
      </c>
      <c r="S2227" s="6" t="s">
        <v>8333</v>
      </c>
      <c r="T2227" s="6" t="s">
        <v>8351</v>
      </c>
      <c r="U2227" s="6" t="str">
        <f t="shared" si="272"/>
        <v>games</v>
      </c>
      <c r="V2227" s="6" t="str">
        <f t="shared" si="279"/>
        <v>tabletop games</v>
      </c>
      <c r="W2227" s="6" t="str">
        <f t="shared" si="273"/>
        <v>games</v>
      </c>
      <c r="X2227" s="6" t="str">
        <f t="shared" si="274"/>
        <v>tabletop games</v>
      </c>
    </row>
    <row r="2228" spans="1:24" ht="104.7" customHeight="1" x14ac:dyDescent="0.55000000000000004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20">
        <f t="shared" si="275"/>
        <v>42381.79886574074</v>
      </c>
      <c r="L2228" s="20">
        <f t="shared" si="276"/>
        <v>42412.207638888889</v>
      </c>
      <c r="M2228" s="6" t="b">
        <v>0</v>
      </c>
      <c r="N2228" s="6">
        <v>321</v>
      </c>
      <c r="O2228" s="6" t="b">
        <v>1</v>
      </c>
      <c r="P2228" s="6" t="s">
        <v>8297</v>
      </c>
      <c r="Q2228" s="8">
        <f t="shared" si="277"/>
        <v>108.46283333333334</v>
      </c>
      <c r="R2228" s="9">
        <f t="shared" si="278"/>
        <v>60.820280373831778</v>
      </c>
      <c r="S2228" s="6" t="s">
        <v>8333</v>
      </c>
      <c r="T2228" s="6" t="s">
        <v>8351</v>
      </c>
      <c r="U2228" s="6" t="str">
        <f t="shared" si="272"/>
        <v>games</v>
      </c>
      <c r="V2228" s="6" t="str">
        <f t="shared" si="279"/>
        <v>tabletop games</v>
      </c>
      <c r="W2228" s="6" t="str">
        <f t="shared" si="273"/>
        <v>games</v>
      </c>
      <c r="X2228" s="6" t="str">
        <f t="shared" si="274"/>
        <v>tabletop games</v>
      </c>
    </row>
    <row r="2229" spans="1:24" ht="104.7" customHeight="1" x14ac:dyDescent="0.55000000000000004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20">
        <f t="shared" si="275"/>
        <v>41561.807349537034</v>
      </c>
      <c r="L2229" s="20">
        <f t="shared" si="276"/>
        <v>41591.849016203705</v>
      </c>
      <c r="M2229" s="6" t="b">
        <v>0</v>
      </c>
      <c r="N2229" s="6">
        <v>301</v>
      </c>
      <c r="O2229" s="6" t="b">
        <v>1</v>
      </c>
      <c r="P2229" s="6" t="s">
        <v>8297</v>
      </c>
      <c r="Q2229" s="8">
        <f t="shared" si="277"/>
        <v>157.37692307692308</v>
      </c>
      <c r="R2229" s="9">
        <f t="shared" si="278"/>
        <v>67.970099667774093</v>
      </c>
      <c r="S2229" s="6" t="s">
        <v>8333</v>
      </c>
      <c r="T2229" s="6" t="s">
        <v>8351</v>
      </c>
      <c r="U2229" s="6" t="str">
        <f t="shared" si="272"/>
        <v>games</v>
      </c>
      <c r="V2229" s="6" t="str">
        <f t="shared" si="279"/>
        <v>tabletop games</v>
      </c>
      <c r="W2229" s="6" t="str">
        <f t="shared" si="273"/>
        <v>games</v>
      </c>
      <c r="X2229" s="6" t="str">
        <f t="shared" si="274"/>
        <v>tabletop games</v>
      </c>
    </row>
    <row r="2230" spans="1:24" ht="104.7" customHeight="1" x14ac:dyDescent="0.55000000000000004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20">
        <f t="shared" si="275"/>
        <v>42202.278194444443</v>
      </c>
      <c r="L2230" s="20">
        <f t="shared" si="276"/>
        <v>42232.278194444443</v>
      </c>
      <c r="M2230" s="6" t="b">
        <v>0</v>
      </c>
      <c r="N2230" s="6">
        <v>144</v>
      </c>
      <c r="O2230" s="6" t="b">
        <v>1</v>
      </c>
      <c r="P2230" s="6" t="s">
        <v>8297</v>
      </c>
      <c r="Q2230" s="8">
        <f t="shared" si="277"/>
        <v>1174.49</v>
      </c>
      <c r="R2230" s="9">
        <f t="shared" si="278"/>
        <v>81.561805555555551</v>
      </c>
      <c r="S2230" s="6" t="s">
        <v>8333</v>
      </c>
      <c r="T2230" s="6" t="s">
        <v>8351</v>
      </c>
      <c r="U2230" s="6" t="str">
        <f t="shared" si="272"/>
        <v>games</v>
      </c>
      <c r="V2230" s="6" t="str">
        <f t="shared" si="279"/>
        <v>tabletop games</v>
      </c>
      <c r="W2230" s="6" t="str">
        <f t="shared" si="273"/>
        <v>games</v>
      </c>
      <c r="X2230" s="6" t="str">
        <f t="shared" si="274"/>
        <v>tabletop games</v>
      </c>
    </row>
    <row r="2231" spans="1:24" ht="104.7" customHeight="1" x14ac:dyDescent="0.55000000000000004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20">
        <f t="shared" si="275"/>
        <v>41484.664247685185</v>
      </c>
      <c r="L2231" s="20">
        <f t="shared" si="276"/>
        <v>41520.166666666664</v>
      </c>
      <c r="M2231" s="6" t="b">
        <v>0</v>
      </c>
      <c r="N2231" s="6">
        <v>539</v>
      </c>
      <c r="O2231" s="6" t="b">
        <v>1</v>
      </c>
      <c r="P2231" s="6" t="s">
        <v>8297</v>
      </c>
      <c r="Q2231" s="8">
        <f t="shared" si="277"/>
        <v>171.04755366949576</v>
      </c>
      <c r="R2231" s="9">
        <f t="shared" si="278"/>
        <v>25.42547309833024</v>
      </c>
      <c r="S2231" s="6" t="s">
        <v>8333</v>
      </c>
      <c r="T2231" s="6" t="s">
        <v>8351</v>
      </c>
      <c r="U2231" s="6" t="str">
        <f t="shared" si="272"/>
        <v>games</v>
      </c>
      <c r="V2231" s="6" t="str">
        <f t="shared" si="279"/>
        <v>tabletop games</v>
      </c>
      <c r="W2231" s="6" t="str">
        <f t="shared" si="273"/>
        <v>games</v>
      </c>
      <c r="X2231" s="6" t="str">
        <f t="shared" si="274"/>
        <v>tabletop games</v>
      </c>
    </row>
    <row r="2232" spans="1:24" ht="104.7" customHeight="1" x14ac:dyDescent="0.55000000000000004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20">
        <f t="shared" si="275"/>
        <v>41724.881099537037</v>
      </c>
      <c r="L2232" s="20">
        <f t="shared" si="276"/>
        <v>41754.881099537037</v>
      </c>
      <c r="M2232" s="6" t="b">
        <v>0</v>
      </c>
      <c r="N2232" s="6">
        <v>498</v>
      </c>
      <c r="O2232" s="6" t="b">
        <v>1</v>
      </c>
      <c r="P2232" s="6" t="s">
        <v>8297</v>
      </c>
      <c r="Q2232" s="8">
        <f t="shared" si="277"/>
        <v>125.95294117647057</v>
      </c>
      <c r="R2232" s="9">
        <f t="shared" si="278"/>
        <v>21.497991967871485</v>
      </c>
      <c r="S2232" s="6" t="s">
        <v>8333</v>
      </c>
      <c r="T2232" s="6" t="s">
        <v>8351</v>
      </c>
      <c r="U2232" s="6" t="str">
        <f t="shared" si="272"/>
        <v>games</v>
      </c>
      <c r="V2232" s="6" t="str">
        <f t="shared" si="279"/>
        <v>tabletop games</v>
      </c>
      <c r="W2232" s="6" t="str">
        <f t="shared" si="273"/>
        <v>games</v>
      </c>
      <c r="X2232" s="6" t="str">
        <f t="shared" si="274"/>
        <v>tabletop games</v>
      </c>
    </row>
    <row r="2233" spans="1:24" ht="104.7" customHeight="1" x14ac:dyDescent="0.55000000000000004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20">
        <f t="shared" si="275"/>
        <v>41423.910891203705</v>
      </c>
      <c r="L2233" s="20">
        <f t="shared" si="276"/>
        <v>41450.208333333336</v>
      </c>
      <c r="M2233" s="6" t="b">
        <v>0</v>
      </c>
      <c r="N2233" s="6">
        <v>1113</v>
      </c>
      <c r="O2233" s="6" t="b">
        <v>1</v>
      </c>
      <c r="P2233" s="6" t="s">
        <v>8297</v>
      </c>
      <c r="Q2233" s="8">
        <f t="shared" si="277"/>
        <v>1212.1296000000002</v>
      </c>
      <c r="R2233" s="9">
        <f t="shared" si="278"/>
        <v>27.226630727762803</v>
      </c>
      <c r="S2233" s="6" t="s">
        <v>8333</v>
      </c>
      <c r="T2233" s="6" t="s">
        <v>8351</v>
      </c>
      <c r="U2233" s="6" t="str">
        <f t="shared" si="272"/>
        <v>games</v>
      </c>
      <c r="V2233" s="6" t="str">
        <f t="shared" si="279"/>
        <v>tabletop games</v>
      </c>
      <c r="W2233" s="6" t="str">
        <f t="shared" si="273"/>
        <v>games</v>
      </c>
      <c r="X2233" s="6" t="str">
        <f t="shared" si="274"/>
        <v>tabletop games</v>
      </c>
    </row>
    <row r="2234" spans="1:24" ht="104.7" customHeight="1" x14ac:dyDescent="0.55000000000000004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20">
        <f t="shared" si="275"/>
        <v>41806.794074074074</v>
      </c>
      <c r="L2234" s="20">
        <f t="shared" si="276"/>
        <v>41839.125</v>
      </c>
      <c r="M2234" s="6" t="b">
        <v>0</v>
      </c>
      <c r="N2234" s="6">
        <v>988</v>
      </c>
      <c r="O2234" s="6" t="b">
        <v>1</v>
      </c>
      <c r="P2234" s="6" t="s">
        <v>8297</v>
      </c>
      <c r="Q2234" s="8">
        <f t="shared" si="277"/>
        <v>495.8</v>
      </c>
      <c r="R2234" s="9">
        <f t="shared" si="278"/>
        <v>25.091093117408906</v>
      </c>
      <c r="S2234" s="6" t="s">
        <v>8333</v>
      </c>
      <c r="T2234" s="6" t="s">
        <v>8351</v>
      </c>
      <c r="U2234" s="6" t="str">
        <f t="shared" si="272"/>
        <v>games</v>
      </c>
      <c r="V2234" s="6" t="str">
        <f t="shared" si="279"/>
        <v>tabletop games</v>
      </c>
      <c r="W2234" s="6" t="str">
        <f t="shared" si="273"/>
        <v>games</v>
      </c>
      <c r="X2234" s="6" t="str">
        <f t="shared" si="274"/>
        <v>tabletop games</v>
      </c>
    </row>
    <row r="2235" spans="1:24" ht="104.7" customHeight="1" x14ac:dyDescent="0.55000000000000004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20">
        <f t="shared" si="275"/>
        <v>42331.378923611104</v>
      </c>
      <c r="L2235" s="20">
        <f t="shared" si="276"/>
        <v>42352</v>
      </c>
      <c r="M2235" s="6" t="b">
        <v>0</v>
      </c>
      <c r="N2235" s="6">
        <v>391</v>
      </c>
      <c r="O2235" s="6" t="b">
        <v>1</v>
      </c>
      <c r="P2235" s="6" t="s">
        <v>8297</v>
      </c>
      <c r="Q2235" s="8">
        <f t="shared" si="277"/>
        <v>332.03999999999996</v>
      </c>
      <c r="R2235" s="9">
        <f t="shared" si="278"/>
        <v>21.230179028132991</v>
      </c>
      <c r="S2235" s="6" t="s">
        <v>8333</v>
      </c>
      <c r="T2235" s="6" t="s">
        <v>8351</v>
      </c>
      <c r="U2235" s="6" t="str">
        <f t="shared" si="272"/>
        <v>games</v>
      </c>
      <c r="V2235" s="6" t="str">
        <f t="shared" si="279"/>
        <v>tabletop games</v>
      </c>
      <c r="W2235" s="6" t="str">
        <f t="shared" si="273"/>
        <v>games</v>
      </c>
      <c r="X2235" s="6" t="str">
        <f t="shared" si="274"/>
        <v>tabletop games</v>
      </c>
    </row>
    <row r="2236" spans="1:24" ht="104.7" customHeight="1" x14ac:dyDescent="0.55000000000000004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20">
        <f t="shared" si="275"/>
        <v>42710.824618055558</v>
      </c>
      <c r="L2236" s="20">
        <f t="shared" si="276"/>
        <v>42740.824618055558</v>
      </c>
      <c r="M2236" s="6" t="b">
        <v>0</v>
      </c>
      <c r="N2236" s="6">
        <v>28</v>
      </c>
      <c r="O2236" s="6" t="b">
        <v>1</v>
      </c>
      <c r="P2236" s="6" t="s">
        <v>8297</v>
      </c>
      <c r="Q2236" s="8">
        <f t="shared" si="277"/>
        <v>1165</v>
      </c>
      <c r="R2236" s="9">
        <f t="shared" si="278"/>
        <v>41.607142857142854</v>
      </c>
      <c r="S2236" s="6" t="s">
        <v>8333</v>
      </c>
      <c r="T2236" s="6" t="s">
        <v>8351</v>
      </c>
      <c r="U2236" s="6" t="str">
        <f t="shared" si="272"/>
        <v>games</v>
      </c>
      <c r="V2236" s="6" t="str">
        <f t="shared" si="279"/>
        <v>tabletop games</v>
      </c>
      <c r="W2236" s="6" t="str">
        <f t="shared" si="273"/>
        <v>games</v>
      </c>
      <c r="X2236" s="6" t="str">
        <f t="shared" si="274"/>
        <v>tabletop games</v>
      </c>
    </row>
    <row r="2237" spans="1:24" ht="104.7" customHeight="1" x14ac:dyDescent="0.55000000000000004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20">
        <f t="shared" si="275"/>
        <v>42062.022118055553</v>
      </c>
      <c r="L2237" s="20">
        <f t="shared" si="276"/>
        <v>42091.980451388896</v>
      </c>
      <c r="M2237" s="6" t="b">
        <v>0</v>
      </c>
      <c r="N2237" s="6">
        <v>147</v>
      </c>
      <c r="O2237" s="6" t="b">
        <v>1</v>
      </c>
      <c r="P2237" s="6" t="s">
        <v>8297</v>
      </c>
      <c r="Q2237" s="8">
        <f t="shared" si="277"/>
        <v>153.3153846153846</v>
      </c>
      <c r="R2237" s="9">
        <f t="shared" si="278"/>
        <v>135.58503401360545</v>
      </c>
      <c r="S2237" s="6" t="s">
        <v>8333</v>
      </c>
      <c r="T2237" s="6" t="s">
        <v>8351</v>
      </c>
      <c r="U2237" s="6" t="str">
        <f t="shared" si="272"/>
        <v>games</v>
      </c>
      <c r="V2237" s="6" t="str">
        <f t="shared" si="279"/>
        <v>tabletop games</v>
      </c>
      <c r="W2237" s="6" t="str">
        <f t="shared" si="273"/>
        <v>games</v>
      </c>
      <c r="X2237" s="6" t="str">
        <f t="shared" si="274"/>
        <v>tabletop games</v>
      </c>
    </row>
    <row r="2238" spans="1:24" ht="104.7" customHeight="1" x14ac:dyDescent="0.55000000000000004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20">
        <f t="shared" si="275"/>
        <v>42371.617164351846</v>
      </c>
      <c r="L2238" s="20">
        <f t="shared" si="276"/>
        <v>42401.617164351846</v>
      </c>
      <c r="M2238" s="6" t="b">
        <v>0</v>
      </c>
      <c r="N2238" s="6">
        <v>680</v>
      </c>
      <c r="O2238" s="6" t="b">
        <v>1</v>
      </c>
      <c r="P2238" s="6" t="s">
        <v>8297</v>
      </c>
      <c r="Q2238" s="8">
        <f t="shared" si="277"/>
        <v>537.10714285714289</v>
      </c>
      <c r="R2238" s="9">
        <f t="shared" si="278"/>
        <v>22.116176470588236</v>
      </c>
      <c r="S2238" s="6" t="s">
        <v>8333</v>
      </c>
      <c r="T2238" s="6" t="s">
        <v>8351</v>
      </c>
      <c r="U2238" s="6" t="str">
        <f t="shared" si="272"/>
        <v>games</v>
      </c>
      <c r="V2238" s="6" t="str">
        <f t="shared" si="279"/>
        <v>tabletop games</v>
      </c>
      <c r="W2238" s="6" t="str">
        <f t="shared" si="273"/>
        <v>games</v>
      </c>
      <c r="X2238" s="6" t="str">
        <f t="shared" si="274"/>
        <v>tabletop games</v>
      </c>
    </row>
    <row r="2239" spans="1:24" ht="104.7" customHeight="1" x14ac:dyDescent="0.55000000000000004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20">
        <f t="shared" si="275"/>
        <v>41915.003275462965</v>
      </c>
      <c r="L2239" s="20">
        <f t="shared" si="276"/>
        <v>41955.332638888889</v>
      </c>
      <c r="M2239" s="6" t="b">
        <v>0</v>
      </c>
      <c r="N2239" s="6">
        <v>983</v>
      </c>
      <c r="O2239" s="6" t="b">
        <v>1</v>
      </c>
      <c r="P2239" s="6" t="s">
        <v>8297</v>
      </c>
      <c r="Q2239" s="8">
        <f t="shared" si="277"/>
        <v>352.92777777777775</v>
      </c>
      <c r="R2239" s="9">
        <f t="shared" si="278"/>
        <v>64.625635808748726</v>
      </c>
      <c r="S2239" s="6" t="s">
        <v>8333</v>
      </c>
      <c r="T2239" s="6" t="s">
        <v>8351</v>
      </c>
      <c r="U2239" s="6" t="str">
        <f t="shared" si="272"/>
        <v>games</v>
      </c>
      <c r="V2239" s="6" t="str">
        <f t="shared" si="279"/>
        <v>tabletop games</v>
      </c>
      <c r="W2239" s="6" t="str">
        <f t="shared" si="273"/>
        <v>games</v>
      </c>
      <c r="X2239" s="6" t="str">
        <f t="shared" si="274"/>
        <v>tabletop games</v>
      </c>
    </row>
    <row r="2240" spans="1:24" ht="104.7" customHeight="1" x14ac:dyDescent="0.55000000000000004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20">
        <f t="shared" si="275"/>
        <v>42774.621712962966</v>
      </c>
      <c r="L2240" s="20">
        <f t="shared" si="276"/>
        <v>42804.621712962966</v>
      </c>
      <c r="M2240" s="6" t="b">
        <v>0</v>
      </c>
      <c r="N2240" s="6">
        <v>79</v>
      </c>
      <c r="O2240" s="6" t="b">
        <v>1</v>
      </c>
      <c r="P2240" s="6" t="s">
        <v>8297</v>
      </c>
      <c r="Q2240" s="8">
        <f t="shared" si="277"/>
        <v>137.4</v>
      </c>
      <c r="R2240" s="9">
        <f t="shared" si="278"/>
        <v>69.569620253164558</v>
      </c>
      <c r="S2240" s="6" t="s">
        <v>8333</v>
      </c>
      <c r="T2240" s="6" t="s">
        <v>8351</v>
      </c>
      <c r="U2240" s="6" t="str">
        <f t="shared" si="272"/>
        <v>games</v>
      </c>
      <c r="V2240" s="6" t="str">
        <f t="shared" si="279"/>
        <v>tabletop games</v>
      </c>
      <c r="W2240" s="6" t="str">
        <f t="shared" si="273"/>
        <v>games</v>
      </c>
      <c r="X2240" s="6" t="str">
        <f t="shared" si="274"/>
        <v>tabletop games</v>
      </c>
    </row>
    <row r="2241" spans="1:24" ht="104.7" customHeight="1" x14ac:dyDescent="0.55000000000000004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20">
        <f t="shared" si="275"/>
        <v>41572.958495370374</v>
      </c>
      <c r="L2241" s="20">
        <f t="shared" si="276"/>
        <v>41609.168055555558</v>
      </c>
      <c r="M2241" s="6" t="b">
        <v>0</v>
      </c>
      <c r="N2241" s="6">
        <v>426</v>
      </c>
      <c r="O2241" s="6" t="b">
        <v>1</v>
      </c>
      <c r="P2241" s="6" t="s">
        <v>8297</v>
      </c>
      <c r="Q2241" s="8">
        <f t="shared" si="277"/>
        <v>128.02668</v>
      </c>
      <c r="R2241" s="9">
        <f t="shared" si="278"/>
        <v>75.133028169014082</v>
      </c>
      <c r="S2241" s="6" t="s">
        <v>8333</v>
      </c>
      <c r="T2241" s="6" t="s">
        <v>8351</v>
      </c>
      <c r="U2241" s="6" t="str">
        <f t="shared" si="272"/>
        <v>games</v>
      </c>
      <c r="V2241" s="6" t="str">
        <f t="shared" si="279"/>
        <v>tabletop games</v>
      </c>
      <c r="W2241" s="6" t="str">
        <f t="shared" si="273"/>
        <v>games</v>
      </c>
      <c r="X2241" s="6" t="str">
        <f t="shared" si="274"/>
        <v>tabletop games</v>
      </c>
    </row>
    <row r="2242" spans="1:24" ht="104.7" customHeight="1" x14ac:dyDescent="0.55000000000000004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20">
        <f t="shared" si="275"/>
        <v>42452.825740740736</v>
      </c>
      <c r="L2242" s="20">
        <f t="shared" si="276"/>
        <v>42482.825740740736</v>
      </c>
      <c r="M2242" s="6" t="b">
        <v>0</v>
      </c>
      <c r="N2242" s="6">
        <v>96</v>
      </c>
      <c r="O2242" s="6" t="b">
        <v>1</v>
      </c>
      <c r="P2242" s="6" t="s">
        <v>8297</v>
      </c>
      <c r="Q2242" s="8">
        <f t="shared" si="277"/>
        <v>270.68</v>
      </c>
      <c r="R2242" s="9">
        <f t="shared" si="278"/>
        <v>140.97916666666666</v>
      </c>
      <c r="S2242" s="6" t="s">
        <v>8333</v>
      </c>
      <c r="T2242" s="6" t="s">
        <v>8351</v>
      </c>
      <c r="U2242" s="6" t="str">
        <f t="shared" ref="U2242:U2305" si="280">LEFT(P2242,FIND("/",P2242)-1)</f>
        <v>games</v>
      </c>
      <c r="V2242" s="6" t="str">
        <f t="shared" si="279"/>
        <v>tabletop games</v>
      </c>
      <c r="W2242" s="6" t="str">
        <f t="shared" ref="W2242:W2305" si="281">TRIM(MID(SUBSTITUTE(P2242,"/",REPT(" ",LEN(P2242))),(1-1)*LEN(P2242)+1,LEN(P2242)))</f>
        <v>games</v>
      </c>
      <c r="X2242" s="6" t="str">
        <f t="shared" ref="X2242:X2305" si="282">TRIM(MID(SUBSTITUTE(P2242,"/",REPT(" ",LEN(P2242))),(2-1)*LEN(P2242)+1,LEN(P2242)))</f>
        <v>tabletop games</v>
      </c>
    </row>
    <row r="2243" spans="1:24" ht="104.7" customHeight="1" x14ac:dyDescent="0.55000000000000004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20">
        <f t="shared" ref="K2243:K2306" si="283">(((J2243/60)/60)/24)+DATE(1970,1,1)</f>
        <v>42766.827546296292</v>
      </c>
      <c r="L2243" s="20">
        <f t="shared" ref="L2243:L2306" si="284">(((I2243/60)/60)/24)+DATE(1970,1,1)</f>
        <v>42796.827546296292</v>
      </c>
      <c r="M2243" s="6" t="b">
        <v>0</v>
      </c>
      <c r="N2243" s="6">
        <v>163</v>
      </c>
      <c r="O2243" s="6" t="b">
        <v>1</v>
      </c>
      <c r="P2243" s="6" t="s">
        <v>8297</v>
      </c>
      <c r="Q2243" s="8">
        <f t="shared" ref="Q2243:Q2306" si="285">E2243/D2243*100</f>
        <v>806.4</v>
      </c>
      <c r="R2243" s="9">
        <f t="shared" ref="R2243:R2306" si="286">E2243/N2243</f>
        <v>49.472392638036808</v>
      </c>
      <c r="S2243" s="6" t="s">
        <v>8333</v>
      </c>
      <c r="T2243" s="6" t="s">
        <v>8351</v>
      </c>
      <c r="U2243" s="6" t="str">
        <f t="shared" si="280"/>
        <v>games</v>
      </c>
      <c r="V2243" s="6" t="str">
        <f t="shared" ref="V2243:V2306" si="287">RIGHT(P2243,LEN(P2243)-LEN(U2243)-1)</f>
        <v>tabletop games</v>
      </c>
      <c r="W2243" s="6" t="str">
        <f t="shared" si="281"/>
        <v>games</v>
      </c>
      <c r="X2243" s="6" t="str">
        <f t="shared" si="282"/>
        <v>tabletop games</v>
      </c>
    </row>
    <row r="2244" spans="1:24" ht="104.7" customHeight="1" x14ac:dyDescent="0.55000000000000004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20">
        <f t="shared" si="283"/>
        <v>41569.575613425928</v>
      </c>
      <c r="L2244" s="20">
        <f t="shared" si="284"/>
        <v>41605.126388888886</v>
      </c>
      <c r="M2244" s="6" t="b">
        <v>0</v>
      </c>
      <c r="N2244" s="6">
        <v>2525</v>
      </c>
      <c r="O2244" s="6" t="b">
        <v>1</v>
      </c>
      <c r="P2244" s="6" t="s">
        <v>8297</v>
      </c>
      <c r="Q2244" s="8">
        <f t="shared" si="285"/>
        <v>1360.0976000000001</v>
      </c>
      <c r="R2244" s="9">
        <f t="shared" si="286"/>
        <v>53.865251485148519</v>
      </c>
      <c r="S2244" s="6" t="s">
        <v>8333</v>
      </c>
      <c r="T2244" s="6" t="s">
        <v>8351</v>
      </c>
      <c r="U2244" s="6" t="str">
        <f t="shared" si="280"/>
        <v>games</v>
      </c>
      <c r="V2244" s="6" t="str">
        <f t="shared" si="287"/>
        <v>tabletop games</v>
      </c>
      <c r="W2244" s="6" t="str">
        <f t="shared" si="281"/>
        <v>games</v>
      </c>
      <c r="X2244" s="6" t="str">
        <f t="shared" si="282"/>
        <v>tabletop games</v>
      </c>
    </row>
    <row r="2245" spans="1:24" ht="104.7" customHeight="1" x14ac:dyDescent="0.55000000000000004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20">
        <f t="shared" si="283"/>
        <v>42800.751041666663</v>
      </c>
      <c r="L2245" s="20">
        <f t="shared" si="284"/>
        <v>42807.125</v>
      </c>
      <c r="M2245" s="6" t="b">
        <v>0</v>
      </c>
      <c r="N2245" s="6">
        <v>2035</v>
      </c>
      <c r="O2245" s="6" t="b">
        <v>1</v>
      </c>
      <c r="P2245" s="6" t="s">
        <v>8297</v>
      </c>
      <c r="Q2245" s="8">
        <f t="shared" si="285"/>
        <v>930250</v>
      </c>
      <c r="R2245" s="9">
        <f t="shared" si="286"/>
        <v>4.5712530712530715</v>
      </c>
      <c r="S2245" s="6" t="s">
        <v>8333</v>
      </c>
      <c r="T2245" s="6" t="s">
        <v>8351</v>
      </c>
      <c r="U2245" s="6" t="str">
        <f t="shared" si="280"/>
        <v>games</v>
      </c>
      <c r="V2245" s="6" t="str">
        <f t="shared" si="287"/>
        <v>tabletop games</v>
      </c>
      <c r="W2245" s="6" t="str">
        <f t="shared" si="281"/>
        <v>games</v>
      </c>
      <c r="X2245" s="6" t="str">
        <f t="shared" si="282"/>
        <v>tabletop games</v>
      </c>
    </row>
    <row r="2246" spans="1:24" ht="104.7" customHeight="1" x14ac:dyDescent="0.55000000000000004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20">
        <f t="shared" si="283"/>
        <v>42647.818819444445</v>
      </c>
      <c r="L2246" s="20">
        <f t="shared" si="284"/>
        <v>42659.854166666672</v>
      </c>
      <c r="M2246" s="6" t="b">
        <v>0</v>
      </c>
      <c r="N2246" s="6">
        <v>290</v>
      </c>
      <c r="O2246" s="6" t="b">
        <v>1</v>
      </c>
      <c r="P2246" s="6" t="s">
        <v>8297</v>
      </c>
      <c r="Q2246" s="8">
        <f t="shared" si="285"/>
        <v>377.02</v>
      </c>
      <c r="R2246" s="9">
        <f t="shared" si="286"/>
        <v>65.00344827586207</v>
      </c>
      <c r="S2246" s="6" t="s">
        <v>8333</v>
      </c>
      <c r="T2246" s="6" t="s">
        <v>8351</v>
      </c>
      <c r="U2246" s="6" t="str">
        <f t="shared" si="280"/>
        <v>games</v>
      </c>
      <c r="V2246" s="6" t="str">
        <f t="shared" si="287"/>
        <v>tabletop games</v>
      </c>
      <c r="W2246" s="6" t="str">
        <f t="shared" si="281"/>
        <v>games</v>
      </c>
      <c r="X2246" s="6" t="str">
        <f t="shared" si="282"/>
        <v>tabletop games</v>
      </c>
    </row>
    <row r="2247" spans="1:24" ht="104.7" customHeight="1" x14ac:dyDescent="0.55000000000000004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20">
        <f t="shared" si="283"/>
        <v>41660.708530092597</v>
      </c>
      <c r="L2247" s="20">
        <f t="shared" si="284"/>
        <v>41691.75</v>
      </c>
      <c r="M2247" s="6" t="b">
        <v>0</v>
      </c>
      <c r="N2247" s="6">
        <v>1980</v>
      </c>
      <c r="O2247" s="6" t="b">
        <v>1</v>
      </c>
      <c r="P2247" s="6" t="s">
        <v>8297</v>
      </c>
      <c r="Q2247" s="8">
        <f t="shared" si="285"/>
        <v>2647.0250000000001</v>
      </c>
      <c r="R2247" s="9">
        <f t="shared" si="286"/>
        <v>53.475252525252522</v>
      </c>
      <c r="S2247" s="6" t="s">
        <v>8333</v>
      </c>
      <c r="T2247" s="6" t="s">
        <v>8351</v>
      </c>
      <c r="U2247" s="6" t="str">
        <f t="shared" si="280"/>
        <v>games</v>
      </c>
      <c r="V2247" s="6" t="str">
        <f t="shared" si="287"/>
        <v>tabletop games</v>
      </c>
      <c r="W2247" s="6" t="str">
        <f t="shared" si="281"/>
        <v>games</v>
      </c>
      <c r="X2247" s="6" t="str">
        <f t="shared" si="282"/>
        <v>tabletop games</v>
      </c>
    </row>
    <row r="2248" spans="1:24" ht="104.7" customHeight="1" x14ac:dyDescent="0.55000000000000004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20">
        <f t="shared" si="283"/>
        <v>42221.79178240741</v>
      </c>
      <c r="L2248" s="20">
        <f t="shared" si="284"/>
        <v>42251.79178240741</v>
      </c>
      <c r="M2248" s="6" t="b">
        <v>0</v>
      </c>
      <c r="N2248" s="6">
        <v>57</v>
      </c>
      <c r="O2248" s="6" t="b">
        <v>1</v>
      </c>
      <c r="P2248" s="6" t="s">
        <v>8297</v>
      </c>
      <c r="Q2248" s="8">
        <f t="shared" si="285"/>
        <v>100.12</v>
      </c>
      <c r="R2248" s="9">
        <f t="shared" si="286"/>
        <v>43.912280701754383</v>
      </c>
      <c r="S2248" s="6" t="s">
        <v>8333</v>
      </c>
      <c r="T2248" s="6" t="s">
        <v>8351</v>
      </c>
      <c r="U2248" s="6" t="str">
        <f t="shared" si="280"/>
        <v>games</v>
      </c>
      <c r="V2248" s="6" t="str">
        <f t="shared" si="287"/>
        <v>tabletop games</v>
      </c>
      <c r="W2248" s="6" t="str">
        <f t="shared" si="281"/>
        <v>games</v>
      </c>
      <c r="X2248" s="6" t="str">
        <f t="shared" si="282"/>
        <v>tabletop games</v>
      </c>
    </row>
    <row r="2249" spans="1:24" ht="104.7" customHeight="1" x14ac:dyDescent="0.55000000000000004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20">
        <f t="shared" si="283"/>
        <v>42200.666261574079</v>
      </c>
      <c r="L2249" s="20">
        <f t="shared" si="284"/>
        <v>42214.666261574079</v>
      </c>
      <c r="M2249" s="6" t="b">
        <v>0</v>
      </c>
      <c r="N2249" s="6">
        <v>380</v>
      </c>
      <c r="O2249" s="6" t="b">
        <v>1</v>
      </c>
      <c r="P2249" s="6" t="s">
        <v>8297</v>
      </c>
      <c r="Q2249" s="8">
        <f t="shared" si="285"/>
        <v>104.45405405405405</v>
      </c>
      <c r="R2249" s="9">
        <f t="shared" si="286"/>
        <v>50.852631578947367</v>
      </c>
      <c r="S2249" s="6" t="s">
        <v>8333</v>
      </c>
      <c r="T2249" s="6" t="s">
        <v>8351</v>
      </c>
      <c r="U2249" s="6" t="str">
        <f t="shared" si="280"/>
        <v>games</v>
      </c>
      <c r="V2249" s="6" t="str">
        <f t="shared" si="287"/>
        <v>tabletop games</v>
      </c>
      <c r="W2249" s="6" t="str">
        <f t="shared" si="281"/>
        <v>games</v>
      </c>
      <c r="X2249" s="6" t="str">
        <f t="shared" si="282"/>
        <v>tabletop games</v>
      </c>
    </row>
    <row r="2250" spans="1:24" ht="104.7" customHeight="1" x14ac:dyDescent="0.55000000000000004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20">
        <f t="shared" si="283"/>
        <v>42688.875902777778</v>
      </c>
      <c r="L2250" s="20">
        <f t="shared" si="284"/>
        <v>42718.875902777778</v>
      </c>
      <c r="M2250" s="6" t="b">
        <v>0</v>
      </c>
      <c r="N2250" s="6">
        <v>128</v>
      </c>
      <c r="O2250" s="6" t="b">
        <v>1</v>
      </c>
      <c r="P2250" s="6" t="s">
        <v>8297</v>
      </c>
      <c r="Q2250" s="8">
        <f t="shared" si="285"/>
        <v>107.21428571428571</v>
      </c>
      <c r="R2250" s="9">
        <f t="shared" si="286"/>
        <v>58.6328125</v>
      </c>
      <c r="S2250" s="6" t="s">
        <v>8333</v>
      </c>
      <c r="T2250" s="6" t="s">
        <v>8351</v>
      </c>
      <c r="U2250" s="6" t="str">
        <f t="shared" si="280"/>
        <v>games</v>
      </c>
      <c r="V2250" s="6" t="str">
        <f t="shared" si="287"/>
        <v>tabletop games</v>
      </c>
      <c r="W2250" s="6" t="str">
        <f t="shared" si="281"/>
        <v>games</v>
      </c>
      <c r="X2250" s="6" t="str">
        <f t="shared" si="282"/>
        <v>tabletop games</v>
      </c>
    </row>
    <row r="2251" spans="1:24" ht="104.7" customHeight="1" x14ac:dyDescent="0.55000000000000004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20">
        <f t="shared" si="283"/>
        <v>41336.703298611108</v>
      </c>
      <c r="L2251" s="20">
        <f t="shared" si="284"/>
        <v>41366.661631944444</v>
      </c>
      <c r="M2251" s="6" t="b">
        <v>0</v>
      </c>
      <c r="N2251" s="6">
        <v>180</v>
      </c>
      <c r="O2251" s="6" t="b">
        <v>1</v>
      </c>
      <c r="P2251" s="6" t="s">
        <v>8297</v>
      </c>
      <c r="Q2251" s="8">
        <f t="shared" si="285"/>
        <v>168.77142857142857</v>
      </c>
      <c r="R2251" s="9">
        <f t="shared" si="286"/>
        <v>32.81666666666667</v>
      </c>
      <c r="S2251" s="6" t="s">
        <v>8333</v>
      </c>
      <c r="T2251" s="6" t="s">
        <v>8351</v>
      </c>
      <c r="U2251" s="6" t="str">
        <f t="shared" si="280"/>
        <v>games</v>
      </c>
      <c r="V2251" s="6" t="str">
        <f t="shared" si="287"/>
        <v>tabletop games</v>
      </c>
      <c r="W2251" s="6" t="str">
        <f t="shared" si="281"/>
        <v>games</v>
      </c>
      <c r="X2251" s="6" t="str">
        <f t="shared" si="282"/>
        <v>tabletop games</v>
      </c>
    </row>
    <row r="2252" spans="1:24" ht="104.7" customHeight="1" x14ac:dyDescent="0.55000000000000004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20">
        <f t="shared" si="283"/>
        <v>42677.005474537036</v>
      </c>
      <c r="L2252" s="20">
        <f t="shared" si="284"/>
        <v>42707.0471412037</v>
      </c>
      <c r="M2252" s="6" t="b">
        <v>0</v>
      </c>
      <c r="N2252" s="6">
        <v>571</v>
      </c>
      <c r="O2252" s="6" t="b">
        <v>1</v>
      </c>
      <c r="P2252" s="6" t="s">
        <v>8297</v>
      </c>
      <c r="Q2252" s="8">
        <f t="shared" si="285"/>
        <v>975.11200000000008</v>
      </c>
      <c r="R2252" s="9">
        <f t="shared" si="286"/>
        <v>426.93169877408059</v>
      </c>
      <c r="S2252" s="6" t="s">
        <v>8333</v>
      </c>
      <c r="T2252" s="6" t="s">
        <v>8351</v>
      </c>
      <c r="U2252" s="6" t="str">
        <f t="shared" si="280"/>
        <v>games</v>
      </c>
      <c r="V2252" s="6" t="str">
        <f t="shared" si="287"/>
        <v>tabletop games</v>
      </c>
      <c r="W2252" s="6" t="str">
        <f t="shared" si="281"/>
        <v>games</v>
      </c>
      <c r="X2252" s="6" t="str">
        <f t="shared" si="282"/>
        <v>tabletop games</v>
      </c>
    </row>
    <row r="2253" spans="1:24" ht="104.7" customHeight="1" x14ac:dyDescent="0.55000000000000004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20">
        <f t="shared" si="283"/>
        <v>41846.34579861111</v>
      </c>
      <c r="L2253" s="20">
        <f t="shared" si="284"/>
        <v>41867.34579861111</v>
      </c>
      <c r="M2253" s="6" t="b">
        <v>0</v>
      </c>
      <c r="N2253" s="6">
        <v>480</v>
      </c>
      <c r="O2253" s="6" t="b">
        <v>1</v>
      </c>
      <c r="P2253" s="6" t="s">
        <v>8297</v>
      </c>
      <c r="Q2253" s="8">
        <f t="shared" si="285"/>
        <v>134.44929411764704</v>
      </c>
      <c r="R2253" s="9">
        <f t="shared" si="286"/>
        <v>23.808729166666669</v>
      </c>
      <c r="S2253" s="6" t="s">
        <v>8333</v>
      </c>
      <c r="T2253" s="6" t="s">
        <v>8351</v>
      </c>
      <c r="U2253" s="6" t="str">
        <f t="shared" si="280"/>
        <v>games</v>
      </c>
      <c r="V2253" s="6" t="str">
        <f t="shared" si="287"/>
        <v>tabletop games</v>
      </c>
      <c r="W2253" s="6" t="str">
        <f t="shared" si="281"/>
        <v>games</v>
      </c>
      <c r="X2253" s="6" t="str">
        <f t="shared" si="282"/>
        <v>tabletop games</v>
      </c>
    </row>
    <row r="2254" spans="1:24" ht="104.7" customHeight="1" x14ac:dyDescent="0.55000000000000004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20">
        <f t="shared" si="283"/>
        <v>42573.327986111108</v>
      </c>
      <c r="L2254" s="20">
        <f t="shared" si="284"/>
        <v>42588.327986111108</v>
      </c>
      <c r="M2254" s="6" t="b">
        <v>0</v>
      </c>
      <c r="N2254" s="6">
        <v>249</v>
      </c>
      <c r="O2254" s="6" t="b">
        <v>1</v>
      </c>
      <c r="P2254" s="6" t="s">
        <v>8297</v>
      </c>
      <c r="Q2254" s="8">
        <f t="shared" si="285"/>
        <v>272.27777777777777</v>
      </c>
      <c r="R2254" s="9">
        <f t="shared" si="286"/>
        <v>98.413654618473899</v>
      </c>
      <c r="S2254" s="6" t="s">
        <v>8333</v>
      </c>
      <c r="T2254" s="6" t="s">
        <v>8351</v>
      </c>
      <c r="U2254" s="6" t="str">
        <f t="shared" si="280"/>
        <v>games</v>
      </c>
      <c r="V2254" s="6" t="str">
        <f t="shared" si="287"/>
        <v>tabletop games</v>
      </c>
      <c r="W2254" s="6" t="str">
        <f t="shared" si="281"/>
        <v>games</v>
      </c>
      <c r="X2254" s="6" t="str">
        <f t="shared" si="282"/>
        <v>tabletop games</v>
      </c>
    </row>
    <row r="2255" spans="1:24" ht="104.7" customHeight="1" x14ac:dyDescent="0.55000000000000004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20">
        <f t="shared" si="283"/>
        <v>42296.631331018521</v>
      </c>
      <c r="L2255" s="20">
        <f t="shared" si="284"/>
        <v>42326.672997685186</v>
      </c>
      <c r="M2255" s="6" t="b">
        <v>0</v>
      </c>
      <c r="N2255" s="6">
        <v>84</v>
      </c>
      <c r="O2255" s="6" t="b">
        <v>1</v>
      </c>
      <c r="P2255" s="6" t="s">
        <v>8297</v>
      </c>
      <c r="Q2255" s="8">
        <f t="shared" si="285"/>
        <v>112.6875</v>
      </c>
      <c r="R2255" s="9">
        <f t="shared" si="286"/>
        <v>107.32142857142857</v>
      </c>
      <c r="S2255" s="6" t="s">
        <v>8333</v>
      </c>
      <c r="T2255" s="6" t="s">
        <v>8351</v>
      </c>
      <c r="U2255" s="6" t="str">
        <f t="shared" si="280"/>
        <v>games</v>
      </c>
      <c r="V2255" s="6" t="str">
        <f t="shared" si="287"/>
        <v>tabletop games</v>
      </c>
      <c r="W2255" s="6" t="str">
        <f t="shared" si="281"/>
        <v>games</v>
      </c>
      <c r="X2255" s="6" t="str">
        <f t="shared" si="282"/>
        <v>tabletop games</v>
      </c>
    </row>
    <row r="2256" spans="1:24" ht="104.7" customHeight="1" x14ac:dyDescent="0.55000000000000004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20">
        <f t="shared" si="283"/>
        <v>42752.647777777776</v>
      </c>
      <c r="L2256" s="20">
        <f t="shared" si="284"/>
        <v>42759.647777777776</v>
      </c>
      <c r="M2256" s="6" t="b">
        <v>0</v>
      </c>
      <c r="N2256" s="6">
        <v>197</v>
      </c>
      <c r="O2256" s="6" t="b">
        <v>1</v>
      </c>
      <c r="P2256" s="6" t="s">
        <v>8297</v>
      </c>
      <c r="Q2256" s="8">
        <f t="shared" si="285"/>
        <v>459.8</v>
      </c>
      <c r="R2256" s="9">
        <f t="shared" si="286"/>
        <v>11.67005076142132</v>
      </c>
      <c r="S2256" s="6" t="s">
        <v>8333</v>
      </c>
      <c r="T2256" s="6" t="s">
        <v>8351</v>
      </c>
      <c r="U2256" s="6" t="str">
        <f t="shared" si="280"/>
        <v>games</v>
      </c>
      <c r="V2256" s="6" t="str">
        <f t="shared" si="287"/>
        <v>tabletop games</v>
      </c>
      <c r="W2256" s="6" t="str">
        <f t="shared" si="281"/>
        <v>games</v>
      </c>
      <c r="X2256" s="6" t="str">
        <f t="shared" si="282"/>
        <v>tabletop games</v>
      </c>
    </row>
    <row r="2257" spans="1:24" ht="104.7" customHeight="1" x14ac:dyDescent="0.55000000000000004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20">
        <f t="shared" si="283"/>
        <v>42467.951979166668</v>
      </c>
      <c r="L2257" s="20">
        <f t="shared" si="284"/>
        <v>42497.951979166668</v>
      </c>
      <c r="M2257" s="6" t="b">
        <v>0</v>
      </c>
      <c r="N2257" s="6">
        <v>271</v>
      </c>
      <c r="O2257" s="6" t="b">
        <v>1</v>
      </c>
      <c r="P2257" s="6" t="s">
        <v>8297</v>
      </c>
      <c r="Q2257" s="8">
        <f t="shared" si="285"/>
        <v>286.65822784810126</v>
      </c>
      <c r="R2257" s="9">
        <f t="shared" si="286"/>
        <v>41.782287822878232</v>
      </c>
      <c r="S2257" s="6" t="s">
        <v>8333</v>
      </c>
      <c r="T2257" s="6" t="s">
        <v>8351</v>
      </c>
      <c r="U2257" s="6" t="str">
        <f t="shared" si="280"/>
        <v>games</v>
      </c>
      <c r="V2257" s="6" t="str">
        <f t="shared" si="287"/>
        <v>tabletop games</v>
      </c>
      <c r="W2257" s="6" t="str">
        <f t="shared" si="281"/>
        <v>games</v>
      </c>
      <c r="X2257" s="6" t="str">
        <f t="shared" si="282"/>
        <v>tabletop games</v>
      </c>
    </row>
    <row r="2258" spans="1:24" ht="104.7" customHeight="1" x14ac:dyDescent="0.55000000000000004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20">
        <f t="shared" si="283"/>
        <v>42682.451921296291</v>
      </c>
      <c r="L2258" s="20">
        <f t="shared" si="284"/>
        <v>42696.451921296291</v>
      </c>
      <c r="M2258" s="6" t="b">
        <v>0</v>
      </c>
      <c r="N2258" s="6">
        <v>50</v>
      </c>
      <c r="O2258" s="6" t="b">
        <v>1</v>
      </c>
      <c r="P2258" s="6" t="s">
        <v>8297</v>
      </c>
      <c r="Q2258" s="8">
        <f t="shared" si="285"/>
        <v>222.70833333333334</v>
      </c>
      <c r="R2258" s="9">
        <f t="shared" si="286"/>
        <v>21.38</v>
      </c>
      <c r="S2258" s="6" t="s">
        <v>8333</v>
      </c>
      <c r="T2258" s="6" t="s">
        <v>8351</v>
      </c>
      <c r="U2258" s="6" t="str">
        <f t="shared" si="280"/>
        <v>games</v>
      </c>
      <c r="V2258" s="6" t="str">
        <f t="shared" si="287"/>
        <v>tabletop games</v>
      </c>
      <c r="W2258" s="6" t="str">
        <f t="shared" si="281"/>
        <v>games</v>
      </c>
      <c r="X2258" s="6" t="str">
        <f t="shared" si="282"/>
        <v>tabletop games</v>
      </c>
    </row>
    <row r="2259" spans="1:24" ht="104.7" customHeight="1" x14ac:dyDescent="0.55000000000000004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20">
        <f t="shared" si="283"/>
        <v>42505.936678240745</v>
      </c>
      <c r="L2259" s="20">
        <f t="shared" si="284"/>
        <v>42540.958333333328</v>
      </c>
      <c r="M2259" s="6" t="b">
        <v>0</v>
      </c>
      <c r="N2259" s="6">
        <v>169</v>
      </c>
      <c r="O2259" s="6" t="b">
        <v>1</v>
      </c>
      <c r="P2259" s="6" t="s">
        <v>8297</v>
      </c>
      <c r="Q2259" s="8">
        <f t="shared" si="285"/>
        <v>636.14</v>
      </c>
      <c r="R2259" s="9">
        <f t="shared" si="286"/>
        <v>94.103550295857985</v>
      </c>
      <c r="S2259" s="6" t="s">
        <v>8333</v>
      </c>
      <c r="T2259" s="6" t="s">
        <v>8351</v>
      </c>
      <c r="U2259" s="6" t="str">
        <f t="shared" si="280"/>
        <v>games</v>
      </c>
      <c r="V2259" s="6" t="str">
        <f t="shared" si="287"/>
        <v>tabletop games</v>
      </c>
      <c r="W2259" s="6" t="str">
        <f t="shared" si="281"/>
        <v>games</v>
      </c>
      <c r="X2259" s="6" t="str">
        <f t="shared" si="282"/>
        <v>tabletop games</v>
      </c>
    </row>
    <row r="2260" spans="1:24" ht="104.7" customHeight="1" x14ac:dyDescent="0.55000000000000004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20">
        <f t="shared" si="283"/>
        <v>42136.75100694444</v>
      </c>
      <c r="L2260" s="20">
        <f t="shared" si="284"/>
        <v>42166.75100694444</v>
      </c>
      <c r="M2260" s="6" t="b">
        <v>0</v>
      </c>
      <c r="N2260" s="6">
        <v>205</v>
      </c>
      <c r="O2260" s="6" t="b">
        <v>1</v>
      </c>
      <c r="P2260" s="6" t="s">
        <v>8297</v>
      </c>
      <c r="Q2260" s="8">
        <f t="shared" si="285"/>
        <v>146.5</v>
      </c>
      <c r="R2260" s="9">
        <f t="shared" si="286"/>
        <v>15.721951219512196</v>
      </c>
      <c r="S2260" s="6" t="s">
        <v>8333</v>
      </c>
      <c r="T2260" s="6" t="s">
        <v>8351</v>
      </c>
      <c r="U2260" s="6" t="str">
        <f t="shared" si="280"/>
        <v>games</v>
      </c>
      <c r="V2260" s="6" t="str">
        <f t="shared" si="287"/>
        <v>tabletop games</v>
      </c>
      <c r="W2260" s="6" t="str">
        <f t="shared" si="281"/>
        <v>games</v>
      </c>
      <c r="X2260" s="6" t="str">
        <f t="shared" si="282"/>
        <v>tabletop games</v>
      </c>
    </row>
    <row r="2261" spans="1:24" ht="104.7" customHeight="1" x14ac:dyDescent="0.55000000000000004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20">
        <f t="shared" si="283"/>
        <v>42702.804814814815</v>
      </c>
      <c r="L2261" s="20">
        <f t="shared" si="284"/>
        <v>42712.804814814815</v>
      </c>
      <c r="M2261" s="6" t="b">
        <v>0</v>
      </c>
      <c r="N2261" s="6">
        <v>206</v>
      </c>
      <c r="O2261" s="6" t="b">
        <v>1</v>
      </c>
      <c r="P2261" s="6" t="s">
        <v>8297</v>
      </c>
      <c r="Q2261" s="8">
        <f t="shared" si="285"/>
        <v>1867.1</v>
      </c>
      <c r="R2261" s="9">
        <f t="shared" si="286"/>
        <v>90.635922330097088</v>
      </c>
      <c r="S2261" s="6" t="s">
        <v>8333</v>
      </c>
      <c r="T2261" s="6" t="s">
        <v>8351</v>
      </c>
      <c r="U2261" s="6" t="str">
        <f t="shared" si="280"/>
        <v>games</v>
      </c>
      <c r="V2261" s="6" t="str">
        <f t="shared" si="287"/>
        <v>tabletop games</v>
      </c>
      <c r="W2261" s="6" t="str">
        <f t="shared" si="281"/>
        <v>games</v>
      </c>
      <c r="X2261" s="6" t="str">
        <f t="shared" si="282"/>
        <v>tabletop games</v>
      </c>
    </row>
    <row r="2262" spans="1:24" ht="104.7" customHeight="1" x14ac:dyDescent="0.55000000000000004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20">
        <f t="shared" si="283"/>
        <v>41695.016782407409</v>
      </c>
      <c r="L2262" s="20">
        <f t="shared" si="284"/>
        <v>41724.975115740745</v>
      </c>
      <c r="M2262" s="6" t="b">
        <v>0</v>
      </c>
      <c r="N2262" s="6">
        <v>84</v>
      </c>
      <c r="O2262" s="6" t="b">
        <v>1</v>
      </c>
      <c r="P2262" s="6" t="s">
        <v>8297</v>
      </c>
      <c r="Q2262" s="8">
        <f t="shared" si="285"/>
        <v>326.92</v>
      </c>
      <c r="R2262" s="9">
        <f t="shared" si="286"/>
        <v>97.297619047619051</v>
      </c>
      <c r="S2262" s="6" t="s">
        <v>8333</v>
      </c>
      <c r="T2262" s="6" t="s">
        <v>8351</v>
      </c>
      <c r="U2262" s="6" t="str">
        <f t="shared" si="280"/>
        <v>games</v>
      </c>
      <c r="V2262" s="6" t="str">
        <f t="shared" si="287"/>
        <v>tabletop games</v>
      </c>
      <c r="W2262" s="6" t="str">
        <f t="shared" si="281"/>
        <v>games</v>
      </c>
      <c r="X2262" s="6" t="str">
        <f t="shared" si="282"/>
        <v>tabletop games</v>
      </c>
    </row>
    <row r="2263" spans="1:24" ht="104.7" customHeight="1" x14ac:dyDescent="0.55000000000000004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20">
        <f t="shared" si="283"/>
        <v>42759.724768518514</v>
      </c>
      <c r="L2263" s="20">
        <f t="shared" si="284"/>
        <v>42780.724768518514</v>
      </c>
      <c r="M2263" s="6" t="b">
        <v>0</v>
      </c>
      <c r="N2263" s="6">
        <v>210</v>
      </c>
      <c r="O2263" s="6" t="b">
        <v>1</v>
      </c>
      <c r="P2263" s="6" t="s">
        <v>8297</v>
      </c>
      <c r="Q2263" s="8">
        <f t="shared" si="285"/>
        <v>779.5</v>
      </c>
      <c r="R2263" s="9">
        <f t="shared" si="286"/>
        <v>37.11904761904762</v>
      </c>
      <c r="S2263" s="6" t="s">
        <v>8333</v>
      </c>
      <c r="T2263" s="6" t="s">
        <v>8351</v>
      </c>
      <c r="U2263" s="6" t="str">
        <f t="shared" si="280"/>
        <v>games</v>
      </c>
      <c r="V2263" s="6" t="str">
        <f t="shared" si="287"/>
        <v>tabletop games</v>
      </c>
      <c r="W2263" s="6" t="str">
        <f t="shared" si="281"/>
        <v>games</v>
      </c>
      <c r="X2263" s="6" t="str">
        <f t="shared" si="282"/>
        <v>tabletop games</v>
      </c>
    </row>
    <row r="2264" spans="1:24" ht="104.7" customHeight="1" x14ac:dyDescent="0.55000000000000004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20">
        <f t="shared" si="283"/>
        <v>41926.585162037038</v>
      </c>
      <c r="L2264" s="20">
        <f t="shared" si="284"/>
        <v>41961</v>
      </c>
      <c r="M2264" s="6" t="b">
        <v>0</v>
      </c>
      <c r="N2264" s="6">
        <v>181</v>
      </c>
      <c r="O2264" s="6" t="b">
        <v>1</v>
      </c>
      <c r="P2264" s="6" t="s">
        <v>8297</v>
      </c>
      <c r="Q2264" s="8">
        <f t="shared" si="285"/>
        <v>154.15151515151516</v>
      </c>
      <c r="R2264" s="9">
        <f t="shared" si="286"/>
        <v>28.104972375690608</v>
      </c>
      <c r="S2264" s="6" t="s">
        <v>8333</v>
      </c>
      <c r="T2264" s="6" t="s">
        <v>8351</v>
      </c>
      <c r="U2264" s="6" t="str">
        <f t="shared" si="280"/>
        <v>games</v>
      </c>
      <c r="V2264" s="6" t="str">
        <f t="shared" si="287"/>
        <v>tabletop games</v>
      </c>
      <c r="W2264" s="6" t="str">
        <f t="shared" si="281"/>
        <v>games</v>
      </c>
      <c r="X2264" s="6" t="str">
        <f t="shared" si="282"/>
        <v>tabletop games</v>
      </c>
    </row>
    <row r="2265" spans="1:24" ht="104.7" customHeight="1" x14ac:dyDescent="0.55000000000000004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20">
        <f t="shared" si="283"/>
        <v>42014.832326388889</v>
      </c>
      <c r="L2265" s="20">
        <f t="shared" si="284"/>
        <v>42035.832326388889</v>
      </c>
      <c r="M2265" s="6" t="b">
        <v>0</v>
      </c>
      <c r="N2265" s="6">
        <v>60</v>
      </c>
      <c r="O2265" s="6" t="b">
        <v>1</v>
      </c>
      <c r="P2265" s="6" t="s">
        <v>8297</v>
      </c>
      <c r="Q2265" s="8">
        <f t="shared" si="285"/>
        <v>115.54666666666667</v>
      </c>
      <c r="R2265" s="9">
        <f t="shared" si="286"/>
        <v>144.43333333333334</v>
      </c>
      <c r="S2265" s="6" t="s">
        <v>8333</v>
      </c>
      <c r="T2265" s="6" t="s">
        <v>8351</v>
      </c>
      <c r="U2265" s="6" t="str">
        <f t="shared" si="280"/>
        <v>games</v>
      </c>
      <c r="V2265" s="6" t="str">
        <f t="shared" si="287"/>
        <v>tabletop games</v>
      </c>
      <c r="W2265" s="6" t="str">
        <f t="shared" si="281"/>
        <v>games</v>
      </c>
      <c r="X2265" s="6" t="str">
        <f t="shared" si="282"/>
        <v>tabletop games</v>
      </c>
    </row>
    <row r="2266" spans="1:24" ht="104.7" customHeight="1" x14ac:dyDescent="0.55000000000000004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20">
        <f t="shared" si="283"/>
        <v>42496.582337962958</v>
      </c>
      <c r="L2266" s="20">
        <f t="shared" si="284"/>
        <v>42513.125</v>
      </c>
      <c r="M2266" s="6" t="b">
        <v>0</v>
      </c>
      <c r="N2266" s="6">
        <v>445</v>
      </c>
      <c r="O2266" s="6" t="b">
        <v>1</v>
      </c>
      <c r="P2266" s="6" t="s">
        <v>8297</v>
      </c>
      <c r="Q2266" s="8">
        <f t="shared" si="285"/>
        <v>180.03333333333333</v>
      </c>
      <c r="R2266" s="9">
        <f t="shared" si="286"/>
        <v>24.274157303370785</v>
      </c>
      <c r="S2266" s="6" t="s">
        <v>8333</v>
      </c>
      <c r="T2266" s="6" t="s">
        <v>8351</v>
      </c>
      <c r="U2266" s="6" t="str">
        <f t="shared" si="280"/>
        <v>games</v>
      </c>
      <c r="V2266" s="6" t="str">
        <f t="shared" si="287"/>
        <v>tabletop games</v>
      </c>
      <c r="W2266" s="6" t="str">
        <f t="shared" si="281"/>
        <v>games</v>
      </c>
      <c r="X2266" s="6" t="str">
        <f t="shared" si="282"/>
        <v>tabletop games</v>
      </c>
    </row>
    <row r="2267" spans="1:24" ht="104.7" customHeight="1" x14ac:dyDescent="0.55000000000000004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20">
        <f t="shared" si="283"/>
        <v>42689.853090277778</v>
      </c>
      <c r="L2267" s="20">
        <f t="shared" si="284"/>
        <v>42696.853090277778</v>
      </c>
      <c r="M2267" s="6" t="b">
        <v>0</v>
      </c>
      <c r="N2267" s="6">
        <v>17</v>
      </c>
      <c r="O2267" s="6" t="b">
        <v>1</v>
      </c>
      <c r="P2267" s="6" t="s">
        <v>8297</v>
      </c>
      <c r="Q2267" s="8">
        <f t="shared" si="285"/>
        <v>298.5</v>
      </c>
      <c r="R2267" s="9">
        <f t="shared" si="286"/>
        <v>35.117647058823529</v>
      </c>
      <c r="S2267" s="6" t="s">
        <v>8333</v>
      </c>
      <c r="T2267" s="6" t="s">
        <v>8351</v>
      </c>
      <c r="U2267" s="6" t="str">
        <f t="shared" si="280"/>
        <v>games</v>
      </c>
      <c r="V2267" s="6" t="str">
        <f t="shared" si="287"/>
        <v>tabletop games</v>
      </c>
      <c r="W2267" s="6" t="str">
        <f t="shared" si="281"/>
        <v>games</v>
      </c>
      <c r="X2267" s="6" t="str">
        <f t="shared" si="282"/>
        <v>tabletop games</v>
      </c>
    </row>
    <row r="2268" spans="1:24" ht="104.7" customHeight="1" x14ac:dyDescent="0.55000000000000004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20">
        <f t="shared" si="283"/>
        <v>42469.874907407408</v>
      </c>
      <c r="L2268" s="20">
        <f t="shared" si="284"/>
        <v>42487.083333333328</v>
      </c>
      <c r="M2268" s="6" t="b">
        <v>0</v>
      </c>
      <c r="N2268" s="6">
        <v>194</v>
      </c>
      <c r="O2268" s="6" t="b">
        <v>1</v>
      </c>
      <c r="P2268" s="6" t="s">
        <v>8297</v>
      </c>
      <c r="Q2268" s="8">
        <f t="shared" si="285"/>
        <v>320.26666666666665</v>
      </c>
      <c r="R2268" s="9">
        <f t="shared" si="286"/>
        <v>24.762886597938145</v>
      </c>
      <c r="S2268" s="6" t="s">
        <v>8333</v>
      </c>
      <c r="T2268" s="6" t="s">
        <v>8351</v>
      </c>
      <c r="U2268" s="6" t="str">
        <f t="shared" si="280"/>
        <v>games</v>
      </c>
      <c r="V2268" s="6" t="str">
        <f t="shared" si="287"/>
        <v>tabletop games</v>
      </c>
      <c r="W2268" s="6" t="str">
        <f t="shared" si="281"/>
        <v>games</v>
      </c>
      <c r="X2268" s="6" t="str">
        <f t="shared" si="282"/>
        <v>tabletop games</v>
      </c>
    </row>
    <row r="2269" spans="1:24" ht="104.7" customHeight="1" x14ac:dyDescent="0.55000000000000004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20">
        <f t="shared" si="283"/>
        <v>41968.829826388886</v>
      </c>
      <c r="L2269" s="20">
        <f t="shared" si="284"/>
        <v>41994.041666666672</v>
      </c>
      <c r="M2269" s="6" t="b">
        <v>0</v>
      </c>
      <c r="N2269" s="6">
        <v>404</v>
      </c>
      <c r="O2269" s="6" t="b">
        <v>1</v>
      </c>
      <c r="P2269" s="6" t="s">
        <v>8297</v>
      </c>
      <c r="Q2269" s="8">
        <f t="shared" si="285"/>
        <v>380.52499999999998</v>
      </c>
      <c r="R2269" s="9">
        <f t="shared" si="286"/>
        <v>188.37871287128712</v>
      </c>
      <c r="S2269" s="6" t="s">
        <v>8333</v>
      </c>
      <c r="T2269" s="6" t="s">
        <v>8351</v>
      </c>
      <c r="U2269" s="6" t="str">
        <f t="shared" si="280"/>
        <v>games</v>
      </c>
      <c r="V2269" s="6" t="str">
        <f t="shared" si="287"/>
        <v>tabletop games</v>
      </c>
      <c r="W2269" s="6" t="str">
        <f t="shared" si="281"/>
        <v>games</v>
      </c>
      <c r="X2269" s="6" t="str">
        <f t="shared" si="282"/>
        <v>tabletop games</v>
      </c>
    </row>
    <row r="2270" spans="1:24" ht="104.7" customHeight="1" x14ac:dyDescent="0.55000000000000004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20">
        <f t="shared" si="283"/>
        <v>42776.082349537035</v>
      </c>
      <c r="L2270" s="20">
        <f t="shared" si="284"/>
        <v>42806.082349537035</v>
      </c>
      <c r="M2270" s="6" t="b">
        <v>0</v>
      </c>
      <c r="N2270" s="6">
        <v>194</v>
      </c>
      <c r="O2270" s="6" t="b">
        <v>1</v>
      </c>
      <c r="P2270" s="6" t="s">
        <v>8297</v>
      </c>
      <c r="Q2270" s="8">
        <f t="shared" si="285"/>
        <v>102.60000000000001</v>
      </c>
      <c r="R2270" s="9">
        <f t="shared" si="286"/>
        <v>148.08247422680412</v>
      </c>
      <c r="S2270" s="6" t="s">
        <v>8333</v>
      </c>
      <c r="T2270" s="6" t="s">
        <v>8351</v>
      </c>
      <c r="U2270" s="6" t="str">
        <f t="shared" si="280"/>
        <v>games</v>
      </c>
      <c r="V2270" s="6" t="str">
        <f t="shared" si="287"/>
        <v>tabletop games</v>
      </c>
      <c r="W2270" s="6" t="str">
        <f t="shared" si="281"/>
        <v>games</v>
      </c>
      <c r="X2270" s="6" t="str">
        <f t="shared" si="282"/>
        <v>tabletop games</v>
      </c>
    </row>
    <row r="2271" spans="1:24" ht="104.7" customHeight="1" x14ac:dyDescent="0.55000000000000004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20">
        <f t="shared" si="283"/>
        <v>42776.704432870371</v>
      </c>
      <c r="L2271" s="20">
        <f t="shared" si="284"/>
        <v>42801.208333333328</v>
      </c>
      <c r="M2271" s="6" t="b">
        <v>0</v>
      </c>
      <c r="N2271" s="6">
        <v>902</v>
      </c>
      <c r="O2271" s="6" t="b">
        <v>1</v>
      </c>
      <c r="P2271" s="6" t="s">
        <v>8297</v>
      </c>
      <c r="Q2271" s="8">
        <f t="shared" si="285"/>
        <v>1801.64</v>
      </c>
      <c r="R2271" s="9">
        <f t="shared" si="286"/>
        <v>49.934589800443462</v>
      </c>
      <c r="S2271" s="6" t="s">
        <v>8333</v>
      </c>
      <c r="T2271" s="6" t="s">
        <v>8351</v>
      </c>
      <c r="U2271" s="6" t="str">
        <f t="shared" si="280"/>
        <v>games</v>
      </c>
      <c r="V2271" s="6" t="str">
        <f t="shared" si="287"/>
        <v>tabletop games</v>
      </c>
      <c r="W2271" s="6" t="str">
        <f t="shared" si="281"/>
        <v>games</v>
      </c>
      <c r="X2271" s="6" t="str">
        <f t="shared" si="282"/>
        <v>tabletop games</v>
      </c>
    </row>
    <row r="2272" spans="1:24" ht="104.7" customHeight="1" x14ac:dyDescent="0.55000000000000004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20">
        <f t="shared" si="283"/>
        <v>42725.869363425925</v>
      </c>
      <c r="L2272" s="20">
        <f t="shared" si="284"/>
        <v>42745.915972222225</v>
      </c>
      <c r="M2272" s="6" t="b">
        <v>0</v>
      </c>
      <c r="N2272" s="6">
        <v>1670</v>
      </c>
      <c r="O2272" s="6" t="b">
        <v>1</v>
      </c>
      <c r="P2272" s="6" t="s">
        <v>8297</v>
      </c>
      <c r="Q2272" s="8">
        <f t="shared" si="285"/>
        <v>720.24800000000005</v>
      </c>
      <c r="R2272" s="9">
        <f t="shared" si="286"/>
        <v>107.82155688622754</v>
      </c>
      <c r="S2272" s="6" t="s">
        <v>8333</v>
      </c>
      <c r="T2272" s="6" t="s">
        <v>8351</v>
      </c>
      <c r="U2272" s="6" t="str">
        <f t="shared" si="280"/>
        <v>games</v>
      </c>
      <c r="V2272" s="6" t="str">
        <f t="shared" si="287"/>
        <v>tabletop games</v>
      </c>
      <c r="W2272" s="6" t="str">
        <f t="shared" si="281"/>
        <v>games</v>
      </c>
      <c r="X2272" s="6" t="str">
        <f t="shared" si="282"/>
        <v>tabletop games</v>
      </c>
    </row>
    <row r="2273" spans="1:24" ht="104.7" customHeight="1" x14ac:dyDescent="0.55000000000000004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20">
        <f t="shared" si="283"/>
        <v>42684.000046296293</v>
      </c>
      <c r="L2273" s="20">
        <f t="shared" si="284"/>
        <v>42714.000046296293</v>
      </c>
      <c r="M2273" s="6" t="b">
        <v>0</v>
      </c>
      <c r="N2273" s="6">
        <v>1328</v>
      </c>
      <c r="O2273" s="6" t="b">
        <v>1</v>
      </c>
      <c r="P2273" s="6" t="s">
        <v>8297</v>
      </c>
      <c r="Q2273" s="8">
        <f t="shared" si="285"/>
        <v>283.09000000000003</v>
      </c>
      <c r="R2273" s="9">
        <f t="shared" si="286"/>
        <v>42.63403614457831</v>
      </c>
      <c r="S2273" s="6" t="s">
        <v>8333</v>
      </c>
      <c r="T2273" s="6" t="s">
        <v>8351</v>
      </c>
      <c r="U2273" s="6" t="str">
        <f t="shared" si="280"/>
        <v>games</v>
      </c>
      <c r="V2273" s="6" t="str">
        <f t="shared" si="287"/>
        <v>tabletop games</v>
      </c>
      <c r="W2273" s="6" t="str">
        <f t="shared" si="281"/>
        <v>games</v>
      </c>
      <c r="X2273" s="6" t="str">
        <f t="shared" si="282"/>
        <v>tabletop games</v>
      </c>
    </row>
    <row r="2274" spans="1:24" ht="104.7" customHeight="1" x14ac:dyDescent="0.55000000000000004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20">
        <f t="shared" si="283"/>
        <v>42315.699490740735</v>
      </c>
      <c r="L2274" s="20">
        <f t="shared" si="284"/>
        <v>42345.699490740735</v>
      </c>
      <c r="M2274" s="6" t="b">
        <v>0</v>
      </c>
      <c r="N2274" s="6">
        <v>944</v>
      </c>
      <c r="O2274" s="6" t="b">
        <v>1</v>
      </c>
      <c r="P2274" s="6" t="s">
        <v>8297</v>
      </c>
      <c r="Q2274" s="8">
        <f t="shared" si="285"/>
        <v>1356.6000000000001</v>
      </c>
      <c r="R2274" s="9">
        <f t="shared" si="286"/>
        <v>14.370762711864407</v>
      </c>
      <c r="S2274" s="6" t="s">
        <v>8333</v>
      </c>
      <c r="T2274" s="6" t="s">
        <v>8351</v>
      </c>
      <c r="U2274" s="6" t="str">
        <f t="shared" si="280"/>
        <v>games</v>
      </c>
      <c r="V2274" s="6" t="str">
        <f t="shared" si="287"/>
        <v>tabletop games</v>
      </c>
      <c r="W2274" s="6" t="str">
        <f t="shared" si="281"/>
        <v>games</v>
      </c>
      <c r="X2274" s="6" t="str">
        <f t="shared" si="282"/>
        <v>tabletop games</v>
      </c>
    </row>
    <row r="2275" spans="1:24" ht="104.7" customHeight="1" x14ac:dyDescent="0.55000000000000004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20">
        <f t="shared" si="283"/>
        <v>42781.549097222218</v>
      </c>
      <c r="L2275" s="20">
        <f t="shared" si="284"/>
        <v>42806.507430555561</v>
      </c>
      <c r="M2275" s="6" t="b">
        <v>0</v>
      </c>
      <c r="N2275" s="6">
        <v>147</v>
      </c>
      <c r="O2275" s="6" t="b">
        <v>1</v>
      </c>
      <c r="P2275" s="6" t="s">
        <v>8297</v>
      </c>
      <c r="Q2275" s="8">
        <f t="shared" si="285"/>
        <v>220.35999999999999</v>
      </c>
      <c r="R2275" s="9">
        <f t="shared" si="286"/>
        <v>37.476190476190474</v>
      </c>
      <c r="S2275" s="6" t="s">
        <v>8333</v>
      </c>
      <c r="T2275" s="6" t="s">
        <v>8351</v>
      </c>
      <c r="U2275" s="6" t="str">
        <f t="shared" si="280"/>
        <v>games</v>
      </c>
      <c r="V2275" s="6" t="str">
        <f t="shared" si="287"/>
        <v>tabletop games</v>
      </c>
      <c r="W2275" s="6" t="str">
        <f t="shared" si="281"/>
        <v>games</v>
      </c>
      <c r="X2275" s="6" t="str">
        <f t="shared" si="282"/>
        <v>tabletop games</v>
      </c>
    </row>
    <row r="2276" spans="1:24" ht="104.7" customHeight="1" x14ac:dyDescent="0.55000000000000004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20">
        <f t="shared" si="283"/>
        <v>41663.500659722224</v>
      </c>
      <c r="L2276" s="20">
        <f t="shared" si="284"/>
        <v>41693.500659722224</v>
      </c>
      <c r="M2276" s="6" t="b">
        <v>0</v>
      </c>
      <c r="N2276" s="6">
        <v>99</v>
      </c>
      <c r="O2276" s="6" t="b">
        <v>1</v>
      </c>
      <c r="P2276" s="6" t="s">
        <v>8297</v>
      </c>
      <c r="Q2276" s="8">
        <f t="shared" si="285"/>
        <v>119.6</v>
      </c>
      <c r="R2276" s="9">
        <f t="shared" si="286"/>
        <v>30.202020202020201</v>
      </c>
      <c r="S2276" s="6" t="s">
        <v>8333</v>
      </c>
      <c r="T2276" s="6" t="s">
        <v>8351</v>
      </c>
      <c r="U2276" s="6" t="str">
        <f t="shared" si="280"/>
        <v>games</v>
      </c>
      <c r="V2276" s="6" t="str">
        <f t="shared" si="287"/>
        <v>tabletop games</v>
      </c>
      <c r="W2276" s="6" t="str">
        <f t="shared" si="281"/>
        <v>games</v>
      </c>
      <c r="X2276" s="6" t="str">
        <f t="shared" si="282"/>
        <v>tabletop games</v>
      </c>
    </row>
    <row r="2277" spans="1:24" ht="104.7" customHeight="1" x14ac:dyDescent="0.55000000000000004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20">
        <f t="shared" si="283"/>
        <v>41965.616655092599</v>
      </c>
      <c r="L2277" s="20">
        <f t="shared" si="284"/>
        <v>41995.616655092599</v>
      </c>
      <c r="M2277" s="6" t="b">
        <v>0</v>
      </c>
      <c r="N2277" s="6">
        <v>79</v>
      </c>
      <c r="O2277" s="6" t="b">
        <v>1</v>
      </c>
      <c r="P2277" s="6" t="s">
        <v>8297</v>
      </c>
      <c r="Q2277" s="8">
        <f t="shared" si="285"/>
        <v>407.76923076923077</v>
      </c>
      <c r="R2277" s="9">
        <f t="shared" si="286"/>
        <v>33.550632911392405</v>
      </c>
      <c r="S2277" s="6" t="s">
        <v>8333</v>
      </c>
      <c r="T2277" s="6" t="s">
        <v>8351</v>
      </c>
      <c r="U2277" s="6" t="str">
        <f t="shared" si="280"/>
        <v>games</v>
      </c>
      <c r="V2277" s="6" t="str">
        <f t="shared" si="287"/>
        <v>tabletop games</v>
      </c>
      <c r="W2277" s="6" t="str">
        <f t="shared" si="281"/>
        <v>games</v>
      </c>
      <c r="X2277" s="6" t="str">
        <f t="shared" si="282"/>
        <v>tabletop games</v>
      </c>
    </row>
    <row r="2278" spans="1:24" ht="104.7" customHeight="1" x14ac:dyDescent="0.55000000000000004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20">
        <f t="shared" si="283"/>
        <v>41614.651493055557</v>
      </c>
      <c r="L2278" s="20">
        <f t="shared" si="284"/>
        <v>41644.651493055557</v>
      </c>
      <c r="M2278" s="6" t="b">
        <v>0</v>
      </c>
      <c r="N2278" s="6">
        <v>75</v>
      </c>
      <c r="O2278" s="6" t="b">
        <v>1</v>
      </c>
      <c r="P2278" s="6" t="s">
        <v>8297</v>
      </c>
      <c r="Q2278" s="8">
        <f t="shared" si="285"/>
        <v>105.81826105905425</v>
      </c>
      <c r="R2278" s="9">
        <f t="shared" si="286"/>
        <v>64.74666666666667</v>
      </c>
      <c r="S2278" s="6" t="s">
        <v>8333</v>
      </c>
      <c r="T2278" s="6" t="s">
        <v>8351</v>
      </c>
      <c r="U2278" s="6" t="str">
        <f t="shared" si="280"/>
        <v>games</v>
      </c>
      <c r="V2278" s="6" t="str">
        <f t="shared" si="287"/>
        <v>tabletop games</v>
      </c>
      <c r="W2278" s="6" t="str">
        <f t="shared" si="281"/>
        <v>games</v>
      </c>
      <c r="X2278" s="6" t="str">
        <f t="shared" si="282"/>
        <v>tabletop games</v>
      </c>
    </row>
    <row r="2279" spans="1:24" ht="104.7" customHeight="1" x14ac:dyDescent="0.55000000000000004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20">
        <f t="shared" si="283"/>
        <v>40936.678506944445</v>
      </c>
      <c r="L2279" s="20">
        <f t="shared" si="284"/>
        <v>40966.678506944445</v>
      </c>
      <c r="M2279" s="6" t="b">
        <v>0</v>
      </c>
      <c r="N2279" s="6">
        <v>207</v>
      </c>
      <c r="O2279" s="6" t="b">
        <v>1</v>
      </c>
      <c r="P2279" s="6" t="s">
        <v>8297</v>
      </c>
      <c r="Q2279" s="8">
        <f t="shared" si="285"/>
        <v>141.08235294117648</v>
      </c>
      <c r="R2279" s="9">
        <f t="shared" si="286"/>
        <v>57.932367149758456</v>
      </c>
      <c r="S2279" s="6" t="s">
        <v>8333</v>
      </c>
      <c r="T2279" s="6" t="s">
        <v>8351</v>
      </c>
      <c r="U2279" s="6" t="str">
        <f t="shared" si="280"/>
        <v>games</v>
      </c>
      <c r="V2279" s="6" t="str">
        <f t="shared" si="287"/>
        <v>tabletop games</v>
      </c>
      <c r="W2279" s="6" t="str">
        <f t="shared" si="281"/>
        <v>games</v>
      </c>
      <c r="X2279" s="6" t="str">
        <f t="shared" si="282"/>
        <v>tabletop games</v>
      </c>
    </row>
    <row r="2280" spans="1:24" ht="104.7" customHeight="1" x14ac:dyDescent="0.55000000000000004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20">
        <f t="shared" si="283"/>
        <v>42338.709108796291</v>
      </c>
      <c r="L2280" s="20">
        <f t="shared" si="284"/>
        <v>42372.957638888889</v>
      </c>
      <c r="M2280" s="6" t="b">
        <v>0</v>
      </c>
      <c r="N2280" s="6">
        <v>102</v>
      </c>
      <c r="O2280" s="6" t="b">
        <v>1</v>
      </c>
      <c r="P2280" s="6" t="s">
        <v>8297</v>
      </c>
      <c r="Q2280" s="8">
        <f t="shared" si="285"/>
        <v>270.7</v>
      </c>
      <c r="R2280" s="9">
        <f t="shared" si="286"/>
        <v>53.078431372549019</v>
      </c>
      <c r="S2280" s="6" t="s">
        <v>8333</v>
      </c>
      <c r="T2280" s="6" t="s">
        <v>8351</v>
      </c>
      <c r="U2280" s="6" t="str">
        <f t="shared" si="280"/>
        <v>games</v>
      </c>
      <c r="V2280" s="6" t="str">
        <f t="shared" si="287"/>
        <v>tabletop games</v>
      </c>
      <c r="W2280" s="6" t="str">
        <f t="shared" si="281"/>
        <v>games</v>
      </c>
      <c r="X2280" s="6" t="str">
        <f t="shared" si="282"/>
        <v>tabletop games</v>
      </c>
    </row>
    <row r="2281" spans="1:24" ht="104.7" customHeight="1" x14ac:dyDescent="0.55000000000000004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20">
        <f t="shared" si="283"/>
        <v>42020.806701388887</v>
      </c>
      <c r="L2281" s="20">
        <f t="shared" si="284"/>
        <v>42039.166666666672</v>
      </c>
      <c r="M2281" s="6" t="b">
        <v>0</v>
      </c>
      <c r="N2281" s="6">
        <v>32</v>
      </c>
      <c r="O2281" s="6" t="b">
        <v>1</v>
      </c>
      <c r="P2281" s="6" t="s">
        <v>8297</v>
      </c>
      <c r="Q2281" s="8">
        <f t="shared" si="285"/>
        <v>153.80000000000001</v>
      </c>
      <c r="R2281" s="9">
        <f t="shared" si="286"/>
        <v>48.0625</v>
      </c>
      <c r="S2281" s="6" t="s">
        <v>8333</v>
      </c>
      <c r="T2281" s="6" t="s">
        <v>8351</v>
      </c>
      <c r="U2281" s="6" t="str">
        <f t="shared" si="280"/>
        <v>games</v>
      </c>
      <c r="V2281" s="6" t="str">
        <f t="shared" si="287"/>
        <v>tabletop games</v>
      </c>
      <c r="W2281" s="6" t="str">
        <f t="shared" si="281"/>
        <v>games</v>
      </c>
      <c r="X2281" s="6" t="str">
        <f t="shared" si="282"/>
        <v>tabletop games</v>
      </c>
    </row>
    <row r="2282" spans="1:24" ht="104.7" customHeight="1" x14ac:dyDescent="0.55000000000000004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20">
        <f t="shared" si="283"/>
        <v>42234.624895833331</v>
      </c>
      <c r="L2282" s="20">
        <f t="shared" si="284"/>
        <v>42264.624895833331</v>
      </c>
      <c r="M2282" s="6" t="b">
        <v>0</v>
      </c>
      <c r="N2282" s="6">
        <v>480</v>
      </c>
      <c r="O2282" s="6" t="b">
        <v>1</v>
      </c>
      <c r="P2282" s="6" t="s">
        <v>8297</v>
      </c>
      <c r="Q2282" s="8">
        <f t="shared" si="285"/>
        <v>403.57653061224488</v>
      </c>
      <c r="R2282" s="9">
        <f t="shared" si="286"/>
        <v>82.396874999999994</v>
      </c>
      <c r="S2282" s="6" t="s">
        <v>8333</v>
      </c>
      <c r="T2282" s="6" t="s">
        <v>8351</v>
      </c>
      <c r="U2282" s="6" t="str">
        <f t="shared" si="280"/>
        <v>games</v>
      </c>
      <c r="V2282" s="6" t="str">
        <f t="shared" si="287"/>
        <v>tabletop games</v>
      </c>
      <c r="W2282" s="6" t="str">
        <f t="shared" si="281"/>
        <v>games</v>
      </c>
      <c r="X2282" s="6" t="str">
        <f t="shared" si="282"/>
        <v>tabletop games</v>
      </c>
    </row>
    <row r="2283" spans="1:24" ht="104.7" customHeight="1" x14ac:dyDescent="0.55000000000000004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20">
        <f t="shared" si="283"/>
        <v>40687.285844907405</v>
      </c>
      <c r="L2283" s="20">
        <f t="shared" si="284"/>
        <v>40749.284722222219</v>
      </c>
      <c r="M2283" s="6" t="b">
        <v>0</v>
      </c>
      <c r="N2283" s="6">
        <v>11</v>
      </c>
      <c r="O2283" s="6" t="b">
        <v>1</v>
      </c>
      <c r="P2283" s="6" t="s">
        <v>8276</v>
      </c>
      <c r="Q2283" s="8">
        <f t="shared" si="285"/>
        <v>185</v>
      </c>
      <c r="R2283" s="9">
        <f t="shared" si="286"/>
        <v>50.454545454545453</v>
      </c>
      <c r="S2283" s="6" t="s">
        <v>8325</v>
      </c>
      <c r="T2283" s="6" t="s">
        <v>8326</v>
      </c>
      <c r="U2283" s="6" t="str">
        <f t="shared" si="280"/>
        <v>music</v>
      </c>
      <c r="V2283" s="6" t="str">
        <f t="shared" si="287"/>
        <v>rock</v>
      </c>
      <c r="W2283" s="6" t="str">
        <f t="shared" si="281"/>
        <v>music</v>
      </c>
      <c r="X2283" s="6" t="str">
        <f t="shared" si="282"/>
        <v>rock</v>
      </c>
    </row>
    <row r="2284" spans="1:24" ht="104.7" customHeight="1" x14ac:dyDescent="0.55000000000000004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20">
        <f t="shared" si="283"/>
        <v>42323.17460648148</v>
      </c>
      <c r="L2284" s="20">
        <f t="shared" si="284"/>
        <v>42383.17460648148</v>
      </c>
      <c r="M2284" s="6" t="b">
        <v>0</v>
      </c>
      <c r="N2284" s="6">
        <v>12</v>
      </c>
      <c r="O2284" s="6" t="b">
        <v>1</v>
      </c>
      <c r="P2284" s="6" t="s">
        <v>8276</v>
      </c>
      <c r="Q2284" s="8">
        <f t="shared" si="285"/>
        <v>185.33333333333331</v>
      </c>
      <c r="R2284" s="9">
        <f t="shared" si="286"/>
        <v>115.83333333333333</v>
      </c>
      <c r="S2284" s="6" t="s">
        <v>8325</v>
      </c>
      <c r="T2284" s="6" t="s">
        <v>8326</v>
      </c>
      <c r="U2284" s="6" t="str">
        <f t="shared" si="280"/>
        <v>music</v>
      </c>
      <c r="V2284" s="6" t="str">
        <f t="shared" si="287"/>
        <v>rock</v>
      </c>
      <c r="W2284" s="6" t="str">
        <f t="shared" si="281"/>
        <v>music</v>
      </c>
      <c r="X2284" s="6" t="str">
        <f t="shared" si="282"/>
        <v>rock</v>
      </c>
    </row>
    <row r="2285" spans="1:24" ht="104.7" customHeight="1" x14ac:dyDescent="0.55000000000000004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20">
        <f t="shared" si="283"/>
        <v>40978.125046296293</v>
      </c>
      <c r="L2285" s="20">
        <f t="shared" si="284"/>
        <v>41038.083379629628</v>
      </c>
      <c r="M2285" s="6" t="b">
        <v>0</v>
      </c>
      <c r="N2285" s="6">
        <v>48</v>
      </c>
      <c r="O2285" s="6" t="b">
        <v>1</v>
      </c>
      <c r="P2285" s="6" t="s">
        <v>8276</v>
      </c>
      <c r="Q2285" s="8">
        <f t="shared" si="285"/>
        <v>100.85533333333332</v>
      </c>
      <c r="R2285" s="9">
        <f t="shared" si="286"/>
        <v>63.03458333333333</v>
      </c>
      <c r="S2285" s="6" t="s">
        <v>8325</v>
      </c>
      <c r="T2285" s="6" t="s">
        <v>8326</v>
      </c>
      <c r="U2285" s="6" t="str">
        <f t="shared" si="280"/>
        <v>music</v>
      </c>
      <c r="V2285" s="6" t="str">
        <f t="shared" si="287"/>
        <v>rock</v>
      </c>
      <c r="W2285" s="6" t="str">
        <f t="shared" si="281"/>
        <v>music</v>
      </c>
      <c r="X2285" s="6" t="str">
        <f t="shared" si="282"/>
        <v>rock</v>
      </c>
    </row>
    <row r="2286" spans="1:24" ht="104.7" customHeight="1" x14ac:dyDescent="0.55000000000000004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20">
        <f t="shared" si="283"/>
        <v>40585.796817129631</v>
      </c>
      <c r="L2286" s="20">
        <f t="shared" si="284"/>
        <v>40614.166666666664</v>
      </c>
      <c r="M2286" s="6" t="b">
        <v>0</v>
      </c>
      <c r="N2286" s="6">
        <v>59</v>
      </c>
      <c r="O2286" s="6" t="b">
        <v>1</v>
      </c>
      <c r="P2286" s="6" t="s">
        <v>8276</v>
      </c>
      <c r="Q2286" s="8">
        <f t="shared" si="285"/>
        <v>106.22116666666668</v>
      </c>
      <c r="R2286" s="9">
        <f t="shared" si="286"/>
        <v>108.02152542372882</v>
      </c>
      <c r="S2286" s="6" t="s">
        <v>8325</v>
      </c>
      <c r="T2286" s="6" t="s">
        <v>8326</v>
      </c>
      <c r="U2286" s="6" t="str">
        <f t="shared" si="280"/>
        <v>music</v>
      </c>
      <c r="V2286" s="6" t="str">
        <f t="shared" si="287"/>
        <v>rock</v>
      </c>
      <c r="W2286" s="6" t="str">
        <f t="shared" si="281"/>
        <v>music</v>
      </c>
      <c r="X2286" s="6" t="str">
        <f t="shared" si="282"/>
        <v>rock</v>
      </c>
    </row>
    <row r="2287" spans="1:24" ht="104.7" customHeight="1" x14ac:dyDescent="0.55000000000000004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20">
        <f t="shared" si="283"/>
        <v>41059.185682870368</v>
      </c>
      <c r="L2287" s="20">
        <f t="shared" si="284"/>
        <v>41089.185682870368</v>
      </c>
      <c r="M2287" s="6" t="b">
        <v>0</v>
      </c>
      <c r="N2287" s="6">
        <v>79</v>
      </c>
      <c r="O2287" s="6" t="b">
        <v>1</v>
      </c>
      <c r="P2287" s="6" t="s">
        <v>8276</v>
      </c>
      <c r="Q2287" s="8">
        <f t="shared" si="285"/>
        <v>121.36666666666667</v>
      </c>
      <c r="R2287" s="9">
        <f t="shared" si="286"/>
        <v>46.088607594936711</v>
      </c>
      <c r="S2287" s="6" t="s">
        <v>8325</v>
      </c>
      <c r="T2287" s="6" t="s">
        <v>8326</v>
      </c>
      <c r="U2287" s="6" t="str">
        <f t="shared" si="280"/>
        <v>music</v>
      </c>
      <c r="V2287" s="6" t="str">
        <f t="shared" si="287"/>
        <v>rock</v>
      </c>
      <c r="W2287" s="6" t="str">
        <f t="shared" si="281"/>
        <v>music</v>
      </c>
      <c r="X2287" s="6" t="str">
        <f t="shared" si="282"/>
        <v>rock</v>
      </c>
    </row>
    <row r="2288" spans="1:24" ht="104.7" customHeight="1" x14ac:dyDescent="0.55000000000000004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20">
        <f t="shared" si="283"/>
        <v>41494.963587962964</v>
      </c>
      <c r="L2288" s="20">
        <f t="shared" si="284"/>
        <v>41523.165972222225</v>
      </c>
      <c r="M2288" s="6" t="b">
        <v>0</v>
      </c>
      <c r="N2288" s="6">
        <v>14</v>
      </c>
      <c r="O2288" s="6" t="b">
        <v>1</v>
      </c>
      <c r="P2288" s="6" t="s">
        <v>8276</v>
      </c>
      <c r="Q2288" s="8">
        <f t="shared" si="285"/>
        <v>100.06666666666666</v>
      </c>
      <c r="R2288" s="9">
        <f t="shared" si="286"/>
        <v>107.21428571428571</v>
      </c>
      <c r="S2288" s="6" t="s">
        <v>8325</v>
      </c>
      <c r="T2288" s="6" t="s">
        <v>8326</v>
      </c>
      <c r="U2288" s="6" t="str">
        <f t="shared" si="280"/>
        <v>music</v>
      </c>
      <c r="V2288" s="6" t="str">
        <f t="shared" si="287"/>
        <v>rock</v>
      </c>
      <c r="W2288" s="6" t="str">
        <f t="shared" si="281"/>
        <v>music</v>
      </c>
      <c r="X2288" s="6" t="str">
        <f t="shared" si="282"/>
        <v>rock</v>
      </c>
    </row>
    <row r="2289" spans="1:24" ht="104.7" customHeight="1" x14ac:dyDescent="0.55000000000000004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20">
        <f t="shared" si="283"/>
        <v>41792.667361111111</v>
      </c>
      <c r="L2289" s="20">
        <f t="shared" si="284"/>
        <v>41813.667361111111</v>
      </c>
      <c r="M2289" s="6" t="b">
        <v>0</v>
      </c>
      <c r="N2289" s="6">
        <v>106</v>
      </c>
      <c r="O2289" s="6" t="b">
        <v>1</v>
      </c>
      <c r="P2289" s="6" t="s">
        <v>8276</v>
      </c>
      <c r="Q2289" s="8">
        <f t="shared" si="285"/>
        <v>119.97755555555555</v>
      </c>
      <c r="R2289" s="9">
        <f t="shared" si="286"/>
        <v>50.9338679245283</v>
      </c>
      <c r="S2289" s="6" t="s">
        <v>8325</v>
      </c>
      <c r="T2289" s="6" t="s">
        <v>8326</v>
      </c>
      <c r="U2289" s="6" t="str">
        <f t="shared" si="280"/>
        <v>music</v>
      </c>
      <c r="V2289" s="6" t="str">
        <f t="shared" si="287"/>
        <v>rock</v>
      </c>
      <c r="W2289" s="6" t="str">
        <f t="shared" si="281"/>
        <v>music</v>
      </c>
      <c r="X2289" s="6" t="str">
        <f t="shared" si="282"/>
        <v>rock</v>
      </c>
    </row>
    <row r="2290" spans="1:24" ht="104.7" customHeight="1" x14ac:dyDescent="0.55000000000000004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20">
        <f t="shared" si="283"/>
        <v>41067.827418981484</v>
      </c>
      <c r="L2290" s="20">
        <f t="shared" si="284"/>
        <v>41086.75</v>
      </c>
      <c r="M2290" s="6" t="b">
        <v>0</v>
      </c>
      <c r="N2290" s="6">
        <v>25</v>
      </c>
      <c r="O2290" s="6" t="b">
        <v>1</v>
      </c>
      <c r="P2290" s="6" t="s">
        <v>8276</v>
      </c>
      <c r="Q2290" s="8">
        <f t="shared" si="285"/>
        <v>100.1</v>
      </c>
      <c r="R2290" s="9">
        <f t="shared" si="286"/>
        <v>40.04</v>
      </c>
      <c r="S2290" s="6" t="s">
        <v>8325</v>
      </c>
      <c r="T2290" s="6" t="s">
        <v>8326</v>
      </c>
      <c r="U2290" s="6" t="str">
        <f t="shared" si="280"/>
        <v>music</v>
      </c>
      <c r="V2290" s="6" t="str">
        <f t="shared" si="287"/>
        <v>rock</v>
      </c>
      <c r="W2290" s="6" t="str">
        <f t="shared" si="281"/>
        <v>music</v>
      </c>
      <c r="X2290" s="6" t="str">
        <f t="shared" si="282"/>
        <v>rock</v>
      </c>
    </row>
    <row r="2291" spans="1:24" ht="104.7" customHeight="1" x14ac:dyDescent="0.55000000000000004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20">
        <f t="shared" si="283"/>
        <v>41571.998379629629</v>
      </c>
      <c r="L2291" s="20">
        <f t="shared" si="284"/>
        <v>41614.973611111112</v>
      </c>
      <c r="M2291" s="6" t="b">
        <v>0</v>
      </c>
      <c r="N2291" s="6">
        <v>25</v>
      </c>
      <c r="O2291" s="6" t="b">
        <v>1</v>
      </c>
      <c r="P2291" s="6" t="s">
        <v>8276</v>
      </c>
      <c r="Q2291" s="8">
        <f t="shared" si="285"/>
        <v>107.4</v>
      </c>
      <c r="R2291" s="9">
        <f t="shared" si="286"/>
        <v>64.44</v>
      </c>
      <c r="S2291" s="6" t="s">
        <v>8325</v>
      </c>
      <c r="T2291" s="6" t="s">
        <v>8326</v>
      </c>
      <c r="U2291" s="6" t="str">
        <f t="shared" si="280"/>
        <v>music</v>
      </c>
      <c r="V2291" s="6" t="str">
        <f t="shared" si="287"/>
        <v>rock</v>
      </c>
      <c r="W2291" s="6" t="str">
        <f t="shared" si="281"/>
        <v>music</v>
      </c>
      <c r="X2291" s="6" t="str">
        <f t="shared" si="282"/>
        <v>rock</v>
      </c>
    </row>
    <row r="2292" spans="1:24" ht="104.7" customHeight="1" x14ac:dyDescent="0.55000000000000004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20">
        <f t="shared" si="283"/>
        <v>40070.253819444442</v>
      </c>
      <c r="L2292" s="20">
        <f t="shared" si="284"/>
        <v>40148.708333333336</v>
      </c>
      <c r="M2292" s="6" t="b">
        <v>0</v>
      </c>
      <c r="N2292" s="6">
        <v>29</v>
      </c>
      <c r="O2292" s="6" t="b">
        <v>1</v>
      </c>
      <c r="P2292" s="6" t="s">
        <v>8276</v>
      </c>
      <c r="Q2292" s="8">
        <f t="shared" si="285"/>
        <v>104.06666666666666</v>
      </c>
      <c r="R2292" s="9">
        <f t="shared" si="286"/>
        <v>53.827586206896555</v>
      </c>
      <c r="S2292" s="6" t="s">
        <v>8325</v>
      </c>
      <c r="T2292" s="6" t="s">
        <v>8326</v>
      </c>
      <c r="U2292" s="6" t="str">
        <f t="shared" si="280"/>
        <v>music</v>
      </c>
      <c r="V2292" s="6" t="str">
        <f t="shared" si="287"/>
        <v>rock</v>
      </c>
      <c r="W2292" s="6" t="str">
        <f t="shared" si="281"/>
        <v>music</v>
      </c>
      <c r="X2292" s="6" t="str">
        <f t="shared" si="282"/>
        <v>rock</v>
      </c>
    </row>
    <row r="2293" spans="1:24" ht="104.7" customHeight="1" x14ac:dyDescent="0.55000000000000004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20">
        <f t="shared" si="283"/>
        <v>40987.977060185185</v>
      </c>
      <c r="L2293" s="20">
        <f t="shared" si="284"/>
        <v>41022.166666666664</v>
      </c>
      <c r="M2293" s="6" t="b">
        <v>0</v>
      </c>
      <c r="N2293" s="6">
        <v>43</v>
      </c>
      <c r="O2293" s="6" t="b">
        <v>1</v>
      </c>
      <c r="P2293" s="6" t="s">
        <v>8276</v>
      </c>
      <c r="Q2293" s="8">
        <f t="shared" si="285"/>
        <v>172.8</v>
      </c>
      <c r="R2293" s="9">
        <f t="shared" si="286"/>
        <v>100.46511627906976</v>
      </c>
      <c r="S2293" s="6" t="s">
        <v>8325</v>
      </c>
      <c r="T2293" s="6" t="s">
        <v>8326</v>
      </c>
      <c r="U2293" s="6" t="str">
        <f t="shared" si="280"/>
        <v>music</v>
      </c>
      <c r="V2293" s="6" t="str">
        <f t="shared" si="287"/>
        <v>rock</v>
      </c>
      <c r="W2293" s="6" t="str">
        <f t="shared" si="281"/>
        <v>music</v>
      </c>
      <c r="X2293" s="6" t="str">
        <f t="shared" si="282"/>
        <v>rock</v>
      </c>
    </row>
    <row r="2294" spans="1:24" ht="104.7" customHeight="1" x14ac:dyDescent="0.55000000000000004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20">
        <f t="shared" si="283"/>
        <v>40987.697638888887</v>
      </c>
      <c r="L2294" s="20">
        <f t="shared" si="284"/>
        <v>41017.697638888887</v>
      </c>
      <c r="M2294" s="6" t="b">
        <v>0</v>
      </c>
      <c r="N2294" s="6">
        <v>46</v>
      </c>
      <c r="O2294" s="6" t="b">
        <v>1</v>
      </c>
      <c r="P2294" s="6" t="s">
        <v>8276</v>
      </c>
      <c r="Q2294" s="8">
        <f t="shared" si="285"/>
        <v>107.2505</v>
      </c>
      <c r="R2294" s="9">
        <f t="shared" si="286"/>
        <v>46.630652173913049</v>
      </c>
      <c r="S2294" s="6" t="s">
        <v>8325</v>
      </c>
      <c r="T2294" s="6" t="s">
        <v>8326</v>
      </c>
      <c r="U2294" s="6" t="str">
        <f t="shared" si="280"/>
        <v>music</v>
      </c>
      <c r="V2294" s="6" t="str">
        <f t="shared" si="287"/>
        <v>rock</v>
      </c>
      <c r="W2294" s="6" t="str">
        <f t="shared" si="281"/>
        <v>music</v>
      </c>
      <c r="X2294" s="6" t="str">
        <f t="shared" si="282"/>
        <v>rock</v>
      </c>
    </row>
    <row r="2295" spans="1:24" ht="104.7" customHeight="1" x14ac:dyDescent="0.55000000000000004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20">
        <f t="shared" si="283"/>
        <v>41151.708321759259</v>
      </c>
      <c r="L2295" s="20">
        <f t="shared" si="284"/>
        <v>41177.165972222225</v>
      </c>
      <c r="M2295" s="6" t="b">
        <v>0</v>
      </c>
      <c r="N2295" s="6">
        <v>27</v>
      </c>
      <c r="O2295" s="6" t="b">
        <v>1</v>
      </c>
      <c r="P2295" s="6" t="s">
        <v>8276</v>
      </c>
      <c r="Q2295" s="8">
        <f t="shared" si="285"/>
        <v>108.23529411764706</v>
      </c>
      <c r="R2295" s="9">
        <f t="shared" si="286"/>
        <v>34.074074074074076</v>
      </c>
      <c r="S2295" s="6" t="s">
        <v>8325</v>
      </c>
      <c r="T2295" s="6" t="s">
        <v>8326</v>
      </c>
      <c r="U2295" s="6" t="str">
        <f t="shared" si="280"/>
        <v>music</v>
      </c>
      <c r="V2295" s="6" t="str">
        <f t="shared" si="287"/>
        <v>rock</v>
      </c>
      <c r="W2295" s="6" t="str">
        <f t="shared" si="281"/>
        <v>music</v>
      </c>
      <c r="X2295" s="6" t="str">
        <f t="shared" si="282"/>
        <v>rock</v>
      </c>
    </row>
    <row r="2296" spans="1:24" ht="104.7" customHeight="1" x14ac:dyDescent="0.55000000000000004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20">
        <f t="shared" si="283"/>
        <v>41264.72314814815</v>
      </c>
      <c r="L2296" s="20">
        <f t="shared" si="284"/>
        <v>41294.72314814815</v>
      </c>
      <c r="M2296" s="6" t="b">
        <v>0</v>
      </c>
      <c r="N2296" s="6">
        <v>112</v>
      </c>
      <c r="O2296" s="6" t="b">
        <v>1</v>
      </c>
      <c r="P2296" s="6" t="s">
        <v>8276</v>
      </c>
      <c r="Q2296" s="8">
        <f t="shared" si="285"/>
        <v>146.08079999999998</v>
      </c>
      <c r="R2296" s="9">
        <f t="shared" si="286"/>
        <v>65.214642857142863</v>
      </c>
      <c r="S2296" s="6" t="s">
        <v>8325</v>
      </c>
      <c r="T2296" s="6" t="s">
        <v>8326</v>
      </c>
      <c r="U2296" s="6" t="str">
        <f t="shared" si="280"/>
        <v>music</v>
      </c>
      <c r="V2296" s="6" t="str">
        <f t="shared" si="287"/>
        <v>rock</v>
      </c>
      <c r="W2296" s="6" t="str">
        <f t="shared" si="281"/>
        <v>music</v>
      </c>
      <c r="X2296" s="6" t="str">
        <f t="shared" si="282"/>
        <v>rock</v>
      </c>
    </row>
    <row r="2297" spans="1:24" ht="104.7" customHeight="1" x14ac:dyDescent="0.55000000000000004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20">
        <f t="shared" si="283"/>
        <v>41270.954351851848</v>
      </c>
      <c r="L2297" s="20">
        <f t="shared" si="284"/>
        <v>41300.954351851848</v>
      </c>
      <c r="M2297" s="6" t="b">
        <v>0</v>
      </c>
      <c r="N2297" s="6">
        <v>34</v>
      </c>
      <c r="O2297" s="6" t="b">
        <v>1</v>
      </c>
      <c r="P2297" s="6" t="s">
        <v>8276</v>
      </c>
      <c r="Q2297" s="8">
        <f t="shared" si="285"/>
        <v>125.25</v>
      </c>
      <c r="R2297" s="9">
        <f t="shared" si="286"/>
        <v>44.205882352941174</v>
      </c>
      <c r="S2297" s="6" t="s">
        <v>8325</v>
      </c>
      <c r="T2297" s="6" t="s">
        <v>8326</v>
      </c>
      <c r="U2297" s="6" t="str">
        <f t="shared" si="280"/>
        <v>music</v>
      </c>
      <c r="V2297" s="6" t="str">
        <f t="shared" si="287"/>
        <v>rock</v>
      </c>
      <c r="W2297" s="6" t="str">
        <f t="shared" si="281"/>
        <v>music</v>
      </c>
      <c r="X2297" s="6" t="str">
        <f t="shared" si="282"/>
        <v>rock</v>
      </c>
    </row>
    <row r="2298" spans="1:24" ht="104.7" customHeight="1" x14ac:dyDescent="0.55000000000000004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20">
        <f t="shared" si="283"/>
        <v>40927.731782407405</v>
      </c>
      <c r="L2298" s="20">
        <f t="shared" si="284"/>
        <v>40962.731782407405</v>
      </c>
      <c r="M2298" s="6" t="b">
        <v>0</v>
      </c>
      <c r="N2298" s="6">
        <v>145</v>
      </c>
      <c r="O2298" s="6" t="b">
        <v>1</v>
      </c>
      <c r="P2298" s="6" t="s">
        <v>8276</v>
      </c>
      <c r="Q2298" s="8">
        <f t="shared" si="285"/>
        <v>149.07142857142856</v>
      </c>
      <c r="R2298" s="9">
        <f t="shared" si="286"/>
        <v>71.965517241379317</v>
      </c>
      <c r="S2298" s="6" t="s">
        <v>8325</v>
      </c>
      <c r="T2298" s="6" t="s">
        <v>8326</v>
      </c>
      <c r="U2298" s="6" t="str">
        <f t="shared" si="280"/>
        <v>music</v>
      </c>
      <c r="V2298" s="6" t="str">
        <f t="shared" si="287"/>
        <v>rock</v>
      </c>
      <c r="W2298" s="6" t="str">
        <f t="shared" si="281"/>
        <v>music</v>
      </c>
      <c r="X2298" s="6" t="str">
        <f t="shared" si="282"/>
        <v>rock</v>
      </c>
    </row>
    <row r="2299" spans="1:24" ht="104.7" customHeight="1" x14ac:dyDescent="0.55000000000000004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20">
        <f t="shared" si="283"/>
        <v>40948.042233796295</v>
      </c>
      <c r="L2299" s="20">
        <f t="shared" si="284"/>
        <v>40982.165972222225</v>
      </c>
      <c r="M2299" s="6" t="b">
        <v>0</v>
      </c>
      <c r="N2299" s="6">
        <v>19</v>
      </c>
      <c r="O2299" s="6" t="b">
        <v>1</v>
      </c>
      <c r="P2299" s="6" t="s">
        <v>8276</v>
      </c>
      <c r="Q2299" s="8">
        <f t="shared" si="285"/>
        <v>100.6</v>
      </c>
      <c r="R2299" s="9">
        <f t="shared" si="286"/>
        <v>52.94736842105263</v>
      </c>
      <c r="S2299" s="6" t="s">
        <v>8325</v>
      </c>
      <c r="T2299" s="6" t="s">
        <v>8326</v>
      </c>
      <c r="U2299" s="6" t="str">
        <f t="shared" si="280"/>
        <v>music</v>
      </c>
      <c r="V2299" s="6" t="str">
        <f t="shared" si="287"/>
        <v>rock</v>
      </c>
      <c r="W2299" s="6" t="str">
        <f t="shared" si="281"/>
        <v>music</v>
      </c>
      <c r="X2299" s="6" t="str">
        <f t="shared" si="282"/>
        <v>rock</v>
      </c>
    </row>
    <row r="2300" spans="1:24" ht="104.7" customHeight="1" x14ac:dyDescent="0.55000000000000004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20">
        <f t="shared" si="283"/>
        <v>41694.84065972222</v>
      </c>
      <c r="L2300" s="20">
        <f t="shared" si="284"/>
        <v>41724.798993055556</v>
      </c>
      <c r="M2300" s="6" t="b">
        <v>0</v>
      </c>
      <c r="N2300" s="6">
        <v>288</v>
      </c>
      <c r="O2300" s="6" t="b">
        <v>1</v>
      </c>
      <c r="P2300" s="6" t="s">
        <v>8276</v>
      </c>
      <c r="Q2300" s="8">
        <f t="shared" si="285"/>
        <v>105.07333333333332</v>
      </c>
      <c r="R2300" s="9">
        <f t="shared" si="286"/>
        <v>109.45138888888889</v>
      </c>
      <c r="S2300" s="6" t="s">
        <v>8325</v>
      </c>
      <c r="T2300" s="6" t="s">
        <v>8326</v>
      </c>
      <c r="U2300" s="6" t="str">
        <f t="shared" si="280"/>
        <v>music</v>
      </c>
      <c r="V2300" s="6" t="str">
        <f t="shared" si="287"/>
        <v>rock</v>
      </c>
      <c r="W2300" s="6" t="str">
        <f t="shared" si="281"/>
        <v>music</v>
      </c>
      <c r="X2300" s="6" t="str">
        <f t="shared" si="282"/>
        <v>rock</v>
      </c>
    </row>
    <row r="2301" spans="1:24" ht="104.7" customHeight="1" x14ac:dyDescent="0.55000000000000004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20">
        <f t="shared" si="283"/>
        <v>40565.032511574071</v>
      </c>
      <c r="L2301" s="20">
        <f t="shared" si="284"/>
        <v>40580.032511574071</v>
      </c>
      <c r="M2301" s="6" t="b">
        <v>0</v>
      </c>
      <c r="N2301" s="6">
        <v>14</v>
      </c>
      <c r="O2301" s="6" t="b">
        <v>1</v>
      </c>
      <c r="P2301" s="6" t="s">
        <v>8276</v>
      </c>
      <c r="Q2301" s="8">
        <f t="shared" si="285"/>
        <v>350.16666666666663</v>
      </c>
      <c r="R2301" s="9">
        <f t="shared" si="286"/>
        <v>75.035714285714292</v>
      </c>
      <c r="S2301" s="6" t="s">
        <v>8325</v>
      </c>
      <c r="T2301" s="6" t="s">
        <v>8326</v>
      </c>
      <c r="U2301" s="6" t="str">
        <f t="shared" si="280"/>
        <v>music</v>
      </c>
      <c r="V2301" s="6" t="str">
        <f t="shared" si="287"/>
        <v>rock</v>
      </c>
      <c r="W2301" s="6" t="str">
        <f t="shared" si="281"/>
        <v>music</v>
      </c>
      <c r="X2301" s="6" t="str">
        <f t="shared" si="282"/>
        <v>rock</v>
      </c>
    </row>
    <row r="2302" spans="1:24" ht="104.7" customHeight="1" x14ac:dyDescent="0.55000000000000004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20">
        <f t="shared" si="283"/>
        <v>41074.727037037039</v>
      </c>
      <c r="L2302" s="20">
        <f t="shared" si="284"/>
        <v>41088.727037037039</v>
      </c>
      <c r="M2302" s="6" t="b">
        <v>0</v>
      </c>
      <c r="N2302" s="6">
        <v>7</v>
      </c>
      <c r="O2302" s="6" t="b">
        <v>1</v>
      </c>
      <c r="P2302" s="6" t="s">
        <v>8276</v>
      </c>
      <c r="Q2302" s="8">
        <f t="shared" si="285"/>
        <v>101.25</v>
      </c>
      <c r="R2302" s="9">
        <f t="shared" si="286"/>
        <v>115.71428571428571</v>
      </c>
      <c r="S2302" s="6" t="s">
        <v>8325</v>
      </c>
      <c r="T2302" s="6" t="s">
        <v>8326</v>
      </c>
      <c r="U2302" s="6" t="str">
        <f t="shared" si="280"/>
        <v>music</v>
      </c>
      <c r="V2302" s="6" t="str">
        <f t="shared" si="287"/>
        <v>rock</v>
      </c>
      <c r="W2302" s="6" t="str">
        <f t="shared" si="281"/>
        <v>music</v>
      </c>
      <c r="X2302" s="6" t="str">
        <f t="shared" si="282"/>
        <v>rock</v>
      </c>
    </row>
    <row r="2303" spans="1:24" ht="104.7" customHeight="1" x14ac:dyDescent="0.55000000000000004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20">
        <f t="shared" si="283"/>
        <v>41416.146944444445</v>
      </c>
      <c r="L2303" s="20">
        <f t="shared" si="284"/>
        <v>41446.146944444445</v>
      </c>
      <c r="M2303" s="6" t="b">
        <v>1</v>
      </c>
      <c r="N2303" s="6">
        <v>211</v>
      </c>
      <c r="O2303" s="6" t="b">
        <v>1</v>
      </c>
      <c r="P2303" s="6" t="s">
        <v>8279</v>
      </c>
      <c r="Q2303" s="8">
        <f t="shared" si="285"/>
        <v>133.6044</v>
      </c>
      <c r="R2303" s="9">
        <f t="shared" si="286"/>
        <v>31.659810426540286</v>
      </c>
      <c r="S2303" s="6" t="s">
        <v>8325</v>
      </c>
      <c r="T2303" s="6" t="s">
        <v>8329</v>
      </c>
      <c r="U2303" s="6" t="str">
        <f t="shared" si="280"/>
        <v>music</v>
      </c>
      <c r="V2303" s="6" t="str">
        <f t="shared" si="287"/>
        <v>indie rock</v>
      </c>
      <c r="W2303" s="6" t="str">
        <f t="shared" si="281"/>
        <v>music</v>
      </c>
      <c r="X2303" s="6" t="str">
        <f t="shared" si="282"/>
        <v>indie rock</v>
      </c>
    </row>
    <row r="2304" spans="1:24" ht="104.7" customHeight="1" x14ac:dyDescent="0.55000000000000004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20">
        <f t="shared" si="283"/>
        <v>41605.868449074071</v>
      </c>
      <c r="L2304" s="20">
        <f t="shared" si="284"/>
        <v>41639.291666666664</v>
      </c>
      <c r="M2304" s="6" t="b">
        <v>1</v>
      </c>
      <c r="N2304" s="6">
        <v>85</v>
      </c>
      <c r="O2304" s="6" t="b">
        <v>1</v>
      </c>
      <c r="P2304" s="6" t="s">
        <v>8279</v>
      </c>
      <c r="Q2304" s="8">
        <f t="shared" si="285"/>
        <v>170.65217391304347</v>
      </c>
      <c r="R2304" s="9">
        <f t="shared" si="286"/>
        <v>46.176470588235297</v>
      </c>
      <c r="S2304" s="6" t="s">
        <v>8325</v>
      </c>
      <c r="T2304" s="6" t="s">
        <v>8329</v>
      </c>
      <c r="U2304" s="6" t="str">
        <f t="shared" si="280"/>
        <v>music</v>
      </c>
      <c r="V2304" s="6" t="str">
        <f t="shared" si="287"/>
        <v>indie rock</v>
      </c>
      <c r="W2304" s="6" t="str">
        <f t="shared" si="281"/>
        <v>music</v>
      </c>
      <c r="X2304" s="6" t="str">
        <f t="shared" si="282"/>
        <v>indie rock</v>
      </c>
    </row>
    <row r="2305" spans="1:24" ht="104.7" customHeight="1" x14ac:dyDescent="0.55000000000000004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20">
        <f t="shared" si="283"/>
        <v>40850.111064814817</v>
      </c>
      <c r="L2305" s="20">
        <f t="shared" si="284"/>
        <v>40890.152731481481</v>
      </c>
      <c r="M2305" s="6" t="b">
        <v>1</v>
      </c>
      <c r="N2305" s="6">
        <v>103</v>
      </c>
      <c r="O2305" s="6" t="b">
        <v>1</v>
      </c>
      <c r="P2305" s="6" t="s">
        <v>8279</v>
      </c>
      <c r="Q2305" s="8">
        <f t="shared" si="285"/>
        <v>109.35829457364341</v>
      </c>
      <c r="R2305" s="9">
        <f t="shared" si="286"/>
        <v>68.481650485436887</v>
      </c>
      <c r="S2305" s="6" t="s">
        <v>8325</v>
      </c>
      <c r="T2305" s="6" t="s">
        <v>8329</v>
      </c>
      <c r="U2305" s="6" t="str">
        <f t="shared" si="280"/>
        <v>music</v>
      </c>
      <c r="V2305" s="6" t="str">
        <f t="shared" si="287"/>
        <v>indie rock</v>
      </c>
      <c r="W2305" s="6" t="str">
        <f t="shared" si="281"/>
        <v>music</v>
      </c>
      <c r="X2305" s="6" t="str">
        <f t="shared" si="282"/>
        <v>indie rock</v>
      </c>
    </row>
    <row r="2306" spans="1:24" ht="104.7" customHeight="1" x14ac:dyDescent="0.55000000000000004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20">
        <f t="shared" si="283"/>
        <v>40502.815868055557</v>
      </c>
      <c r="L2306" s="20">
        <f t="shared" si="284"/>
        <v>40544.207638888889</v>
      </c>
      <c r="M2306" s="6" t="b">
        <v>1</v>
      </c>
      <c r="N2306" s="6">
        <v>113</v>
      </c>
      <c r="O2306" s="6" t="b">
        <v>1</v>
      </c>
      <c r="P2306" s="6" t="s">
        <v>8279</v>
      </c>
      <c r="Q2306" s="8">
        <f t="shared" si="285"/>
        <v>100.70033333333335</v>
      </c>
      <c r="R2306" s="9">
        <f t="shared" si="286"/>
        <v>53.469203539823013</v>
      </c>
      <c r="S2306" s="6" t="s">
        <v>8325</v>
      </c>
      <c r="T2306" s="6" t="s">
        <v>8329</v>
      </c>
      <c r="U2306" s="6" t="str">
        <f t="shared" ref="U2306:U2369" si="288">LEFT(P2306,FIND("/",P2306)-1)</f>
        <v>music</v>
      </c>
      <c r="V2306" s="6" t="str">
        <f t="shared" si="287"/>
        <v>indie rock</v>
      </c>
      <c r="W2306" s="6" t="str">
        <f t="shared" ref="W2306:W2369" si="289">TRIM(MID(SUBSTITUTE(P2306,"/",REPT(" ",LEN(P2306))),(1-1)*LEN(P2306)+1,LEN(P2306)))</f>
        <v>music</v>
      </c>
      <c r="X2306" s="6" t="str">
        <f t="shared" ref="X2306:X2369" si="290">TRIM(MID(SUBSTITUTE(P2306,"/",REPT(" ",LEN(P2306))),(2-1)*LEN(P2306)+1,LEN(P2306)))</f>
        <v>indie rock</v>
      </c>
    </row>
    <row r="2307" spans="1:24" ht="104.7" customHeight="1" x14ac:dyDescent="0.55000000000000004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20">
        <f t="shared" ref="K2307:K2370" si="291">(((J2307/60)/60)/24)+DATE(1970,1,1)</f>
        <v>41834.695277777777</v>
      </c>
      <c r="L2307" s="20">
        <f t="shared" ref="L2307:L2370" si="292">(((I2307/60)/60)/24)+DATE(1970,1,1)</f>
        <v>41859.75</v>
      </c>
      <c r="M2307" s="6" t="b">
        <v>1</v>
      </c>
      <c r="N2307" s="6">
        <v>167</v>
      </c>
      <c r="O2307" s="6" t="b">
        <v>1</v>
      </c>
      <c r="P2307" s="6" t="s">
        <v>8279</v>
      </c>
      <c r="Q2307" s="8">
        <f t="shared" ref="Q2307:Q2370" si="293">E2307/D2307*100</f>
        <v>101.22777777777779</v>
      </c>
      <c r="R2307" s="9">
        <f t="shared" ref="R2307:R2370" si="294">E2307/N2307</f>
        <v>109.10778443113773</v>
      </c>
      <c r="S2307" s="6" t="s">
        <v>8325</v>
      </c>
      <c r="T2307" s="6" t="s">
        <v>8329</v>
      </c>
      <c r="U2307" s="6" t="str">
        <f t="shared" si="288"/>
        <v>music</v>
      </c>
      <c r="V2307" s="6" t="str">
        <f t="shared" ref="V2307:V2370" si="295">RIGHT(P2307,LEN(P2307)-LEN(U2307)-1)</f>
        <v>indie rock</v>
      </c>
      <c r="W2307" s="6" t="str">
        <f t="shared" si="289"/>
        <v>music</v>
      </c>
      <c r="X2307" s="6" t="str">
        <f t="shared" si="290"/>
        <v>indie rock</v>
      </c>
    </row>
    <row r="2308" spans="1:24" ht="104.7" customHeight="1" x14ac:dyDescent="0.55000000000000004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20">
        <f t="shared" si="291"/>
        <v>40948.16815972222</v>
      </c>
      <c r="L2308" s="20">
        <f t="shared" si="292"/>
        <v>40978.16815972222</v>
      </c>
      <c r="M2308" s="6" t="b">
        <v>1</v>
      </c>
      <c r="N2308" s="6">
        <v>73</v>
      </c>
      <c r="O2308" s="6" t="b">
        <v>1</v>
      </c>
      <c r="P2308" s="6" t="s">
        <v>8279</v>
      </c>
      <c r="Q2308" s="8">
        <f t="shared" si="293"/>
        <v>106.75857142857143</v>
      </c>
      <c r="R2308" s="9">
        <f t="shared" si="294"/>
        <v>51.185616438356163</v>
      </c>
      <c r="S2308" s="6" t="s">
        <v>8325</v>
      </c>
      <c r="T2308" s="6" t="s">
        <v>8329</v>
      </c>
      <c r="U2308" s="6" t="str">
        <f t="shared" si="288"/>
        <v>music</v>
      </c>
      <c r="V2308" s="6" t="str">
        <f t="shared" si="295"/>
        <v>indie rock</v>
      </c>
      <c r="W2308" s="6" t="str">
        <f t="shared" si="289"/>
        <v>music</v>
      </c>
      <c r="X2308" s="6" t="str">
        <f t="shared" si="290"/>
        <v>indie rock</v>
      </c>
    </row>
    <row r="2309" spans="1:24" ht="104.7" customHeight="1" x14ac:dyDescent="0.55000000000000004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20">
        <f t="shared" si="291"/>
        <v>41004.802465277775</v>
      </c>
      <c r="L2309" s="20">
        <f t="shared" si="292"/>
        <v>41034.802407407406</v>
      </c>
      <c r="M2309" s="6" t="b">
        <v>1</v>
      </c>
      <c r="N2309" s="6">
        <v>75</v>
      </c>
      <c r="O2309" s="6" t="b">
        <v>1</v>
      </c>
      <c r="P2309" s="6" t="s">
        <v>8279</v>
      </c>
      <c r="Q2309" s="8">
        <f t="shared" si="293"/>
        <v>106.65777537961894</v>
      </c>
      <c r="R2309" s="9">
        <f t="shared" si="294"/>
        <v>27.936800000000002</v>
      </c>
      <c r="S2309" s="6" t="s">
        <v>8325</v>
      </c>
      <c r="T2309" s="6" t="s">
        <v>8329</v>
      </c>
      <c r="U2309" s="6" t="str">
        <f t="shared" si="288"/>
        <v>music</v>
      </c>
      <c r="V2309" s="6" t="str">
        <f t="shared" si="295"/>
        <v>indie rock</v>
      </c>
      <c r="W2309" s="6" t="str">
        <f t="shared" si="289"/>
        <v>music</v>
      </c>
      <c r="X2309" s="6" t="str">
        <f t="shared" si="290"/>
        <v>indie rock</v>
      </c>
    </row>
    <row r="2310" spans="1:24" ht="104.7" customHeight="1" x14ac:dyDescent="0.55000000000000004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20">
        <f t="shared" si="291"/>
        <v>41851.962916666671</v>
      </c>
      <c r="L2310" s="20">
        <f t="shared" si="292"/>
        <v>41880.041666666664</v>
      </c>
      <c r="M2310" s="6" t="b">
        <v>1</v>
      </c>
      <c r="N2310" s="6">
        <v>614</v>
      </c>
      <c r="O2310" s="6" t="b">
        <v>1</v>
      </c>
      <c r="P2310" s="6" t="s">
        <v>8279</v>
      </c>
      <c r="Q2310" s="8">
        <f t="shared" si="293"/>
        <v>101.30622</v>
      </c>
      <c r="R2310" s="9">
        <f t="shared" si="294"/>
        <v>82.496921824104234</v>
      </c>
      <c r="S2310" s="6" t="s">
        <v>8325</v>
      </c>
      <c r="T2310" s="6" t="s">
        <v>8329</v>
      </c>
      <c r="U2310" s="6" t="str">
        <f t="shared" si="288"/>
        <v>music</v>
      </c>
      <c r="V2310" s="6" t="str">
        <f t="shared" si="295"/>
        <v>indie rock</v>
      </c>
      <c r="W2310" s="6" t="str">
        <f t="shared" si="289"/>
        <v>music</v>
      </c>
      <c r="X2310" s="6" t="str">
        <f t="shared" si="290"/>
        <v>indie rock</v>
      </c>
    </row>
    <row r="2311" spans="1:24" ht="104.7" customHeight="1" x14ac:dyDescent="0.55000000000000004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20">
        <f t="shared" si="291"/>
        <v>41307.987696759257</v>
      </c>
      <c r="L2311" s="20">
        <f t="shared" si="292"/>
        <v>41342.987696759257</v>
      </c>
      <c r="M2311" s="6" t="b">
        <v>1</v>
      </c>
      <c r="N2311" s="6">
        <v>107</v>
      </c>
      <c r="O2311" s="6" t="b">
        <v>1</v>
      </c>
      <c r="P2311" s="6" t="s">
        <v>8279</v>
      </c>
      <c r="Q2311" s="8">
        <f t="shared" si="293"/>
        <v>106.67450000000001</v>
      </c>
      <c r="R2311" s="9">
        <f t="shared" si="294"/>
        <v>59.817476635514019</v>
      </c>
      <c r="S2311" s="6" t="s">
        <v>8325</v>
      </c>
      <c r="T2311" s="6" t="s">
        <v>8329</v>
      </c>
      <c r="U2311" s="6" t="str">
        <f t="shared" si="288"/>
        <v>music</v>
      </c>
      <c r="V2311" s="6" t="str">
        <f t="shared" si="295"/>
        <v>indie rock</v>
      </c>
      <c r="W2311" s="6" t="str">
        <f t="shared" si="289"/>
        <v>music</v>
      </c>
      <c r="X2311" s="6" t="str">
        <f t="shared" si="290"/>
        <v>indie rock</v>
      </c>
    </row>
    <row r="2312" spans="1:24" ht="104.7" customHeight="1" x14ac:dyDescent="0.55000000000000004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20">
        <f t="shared" si="291"/>
        <v>41324.79415509259</v>
      </c>
      <c r="L2312" s="20">
        <f t="shared" si="292"/>
        <v>41354.752488425926</v>
      </c>
      <c r="M2312" s="6" t="b">
        <v>1</v>
      </c>
      <c r="N2312" s="6">
        <v>1224</v>
      </c>
      <c r="O2312" s="6" t="b">
        <v>1</v>
      </c>
      <c r="P2312" s="6" t="s">
        <v>8279</v>
      </c>
      <c r="Q2312" s="8">
        <f t="shared" si="293"/>
        <v>428.83978378378379</v>
      </c>
      <c r="R2312" s="9">
        <f t="shared" si="294"/>
        <v>64.816470588235291</v>
      </c>
      <c r="S2312" s="6" t="s">
        <v>8325</v>
      </c>
      <c r="T2312" s="6" t="s">
        <v>8329</v>
      </c>
      <c r="U2312" s="6" t="str">
        <f t="shared" si="288"/>
        <v>music</v>
      </c>
      <c r="V2312" s="6" t="str">
        <f t="shared" si="295"/>
        <v>indie rock</v>
      </c>
      <c r="W2312" s="6" t="str">
        <f t="shared" si="289"/>
        <v>music</v>
      </c>
      <c r="X2312" s="6" t="str">
        <f t="shared" si="290"/>
        <v>indie rock</v>
      </c>
    </row>
    <row r="2313" spans="1:24" ht="104.7" customHeight="1" x14ac:dyDescent="0.55000000000000004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20">
        <f t="shared" si="291"/>
        <v>41736.004502314812</v>
      </c>
      <c r="L2313" s="20">
        <f t="shared" si="292"/>
        <v>41766.004502314812</v>
      </c>
      <c r="M2313" s="6" t="b">
        <v>1</v>
      </c>
      <c r="N2313" s="6">
        <v>104</v>
      </c>
      <c r="O2313" s="6" t="b">
        <v>1</v>
      </c>
      <c r="P2313" s="6" t="s">
        <v>8279</v>
      </c>
      <c r="Q2313" s="8">
        <f t="shared" si="293"/>
        <v>104.11111111111111</v>
      </c>
      <c r="R2313" s="9">
        <f t="shared" si="294"/>
        <v>90.09615384615384</v>
      </c>
      <c r="S2313" s="6" t="s">
        <v>8325</v>
      </c>
      <c r="T2313" s="6" t="s">
        <v>8329</v>
      </c>
      <c r="U2313" s="6" t="str">
        <f t="shared" si="288"/>
        <v>music</v>
      </c>
      <c r="V2313" s="6" t="str">
        <f t="shared" si="295"/>
        <v>indie rock</v>
      </c>
      <c r="W2313" s="6" t="str">
        <f t="shared" si="289"/>
        <v>music</v>
      </c>
      <c r="X2313" s="6" t="str">
        <f t="shared" si="290"/>
        <v>indie rock</v>
      </c>
    </row>
    <row r="2314" spans="1:24" ht="104.7" customHeight="1" x14ac:dyDescent="0.55000000000000004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20">
        <f t="shared" si="291"/>
        <v>41716.632847222223</v>
      </c>
      <c r="L2314" s="20">
        <f t="shared" si="292"/>
        <v>41747.958333333336</v>
      </c>
      <c r="M2314" s="6" t="b">
        <v>1</v>
      </c>
      <c r="N2314" s="6">
        <v>79</v>
      </c>
      <c r="O2314" s="6" t="b">
        <v>1</v>
      </c>
      <c r="P2314" s="6" t="s">
        <v>8279</v>
      </c>
      <c r="Q2314" s="8">
        <f t="shared" si="293"/>
        <v>107.86666666666666</v>
      </c>
      <c r="R2314" s="9">
        <f t="shared" si="294"/>
        <v>40.962025316455694</v>
      </c>
      <c r="S2314" s="6" t="s">
        <v>8325</v>
      </c>
      <c r="T2314" s="6" t="s">
        <v>8329</v>
      </c>
      <c r="U2314" s="6" t="str">
        <f t="shared" si="288"/>
        <v>music</v>
      </c>
      <c r="V2314" s="6" t="str">
        <f t="shared" si="295"/>
        <v>indie rock</v>
      </c>
      <c r="W2314" s="6" t="str">
        <f t="shared" si="289"/>
        <v>music</v>
      </c>
      <c r="X2314" s="6" t="str">
        <f t="shared" si="290"/>
        <v>indie rock</v>
      </c>
    </row>
    <row r="2315" spans="1:24" ht="104.7" customHeight="1" x14ac:dyDescent="0.55000000000000004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20">
        <f t="shared" si="291"/>
        <v>41002.958634259259</v>
      </c>
      <c r="L2315" s="20">
        <f t="shared" si="292"/>
        <v>41032.958634259259</v>
      </c>
      <c r="M2315" s="6" t="b">
        <v>1</v>
      </c>
      <c r="N2315" s="6">
        <v>157</v>
      </c>
      <c r="O2315" s="6" t="b">
        <v>1</v>
      </c>
      <c r="P2315" s="6" t="s">
        <v>8279</v>
      </c>
      <c r="Q2315" s="8">
        <f t="shared" si="293"/>
        <v>175.84040000000002</v>
      </c>
      <c r="R2315" s="9">
        <f t="shared" si="294"/>
        <v>56.000127388535034</v>
      </c>
      <c r="S2315" s="6" t="s">
        <v>8325</v>
      </c>
      <c r="T2315" s="6" t="s">
        <v>8329</v>
      </c>
      <c r="U2315" s="6" t="str">
        <f t="shared" si="288"/>
        <v>music</v>
      </c>
      <c r="V2315" s="6" t="str">
        <f t="shared" si="295"/>
        <v>indie rock</v>
      </c>
      <c r="W2315" s="6" t="str">
        <f t="shared" si="289"/>
        <v>music</v>
      </c>
      <c r="X2315" s="6" t="str">
        <f t="shared" si="290"/>
        <v>indie rock</v>
      </c>
    </row>
    <row r="2316" spans="1:24" ht="104.7" customHeight="1" x14ac:dyDescent="0.55000000000000004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20">
        <f t="shared" si="291"/>
        <v>41037.551585648151</v>
      </c>
      <c r="L2316" s="20">
        <f t="shared" si="292"/>
        <v>41067.551585648151</v>
      </c>
      <c r="M2316" s="6" t="b">
        <v>1</v>
      </c>
      <c r="N2316" s="6">
        <v>50</v>
      </c>
      <c r="O2316" s="6" t="b">
        <v>1</v>
      </c>
      <c r="P2316" s="6" t="s">
        <v>8279</v>
      </c>
      <c r="Q2316" s="8">
        <f t="shared" si="293"/>
        <v>156.97</v>
      </c>
      <c r="R2316" s="9">
        <f t="shared" si="294"/>
        <v>37.672800000000002</v>
      </c>
      <c r="S2316" s="6" t="s">
        <v>8325</v>
      </c>
      <c r="T2316" s="6" t="s">
        <v>8329</v>
      </c>
      <c r="U2316" s="6" t="str">
        <f t="shared" si="288"/>
        <v>music</v>
      </c>
      <c r="V2316" s="6" t="str">
        <f t="shared" si="295"/>
        <v>indie rock</v>
      </c>
      <c r="W2316" s="6" t="str">
        <f t="shared" si="289"/>
        <v>music</v>
      </c>
      <c r="X2316" s="6" t="str">
        <f t="shared" si="290"/>
        <v>indie rock</v>
      </c>
    </row>
    <row r="2317" spans="1:24" ht="104.7" customHeight="1" x14ac:dyDescent="0.55000000000000004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20">
        <f t="shared" si="291"/>
        <v>41004.72619212963</v>
      </c>
      <c r="L2317" s="20">
        <f t="shared" si="292"/>
        <v>41034.72619212963</v>
      </c>
      <c r="M2317" s="6" t="b">
        <v>1</v>
      </c>
      <c r="N2317" s="6">
        <v>64</v>
      </c>
      <c r="O2317" s="6" t="b">
        <v>1</v>
      </c>
      <c r="P2317" s="6" t="s">
        <v>8279</v>
      </c>
      <c r="Q2317" s="8">
        <f t="shared" si="293"/>
        <v>102.60000000000001</v>
      </c>
      <c r="R2317" s="9">
        <f t="shared" si="294"/>
        <v>40.078125</v>
      </c>
      <c r="S2317" s="6" t="s">
        <v>8325</v>
      </c>
      <c r="T2317" s="6" t="s">
        <v>8329</v>
      </c>
      <c r="U2317" s="6" t="str">
        <f t="shared" si="288"/>
        <v>music</v>
      </c>
      <c r="V2317" s="6" t="str">
        <f t="shared" si="295"/>
        <v>indie rock</v>
      </c>
      <c r="W2317" s="6" t="str">
        <f t="shared" si="289"/>
        <v>music</v>
      </c>
      <c r="X2317" s="6" t="str">
        <f t="shared" si="290"/>
        <v>indie rock</v>
      </c>
    </row>
    <row r="2318" spans="1:24" ht="104.7" customHeight="1" x14ac:dyDescent="0.55000000000000004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20">
        <f t="shared" si="291"/>
        <v>40079.725115740745</v>
      </c>
      <c r="L2318" s="20">
        <f t="shared" si="292"/>
        <v>40156.76666666667</v>
      </c>
      <c r="M2318" s="6" t="b">
        <v>1</v>
      </c>
      <c r="N2318" s="6">
        <v>200</v>
      </c>
      <c r="O2318" s="6" t="b">
        <v>1</v>
      </c>
      <c r="P2318" s="6" t="s">
        <v>8279</v>
      </c>
      <c r="Q2318" s="8">
        <f t="shared" si="293"/>
        <v>104.04266666666666</v>
      </c>
      <c r="R2318" s="9">
        <f t="shared" si="294"/>
        <v>78.031999999999996</v>
      </c>
      <c r="S2318" s="6" t="s">
        <v>8325</v>
      </c>
      <c r="T2318" s="6" t="s">
        <v>8329</v>
      </c>
      <c r="U2318" s="6" t="str">
        <f t="shared" si="288"/>
        <v>music</v>
      </c>
      <c r="V2318" s="6" t="str">
        <f t="shared" si="295"/>
        <v>indie rock</v>
      </c>
      <c r="W2318" s="6" t="str">
        <f t="shared" si="289"/>
        <v>music</v>
      </c>
      <c r="X2318" s="6" t="str">
        <f t="shared" si="290"/>
        <v>indie rock</v>
      </c>
    </row>
    <row r="2319" spans="1:24" ht="104.7" customHeight="1" x14ac:dyDescent="0.55000000000000004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20">
        <f t="shared" si="291"/>
        <v>40192.542233796295</v>
      </c>
      <c r="L2319" s="20">
        <f t="shared" si="292"/>
        <v>40224.208333333336</v>
      </c>
      <c r="M2319" s="6" t="b">
        <v>1</v>
      </c>
      <c r="N2319" s="6">
        <v>22</v>
      </c>
      <c r="O2319" s="6" t="b">
        <v>1</v>
      </c>
      <c r="P2319" s="6" t="s">
        <v>8279</v>
      </c>
      <c r="Q2319" s="8">
        <f t="shared" si="293"/>
        <v>104</v>
      </c>
      <c r="R2319" s="9">
        <f t="shared" si="294"/>
        <v>18.90909090909091</v>
      </c>
      <c r="S2319" s="6" t="s">
        <v>8325</v>
      </c>
      <c r="T2319" s="6" t="s">
        <v>8329</v>
      </c>
      <c r="U2319" s="6" t="str">
        <f t="shared" si="288"/>
        <v>music</v>
      </c>
      <c r="V2319" s="6" t="str">
        <f t="shared" si="295"/>
        <v>indie rock</v>
      </c>
      <c r="W2319" s="6" t="str">
        <f t="shared" si="289"/>
        <v>music</v>
      </c>
      <c r="X2319" s="6" t="str">
        <f t="shared" si="290"/>
        <v>indie rock</v>
      </c>
    </row>
    <row r="2320" spans="1:24" ht="104.7" customHeight="1" x14ac:dyDescent="0.55000000000000004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20">
        <f t="shared" si="291"/>
        <v>40050.643680555557</v>
      </c>
      <c r="L2320" s="20">
        <f t="shared" si="292"/>
        <v>40082.165972222225</v>
      </c>
      <c r="M2320" s="6" t="b">
        <v>1</v>
      </c>
      <c r="N2320" s="6">
        <v>163</v>
      </c>
      <c r="O2320" s="6" t="b">
        <v>1</v>
      </c>
      <c r="P2320" s="6" t="s">
        <v>8279</v>
      </c>
      <c r="Q2320" s="8">
        <f t="shared" si="293"/>
        <v>121.05999999999999</v>
      </c>
      <c r="R2320" s="9">
        <f t="shared" si="294"/>
        <v>37.134969325153371</v>
      </c>
      <c r="S2320" s="6" t="s">
        <v>8325</v>
      </c>
      <c r="T2320" s="6" t="s">
        <v>8329</v>
      </c>
      <c r="U2320" s="6" t="str">
        <f t="shared" si="288"/>
        <v>music</v>
      </c>
      <c r="V2320" s="6" t="str">
        <f t="shared" si="295"/>
        <v>indie rock</v>
      </c>
      <c r="W2320" s="6" t="str">
        <f t="shared" si="289"/>
        <v>music</v>
      </c>
      <c r="X2320" s="6" t="str">
        <f t="shared" si="290"/>
        <v>indie rock</v>
      </c>
    </row>
    <row r="2321" spans="1:24" ht="104.7" customHeight="1" x14ac:dyDescent="0.55000000000000004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20">
        <f t="shared" si="291"/>
        <v>41593.082002314812</v>
      </c>
      <c r="L2321" s="20">
        <f t="shared" si="292"/>
        <v>41623.082002314812</v>
      </c>
      <c r="M2321" s="6" t="b">
        <v>1</v>
      </c>
      <c r="N2321" s="6">
        <v>77</v>
      </c>
      <c r="O2321" s="6" t="b">
        <v>1</v>
      </c>
      <c r="P2321" s="6" t="s">
        <v>8279</v>
      </c>
      <c r="Q2321" s="8">
        <f t="shared" si="293"/>
        <v>107.69999999999999</v>
      </c>
      <c r="R2321" s="9">
        <f t="shared" si="294"/>
        <v>41.961038961038959</v>
      </c>
      <c r="S2321" s="6" t="s">
        <v>8325</v>
      </c>
      <c r="T2321" s="6" t="s">
        <v>8329</v>
      </c>
      <c r="U2321" s="6" t="str">
        <f t="shared" si="288"/>
        <v>music</v>
      </c>
      <c r="V2321" s="6" t="str">
        <f t="shared" si="295"/>
        <v>indie rock</v>
      </c>
      <c r="W2321" s="6" t="str">
        <f t="shared" si="289"/>
        <v>music</v>
      </c>
      <c r="X2321" s="6" t="str">
        <f t="shared" si="290"/>
        <v>indie rock</v>
      </c>
    </row>
    <row r="2322" spans="1:24" ht="104.7" customHeight="1" x14ac:dyDescent="0.55000000000000004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20">
        <f t="shared" si="291"/>
        <v>41696.817129629628</v>
      </c>
      <c r="L2322" s="20">
        <f t="shared" si="292"/>
        <v>41731.775462962964</v>
      </c>
      <c r="M2322" s="6" t="b">
        <v>1</v>
      </c>
      <c r="N2322" s="6">
        <v>89</v>
      </c>
      <c r="O2322" s="6" t="b">
        <v>1</v>
      </c>
      <c r="P2322" s="6" t="s">
        <v>8279</v>
      </c>
      <c r="Q2322" s="8">
        <f t="shared" si="293"/>
        <v>108.66</v>
      </c>
      <c r="R2322" s="9">
        <f t="shared" si="294"/>
        <v>61.044943820224717</v>
      </c>
      <c r="S2322" s="6" t="s">
        <v>8325</v>
      </c>
      <c r="T2322" s="6" t="s">
        <v>8329</v>
      </c>
      <c r="U2322" s="6" t="str">
        <f t="shared" si="288"/>
        <v>music</v>
      </c>
      <c r="V2322" s="6" t="str">
        <f t="shared" si="295"/>
        <v>indie rock</v>
      </c>
      <c r="W2322" s="6" t="str">
        <f t="shared" si="289"/>
        <v>music</v>
      </c>
      <c r="X2322" s="6" t="str">
        <f t="shared" si="290"/>
        <v>indie rock</v>
      </c>
    </row>
    <row r="2323" spans="1:24" ht="104.7" customHeight="1" x14ac:dyDescent="0.55000000000000004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20">
        <f t="shared" si="291"/>
        <v>42799.260428240741</v>
      </c>
      <c r="L2323" s="20">
        <f t="shared" si="292"/>
        <v>42829.21876157407</v>
      </c>
      <c r="M2323" s="6" t="b">
        <v>0</v>
      </c>
      <c r="N2323" s="6">
        <v>64</v>
      </c>
      <c r="O2323" s="6" t="b">
        <v>0</v>
      </c>
      <c r="P2323" s="6" t="s">
        <v>8298</v>
      </c>
      <c r="Q2323" s="8">
        <f t="shared" si="293"/>
        <v>39.120962394619681</v>
      </c>
      <c r="R2323" s="9">
        <f t="shared" si="294"/>
        <v>64.53125</v>
      </c>
      <c r="S2323" s="6" t="s">
        <v>8336</v>
      </c>
      <c r="T2323" s="6" t="s">
        <v>8352</v>
      </c>
      <c r="U2323" s="6" t="str">
        <f t="shared" si="288"/>
        <v>food</v>
      </c>
      <c r="V2323" s="6" t="str">
        <f t="shared" si="295"/>
        <v>small batch</v>
      </c>
      <c r="W2323" s="6" t="str">
        <f t="shared" si="289"/>
        <v>food</v>
      </c>
      <c r="X2323" s="6" t="str">
        <f t="shared" si="290"/>
        <v>small batch</v>
      </c>
    </row>
    <row r="2324" spans="1:24" ht="104.7" customHeight="1" x14ac:dyDescent="0.55000000000000004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20">
        <f t="shared" si="291"/>
        <v>42804.895474537043</v>
      </c>
      <c r="L2324" s="20">
        <f t="shared" si="292"/>
        <v>42834.853807870371</v>
      </c>
      <c r="M2324" s="6" t="b">
        <v>0</v>
      </c>
      <c r="N2324" s="6">
        <v>4</v>
      </c>
      <c r="O2324" s="6" t="b">
        <v>0</v>
      </c>
      <c r="P2324" s="6" t="s">
        <v>8298</v>
      </c>
      <c r="Q2324" s="8">
        <f t="shared" si="293"/>
        <v>3.1481481481481479</v>
      </c>
      <c r="R2324" s="9">
        <f t="shared" si="294"/>
        <v>21.25</v>
      </c>
      <c r="S2324" s="6" t="s">
        <v>8336</v>
      </c>
      <c r="T2324" s="6" t="s">
        <v>8352</v>
      </c>
      <c r="U2324" s="6" t="str">
        <f t="shared" si="288"/>
        <v>food</v>
      </c>
      <c r="V2324" s="6" t="str">
        <f t="shared" si="295"/>
        <v>small batch</v>
      </c>
      <c r="W2324" s="6" t="str">
        <f t="shared" si="289"/>
        <v>food</v>
      </c>
      <c r="X2324" s="6" t="str">
        <f t="shared" si="290"/>
        <v>small batch</v>
      </c>
    </row>
    <row r="2325" spans="1:24" ht="104.7" customHeight="1" x14ac:dyDescent="0.55000000000000004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20">
        <f t="shared" si="291"/>
        <v>42807.755173611105</v>
      </c>
      <c r="L2325" s="20">
        <f t="shared" si="292"/>
        <v>42814.755173611105</v>
      </c>
      <c r="M2325" s="6" t="b">
        <v>0</v>
      </c>
      <c r="N2325" s="6">
        <v>4</v>
      </c>
      <c r="O2325" s="6" t="b">
        <v>0</v>
      </c>
      <c r="P2325" s="6" t="s">
        <v>8298</v>
      </c>
      <c r="Q2325" s="8">
        <f t="shared" si="293"/>
        <v>48</v>
      </c>
      <c r="R2325" s="9">
        <f t="shared" si="294"/>
        <v>30</v>
      </c>
      <c r="S2325" s="6" t="s">
        <v>8336</v>
      </c>
      <c r="T2325" s="6" t="s">
        <v>8352</v>
      </c>
      <c r="U2325" s="6" t="str">
        <f t="shared" si="288"/>
        <v>food</v>
      </c>
      <c r="V2325" s="6" t="str">
        <f t="shared" si="295"/>
        <v>small batch</v>
      </c>
      <c r="W2325" s="6" t="str">
        <f t="shared" si="289"/>
        <v>food</v>
      </c>
      <c r="X2325" s="6" t="str">
        <f t="shared" si="290"/>
        <v>small batch</v>
      </c>
    </row>
    <row r="2326" spans="1:24" ht="104.7" customHeight="1" x14ac:dyDescent="0.55000000000000004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20">
        <f t="shared" si="291"/>
        <v>42790.885243055556</v>
      </c>
      <c r="L2326" s="20">
        <f t="shared" si="292"/>
        <v>42820.843576388885</v>
      </c>
      <c r="M2326" s="6" t="b">
        <v>0</v>
      </c>
      <c r="N2326" s="6">
        <v>61</v>
      </c>
      <c r="O2326" s="6" t="b">
        <v>0</v>
      </c>
      <c r="P2326" s="6" t="s">
        <v>8298</v>
      </c>
      <c r="Q2326" s="8">
        <f t="shared" si="293"/>
        <v>20.733333333333334</v>
      </c>
      <c r="R2326" s="9">
        <f t="shared" si="294"/>
        <v>25.491803278688526</v>
      </c>
      <c r="S2326" s="6" t="s">
        <v>8336</v>
      </c>
      <c r="T2326" s="6" t="s">
        <v>8352</v>
      </c>
      <c r="U2326" s="6" t="str">
        <f t="shared" si="288"/>
        <v>food</v>
      </c>
      <c r="V2326" s="6" t="str">
        <f t="shared" si="295"/>
        <v>small batch</v>
      </c>
      <c r="W2326" s="6" t="str">
        <f t="shared" si="289"/>
        <v>food</v>
      </c>
      <c r="X2326" s="6" t="str">
        <f t="shared" si="290"/>
        <v>small batch</v>
      </c>
    </row>
    <row r="2327" spans="1:24" ht="104.7" customHeight="1" x14ac:dyDescent="0.55000000000000004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20">
        <f t="shared" si="291"/>
        <v>42794.022349537037</v>
      </c>
      <c r="L2327" s="20">
        <f t="shared" si="292"/>
        <v>42823.980682870373</v>
      </c>
      <c r="M2327" s="6" t="b">
        <v>0</v>
      </c>
      <c r="N2327" s="6">
        <v>7</v>
      </c>
      <c r="O2327" s="6" t="b">
        <v>0</v>
      </c>
      <c r="P2327" s="6" t="s">
        <v>8298</v>
      </c>
      <c r="Q2327" s="8">
        <f t="shared" si="293"/>
        <v>8</v>
      </c>
      <c r="R2327" s="9">
        <f t="shared" si="294"/>
        <v>11.428571428571429</v>
      </c>
      <c r="S2327" s="6" t="s">
        <v>8336</v>
      </c>
      <c r="T2327" s="6" t="s">
        <v>8352</v>
      </c>
      <c r="U2327" s="6" t="str">
        <f t="shared" si="288"/>
        <v>food</v>
      </c>
      <c r="V2327" s="6" t="str">
        <f t="shared" si="295"/>
        <v>small batch</v>
      </c>
      <c r="W2327" s="6" t="str">
        <f t="shared" si="289"/>
        <v>food</v>
      </c>
      <c r="X2327" s="6" t="str">
        <f t="shared" si="290"/>
        <v>small batch</v>
      </c>
    </row>
    <row r="2328" spans="1:24" ht="104.7" customHeight="1" x14ac:dyDescent="0.55000000000000004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20">
        <f t="shared" si="291"/>
        <v>42804.034120370372</v>
      </c>
      <c r="L2328" s="20">
        <f t="shared" si="292"/>
        <v>42855.708333333328</v>
      </c>
      <c r="M2328" s="6" t="b">
        <v>0</v>
      </c>
      <c r="N2328" s="6">
        <v>1</v>
      </c>
      <c r="O2328" s="6" t="b">
        <v>0</v>
      </c>
      <c r="P2328" s="6" t="s">
        <v>8298</v>
      </c>
      <c r="Q2328" s="8">
        <f t="shared" si="293"/>
        <v>0.72</v>
      </c>
      <c r="R2328" s="9">
        <f t="shared" si="294"/>
        <v>108</v>
      </c>
      <c r="S2328" s="6" t="s">
        <v>8336</v>
      </c>
      <c r="T2328" s="6" t="s">
        <v>8352</v>
      </c>
      <c r="U2328" s="6" t="str">
        <f t="shared" si="288"/>
        <v>food</v>
      </c>
      <c r="V2328" s="6" t="str">
        <f t="shared" si="295"/>
        <v>small batch</v>
      </c>
      <c r="W2328" s="6" t="str">
        <f t="shared" si="289"/>
        <v>food</v>
      </c>
      <c r="X2328" s="6" t="str">
        <f t="shared" si="290"/>
        <v>small batch</v>
      </c>
    </row>
    <row r="2329" spans="1:24" ht="104.7" customHeight="1" x14ac:dyDescent="0.55000000000000004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20">
        <f t="shared" si="291"/>
        <v>41842.917129629634</v>
      </c>
      <c r="L2329" s="20">
        <f t="shared" si="292"/>
        <v>41877.917129629634</v>
      </c>
      <c r="M2329" s="6" t="b">
        <v>1</v>
      </c>
      <c r="N2329" s="6">
        <v>3355</v>
      </c>
      <c r="O2329" s="6" t="b">
        <v>1</v>
      </c>
      <c r="P2329" s="6" t="s">
        <v>8298</v>
      </c>
      <c r="Q2329" s="8">
        <f t="shared" si="293"/>
        <v>526.09431428571429</v>
      </c>
      <c r="R2329" s="9">
        <f t="shared" si="294"/>
        <v>54.883162444113267</v>
      </c>
      <c r="S2329" s="6" t="s">
        <v>8336</v>
      </c>
      <c r="T2329" s="6" t="s">
        <v>8352</v>
      </c>
      <c r="U2329" s="6" t="str">
        <f t="shared" si="288"/>
        <v>food</v>
      </c>
      <c r="V2329" s="6" t="str">
        <f t="shared" si="295"/>
        <v>small batch</v>
      </c>
      <c r="W2329" s="6" t="str">
        <f t="shared" si="289"/>
        <v>food</v>
      </c>
      <c r="X2329" s="6" t="str">
        <f t="shared" si="290"/>
        <v>small batch</v>
      </c>
    </row>
    <row r="2330" spans="1:24" ht="104.7" customHeight="1" x14ac:dyDescent="0.55000000000000004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20">
        <f t="shared" si="291"/>
        <v>42139.781678240746</v>
      </c>
      <c r="L2330" s="20">
        <f t="shared" si="292"/>
        <v>42169.781678240746</v>
      </c>
      <c r="M2330" s="6" t="b">
        <v>1</v>
      </c>
      <c r="N2330" s="6">
        <v>537</v>
      </c>
      <c r="O2330" s="6" t="b">
        <v>1</v>
      </c>
      <c r="P2330" s="6" t="s">
        <v>8298</v>
      </c>
      <c r="Q2330" s="8">
        <f t="shared" si="293"/>
        <v>254.45000000000002</v>
      </c>
      <c r="R2330" s="9">
        <f t="shared" si="294"/>
        <v>47.383612662942269</v>
      </c>
      <c r="S2330" s="6" t="s">
        <v>8336</v>
      </c>
      <c r="T2330" s="6" t="s">
        <v>8352</v>
      </c>
      <c r="U2330" s="6" t="str">
        <f t="shared" si="288"/>
        <v>food</v>
      </c>
      <c r="V2330" s="6" t="str">
        <f t="shared" si="295"/>
        <v>small batch</v>
      </c>
      <c r="W2330" s="6" t="str">
        <f t="shared" si="289"/>
        <v>food</v>
      </c>
      <c r="X2330" s="6" t="str">
        <f t="shared" si="290"/>
        <v>small batch</v>
      </c>
    </row>
    <row r="2331" spans="1:24" ht="104.7" customHeight="1" x14ac:dyDescent="0.55000000000000004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20">
        <f t="shared" si="291"/>
        <v>41807.624374999999</v>
      </c>
      <c r="L2331" s="20">
        <f t="shared" si="292"/>
        <v>41837.624374999999</v>
      </c>
      <c r="M2331" s="6" t="b">
        <v>1</v>
      </c>
      <c r="N2331" s="6">
        <v>125</v>
      </c>
      <c r="O2331" s="6" t="b">
        <v>1</v>
      </c>
      <c r="P2331" s="6" t="s">
        <v>8298</v>
      </c>
      <c r="Q2331" s="8">
        <f t="shared" si="293"/>
        <v>105.91999999999999</v>
      </c>
      <c r="R2331" s="9">
        <f t="shared" si="294"/>
        <v>211.84</v>
      </c>
      <c r="S2331" s="6" t="s">
        <v>8336</v>
      </c>
      <c r="T2331" s="6" t="s">
        <v>8352</v>
      </c>
      <c r="U2331" s="6" t="str">
        <f t="shared" si="288"/>
        <v>food</v>
      </c>
      <c r="V2331" s="6" t="str">
        <f t="shared" si="295"/>
        <v>small batch</v>
      </c>
      <c r="W2331" s="6" t="str">
        <f t="shared" si="289"/>
        <v>food</v>
      </c>
      <c r="X2331" s="6" t="str">
        <f t="shared" si="290"/>
        <v>small batch</v>
      </c>
    </row>
    <row r="2332" spans="1:24" ht="104.7" customHeight="1" x14ac:dyDescent="0.55000000000000004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20">
        <f t="shared" si="291"/>
        <v>42332.89980324074</v>
      </c>
      <c r="L2332" s="20">
        <f t="shared" si="292"/>
        <v>42363</v>
      </c>
      <c r="M2332" s="6" t="b">
        <v>1</v>
      </c>
      <c r="N2332" s="6">
        <v>163</v>
      </c>
      <c r="O2332" s="6" t="b">
        <v>1</v>
      </c>
      <c r="P2332" s="6" t="s">
        <v>8298</v>
      </c>
      <c r="Q2332" s="8">
        <f t="shared" si="293"/>
        <v>102.42285714285715</v>
      </c>
      <c r="R2332" s="9">
        <f t="shared" si="294"/>
        <v>219.92638036809817</v>
      </c>
      <c r="S2332" s="6" t="s">
        <v>8336</v>
      </c>
      <c r="T2332" s="6" t="s">
        <v>8352</v>
      </c>
      <c r="U2332" s="6" t="str">
        <f t="shared" si="288"/>
        <v>food</v>
      </c>
      <c r="V2332" s="6" t="str">
        <f t="shared" si="295"/>
        <v>small batch</v>
      </c>
      <c r="W2332" s="6" t="str">
        <f t="shared" si="289"/>
        <v>food</v>
      </c>
      <c r="X2332" s="6" t="str">
        <f t="shared" si="290"/>
        <v>small batch</v>
      </c>
    </row>
    <row r="2333" spans="1:24" ht="104.7" customHeight="1" x14ac:dyDescent="0.55000000000000004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20">
        <f t="shared" si="291"/>
        <v>41839.005671296298</v>
      </c>
      <c r="L2333" s="20">
        <f t="shared" si="292"/>
        <v>41869.005671296298</v>
      </c>
      <c r="M2333" s="6" t="b">
        <v>1</v>
      </c>
      <c r="N2333" s="6">
        <v>283</v>
      </c>
      <c r="O2333" s="6" t="b">
        <v>1</v>
      </c>
      <c r="P2333" s="6" t="s">
        <v>8298</v>
      </c>
      <c r="Q2333" s="8">
        <f t="shared" si="293"/>
        <v>144.31375</v>
      </c>
      <c r="R2333" s="9">
        <f t="shared" si="294"/>
        <v>40.795406360424032</v>
      </c>
      <c r="S2333" s="6" t="s">
        <v>8336</v>
      </c>
      <c r="T2333" s="6" t="s">
        <v>8352</v>
      </c>
      <c r="U2333" s="6" t="str">
        <f t="shared" si="288"/>
        <v>food</v>
      </c>
      <c r="V2333" s="6" t="str">
        <f t="shared" si="295"/>
        <v>small batch</v>
      </c>
      <c r="W2333" s="6" t="str">
        <f t="shared" si="289"/>
        <v>food</v>
      </c>
      <c r="X2333" s="6" t="str">
        <f t="shared" si="290"/>
        <v>small batch</v>
      </c>
    </row>
    <row r="2334" spans="1:24" ht="104.7" customHeight="1" x14ac:dyDescent="0.55000000000000004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20">
        <f t="shared" si="291"/>
        <v>42011.628136574072</v>
      </c>
      <c r="L2334" s="20">
        <f t="shared" si="292"/>
        <v>42041.628136574072</v>
      </c>
      <c r="M2334" s="6" t="b">
        <v>1</v>
      </c>
      <c r="N2334" s="6">
        <v>352</v>
      </c>
      <c r="O2334" s="6" t="b">
        <v>1</v>
      </c>
      <c r="P2334" s="6" t="s">
        <v>8298</v>
      </c>
      <c r="Q2334" s="8">
        <f t="shared" si="293"/>
        <v>106.30800000000001</v>
      </c>
      <c r="R2334" s="9">
        <f t="shared" si="294"/>
        <v>75.502840909090907</v>
      </c>
      <c r="S2334" s="6" t="s">
        <v>8336</v>
      </c>
      <c r="T2334" s="6" t="s">
        <v>8352</v>
      </c>
      <c r="U2334" s="6" t="str">
        <f t="shared" si="288"/>
        <v>food</v>
      </c>
      <c r="V2334" s="6" t="str">
        <f t="shared" si="295"/>
        <v>small batch</v>
      </c>
      <c r="W2334" s="6" t="str">
        <f t="shared" si="289"/>
        <v>food</v>
      </c>
      <c r="X2334" s="6" t="str">
        <f t="shared" si="290"/>
        <v>small batch</v>
      </c>
    </row>
    <row r="2335" spans="1:24" ht="104.7" customHeight="1" x14ac:dyDescent="0.55000000000000004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20">
        <f t="shared" si="291"/>
        <v>41767.650347222225</v>
      </c>
      <c r="L2335" s="20">
        <f t="shared" si="292"/>
        <v>41788.743055555555</v>
      </c>
      <c r="M2335" s="6" t="b">
        <v>1</v>
      </c>
      <c r="N2335" s="6">
        <v>94</v>
      </c>
      <c r="O2335" s="6" t="b">
        <v>1</v>
      </c>
      <c r="P2335" s="6" t="s">
        <v>8298</v>
      </c>
      <c r="Q2335" s="8">
        <f t="shared" si="293"/>
        <v>212.16666666666666</v>
      </c>
      <c r="R2335" s="9">
        <f t="shared" si="294"/>
        <v>13.542553191489361</v>
      </c>
      <c r="S2335" s="6" t="s">
        <v>8336</v>
      </c>
      <c r="T2335" s="6" t="s">
        <v>8352</v>
      </c>
      <c r="U2335" s="6" t="str">
        <f t="shared" si="288"/>
        <v>food</v>
      </c>
      <c r="V2335" s="6" t="str">
        <f t="shared" si="295"/>
        <v>small batch</v>
      </c>
      <c r="W2335" s="6" t="str">
        <f t="shared" si="289"/>
        <v>food</v>
      </c>
      <c r="X2335" s="6" t="str">
        <f t="shared" si="290"/>
        <v>small batch</v>
      </c>
    </row>
    <row r="2336" spans="1:24" ht="104.7" customHeight="1" x14ac:dyDescent="0.55000000000000004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20">
        <f t="shared" si="291"/>
        <v>41918.670115740737</v>
      </c>
      <c r="L2336" s="20">
        <f t="shared" si="292"/>
        <v>41948.731944444444</v>
      </c>
      <c r="M2336" s="6" t="b">
        <v>1</v>
      </c>
      <c r="N2336" s="6">
        <v>67</v>
      </c>
      <c r="O2336" s="6" t="b">
        <v>1</v>
      </c>
      <c r="P2336" s="6" t="s">
        <v>8298</v>
      </c>
      <c r="Q2336" s="8">
        <f t="shared" si="293"/>
        <v>101.95</v>
      </c>
      <c r="R2336" s="9">
        <f t="shared" si="294"/>
        <v>60.865671641791046</v>
      </c>
      <c r="S2336" s="6" t="s">
        <v>8336</v>
      </c>
      <c r="T2336" s="6" t="s">
        <v>8352</v>
      </c>
      <c r="U2336" s="6" t="str">
        <f t="shared" si="288"/>
        <v>food</v>
      </c>
      <c r="V2336" s="6" t="str">
        <f t="shared" si="295"/>
        <v>small batch</v>
      </c>
      <c r="W2336" s="6" t="str">
        <f t="shared" si="289"/>
        <v>food</v>
      </c>
      <c r="X2336" s="6" t="str">
        <f t="shared" si="290"/>
        <v>small batch</v>
      </c>
    </row>
    <row r="2337" spans="1:24" ht="104.7" customHeight="1" x14ac:dyDescent="0.55000000000000004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20">
        <f t="shared" si="291"/>
        <v>41771.572256944448</v>
      </c>
      <c r="L2337" s="20">
        <f t="shared" si="292"/>
        <v>41801.572256944448</v>
      </c>
      <c r="M2337" s="6" t="b">
        <v>1</v>
      </c>
      <c r="N2337" s="6">
        <v>221</v>
      </c>
      <c r="O2337" s="6" t="b">
        <v>1</v>
      </c>
      <c r="P2337" s="6" t="s">
        <v>8298</v>
      </c>
      <c r="Q2337" s="8">
        <f t="shared" si="293"/>
        <v>102.27200000000001</v>
      </c>
      <c r="R2337" s="9">
        <f t="shared" si="294"/>
        <v>115.69230769230769</v>
      </c>
      <c r="S2337" s="6" t="s">
        <v>8336</v>
      </c>
      <c r="T2337" s="6" t="s">
        <v>8352</v>
      </c>
      <c r="U2337" s="6" t="str">
        <f t="shared" si="288"/>
        <v>food</v>
      </c>
      <c r="V2337" s="6" t="str">
        <f t="shared" si="295"/>
        <v>small batch</v>
      </c>
      <c r="W2337" s="6" t="str">
        <f t="shared" si="289"/>
        <v>food</v>
      </c>
      <c r="X2337" s="6" t="str">
        <f t="shared" si="290"/>
        <v>small batch</v>
      </c>
    </row>
    <row r="2338" spans="1:24" ht="104.7" customHeight="1" x14ac:dyDescent="0.55000000000000004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20">
        <f t="shared" si="291"/>
        <v>41666.924710648149</v>
      </c>
      <c r="L2338" s="20">
        <f t="shared" si="292"/>
        <v>41706.924710648149</v>
      </c>
      <c r="M2338" s="6" t="b">
        <v>1</v>
      </c>
      <c r="N2338" s="6">
        <v>2165</v>
      </c>
      <c r="O2338" s="6" t="b">
        <v>1</v>
      </c>
      <c r="P2338" s="6" t="s">
        <v>8298</v>
      </c>
      <c r="Q2338" s="8">
        <f t="shared" si="293"/>
        <v>520.73254999999995</v>
      </c>
      <c r="R2338" s="9">
        <f t="shared" si="294"/>
        <v>48.104623556581984</v>
      </c>
      <c r="S2338" s="6" t="s">
        <v>8336</v>
      </c>
      <c r="T2338" s="6" t="s">
        <v>8352</v>
      </c>
      <c r="U2338" s="6" t="str">
        <f t="shared" si="288"/>
        <v>food</v>
      </c>
      <c r="V2338" s="6" t="str">
        <f t="shared" si="295"/>
        <v>small batch</v>
      </c>
      <c r="W2338" s="6" t="str">
        <f t="shared" si="289"/>
        <v>food</v>
      </c>
      <c r="X2338" s="6" t="str">
        <f t="shared" si="290"/>
        <v>small batch</v>
      </c>
    </row>
    <row r="2339" spans="1:24" ht="104.7" customHeight="1" x14ac:dyDescent="0.55000000000000004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20">
        <f t="shared" si="291"/>
        <v>41786.640543981484</v>
      </c>
      <c r="L2339" s="20">
        <f t="shared" si="292"/>
        <v>41816.640543981484</v>
      </c>
      <c r="M2339" s="6" t="b">
        <v>1</v>
      </c>
      <c r="N2339" s="6">
        <v>179</v>
      </c>
      <c r="O2339" s="6" t="b">
        <v>1</v>
      </c>
      <c r="P2339" s="6" t="s">
        <v>8298</v>
      </c>
      <c r="Q2339" s="8">
        <f t="shared" si="293"/>
        <v>110.65833333333333</v>
      </c>
      <c r="R2339" s="9">
        <f t="shared" si="294"/>
        <v>74.184357541899445</v>
      </c>
      <c r="S2339" s="6" t="s">
        <v>8336</v>
      </c>
      <c r="T2339" s="6" t="s">
        <v>8352</v>
      </c>
      <c r="U2339" s="6" t="str">
        <f t="shared" si="288"/>
        <v>food</v>
      </c>
      <c r="V2339" s="6" t="str">
        <f t="shared" si="295"/>
        <v>small batch</v>
      </c>
      <c r="W2339" s="6" t="str">
        <f t="shared" si="289"/>
        <v>food</v>
      </c>
      <c r="X2339" s="6" t="str">
        <f t="shared" si="290"/>
        <v>small batch</v>
      </c>
    </row>
    <row r="2340" spans="1:24" ht="104.7" customHeight="1" x14ac:dyDescent="0.55000000000000004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20">
        <f t="shared" si="291"/>
        <v>41789.896805555552</v>
      </c>
      <c r="L2340" s="20">
        <f t="shared" si="292"/>
        <v>41819.896805555552</v>
      </c>
      <c r="M2340" s="6" t="b">
        <v>1</v>
      </c>
      <c r="N2340" s="6">
        <v>123</v>
      </c>
      <c r="O2340" s="6" t="b">
        <v>1</v>
      </c>
      <c r="P2340" s="6" t="s">
        <v>8298</v>
      </c>
      <c r="Q2340" s="8">
        <f t="shared" si="293"/>
        <v>101.14333333333335</v>
      </c>
      <c r="R2340" s="9">
        <f t="shared" si="294"/>
        <v>123.34552845528455</v>
      </c>
      <c r="S2340" s="6" t="s">
        <v>8336</v>
      </c>
      <c r="T2340" s="6" t="s">
        <v>8352</v>
      </c>
      <c r="U2340" s="6" t="str">
        <f t="shared" si="288"/>
        <v>food</v>
      </c>
      <c r="V2340" s="6" t="str">
        <f t="shared" si="295"/>
        <v>small batch</v>
      </c>
      <c r="W2340" s="6" t="str">
        <f t="shared" si="289"/>
        <v>food</v>
      </c>
      <c r="X2340" s="6" t="str">
        <f t="shared" si="290"/>
        <v>small batch</v>
      </c>
    </row>
    <row r="2341" spans="1:24" ht="104.7" customHeight="1" x14ac:dyDescent="0.55000000000000004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20">
        <f t="shared" si="291"/>
        <v>42692.79987268518</v>
      </c>
      <c r="L2341" s="20">
        <f t="shared" si="292"/>
        <v>42723.332638888889</v>
      </c>
      <c r="M2341" s="6" t="b">
        <v>1</v>
      </c>
      <c r="N2341" s="6">
        <v>1104</v>
      </c>
      <c r="O2341" s="6" t="b">
        <v>1</v>
      </c>
      <c r="P2341" s="6" t="s">
        <v>8298</v>
      </c>
      <c r="Q2341" s="8">
        <f t="shared" si="293"/>
        <v>294.20799999999997</v>
      </c>
      <c r="R2341" s="9">
        <f t="shared" si="294"/>
        <v>66.623188405797094</v>
      </c>
      <c r="S2341" s="6" t="s">
        <v>8336</v>
      </c>
      <c r="T2341" s="6" t="s">
        <v>8352</v>
      </c>
      <c r="U2341" s="6" t="str">
        <f t="shared" si="288"/>
        <v>food</v>
      </c>
      <c r="V2341" s="6" t="str">
        <f t="shared" si="295"/>
        <v>small batch</v>
      </c>
      <c r="W2341" s="6" t="str">
        <f t="shared" si="289"/>
        <v>food</v>
      </c>
      <c r="X2341" s="6" t="str">
        <f t="shared" si="290"/>
        <v>small batch</v>
      </c>
    </row>
    <row r="2342" spans="1:24" ht="104.7" customHeight="1" x14ac:dyDescent="0.55000000000000004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20">
        <f t="shared" si="291"/>
        <v>42643.642800925925</v>
      </c>
      <c r="L2342" s="20">
        <f t="shared" si="292"/>
        <v>42673.642800925925</v>
      </c>
      <c r="M2342" s="6" t="b">
        <v>1</v>
      </c>
      <c r="N2342" s="6">
        <v>403</v>
      </c>
      <c r="O2342" s="6" t="b">
        <v>1</v>
      </c>
      <c r="P2342" s="6" t="s">
        <v>8298</v>
      </c>
      <c r="Q2342" s="8">
        <f t="shared" si="293"/>
        <v>105.77749999999999</v>
      </c>
      <c r="R2342" s="9">
        <f t="shared" si="294"/>
        <v>104.99007444168734</v>
      </c>
      <c r="S2342" s="6" t="s">
        <v>8336</v>
      </c>
      <c r="T2342" s="6" t="s">
        <v>8352</v>
      </c>
      <c r="U2342" s="6" t="str">
        <f t="shared" si="288"/>
        <v>food</v>
      </c>
      <c r="V2342" s="6" t="str">
        <f t="shared" si="295"/>
        <v>small batch</v>
      </c>
      <c r="W2342" s="6" t="str">
        <f t="shared" si="289"/>
        <v>food</v>
      </c>
      <c r="X2342" s="6" t="str">
        <f t="shared" si="290"/>
        <v>small batch</v>
      </c>
    </row>
    <row r="2343" spans="1:24" ht="104.7" customHeight="1" x14ac:dyDescent="0.55000000000000004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20">
        <f t="shared" si="291"/>
        <v>42167.813703703709</v>
      </c>
      <c r="L2343" s="20">
        <f t="shared" si="292"/>
        <v>42197.813703703709</v>
      </c>
      <c r="M2343" s="6" t="b">
        <v>0</v>
      </c>
      <c r="N2343" s="6">
        <v>0</v>
      </c>
      <c r="O2343" s="6" t="b">
        <v>0</v>
      </c>
      <c r="P2343" s="6" t="s">
        <v>8272</v>
      </c>
      <c r="Q2343" s="8">
        <f t="shared" si="293"/>
        <v>0</v>
      </c>
      <c r="R2343" s="9" t="e">
        <f t="shared" si="294"/>
        <v>#DIV/0!</v>
      </c>
      <c r="S2343" s="6" t="s">
        <v>8319</v>
      </c>
      <c r="T2343" s="6" t="s">
        <v>8320</v>
      </c>
      <c r="U2343" s="6" t="str">
        <f t="shared" si="288"/>
        <v>technology</v>
      </c>
      <c r="V2343" s="6" t="str">
        <f t="shared" si="295"/>
        <v>web</v>
      </c>
      <c r="W2343" s="6" t="str">
        <f t="shared" si="289"/>
        <v>technology</v>
      </c>
      <c r="X2343" s="6" t="str">
        <f t="shared" si="290"/>
        <v>web</v>
      </c>
    </row>
    <row r="2344" spans="1:24" ht="104.7" customHeight="1" x14ac:dyDescent="0.55000000000000004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20">
        <f t="shared" si="291"/>
        <v>41897.702199074076</v>
      </c>
      <c r="L2344" s="20">
        <f t="shared" si="292"/>
        <v>41918.208333333336</v>
      </c>
      <c r="M2344" s="6" t="b">
        <v>0</v>
      </c>
      <c r="N2344" s="6">
        <v>0</v>
      </c>
      <c r="O2344" s="6" t="b">
        <v>0</v>
      </c>
      <c r="P2344" s="6" t="s">
        <v>8272</v>
      </c>
      <c r="Q2344" s="8">
        <f t="shared" si="293"/>
        <v>0</v>
      </c>
      <c r="R2344" s="9" t="e">
        <f t="shared" si="294"/>
        <v>#DIV/0!</v>
      </c>
      <c r="S2344" s="6" t="s">
        <v>8319</v>
      </c>
      <c r="T2344" s="6" t="s">
        <v>8320</v>
      </c>
      <c r="U2344" s="6" t="str">
        <f t="shared" si="288"/>
        <v>technology</v>
      </c>
      <c r="V2344" s="6" t="str">
        <f t="shared" si="295"/>
        <v>web</v>
      </c>
      <c r="W2344" s="6" t="str">
        <f t="shared" si="289"/>
        <v>technology</v>
      </c>
      <c r="X2344" s="6" t="str">
        <f t="shared" si="290"/>
        <v>web</v>
      </c>
    </row>
    <row r="2345" spans="1:24" ht="104.7" customHeight="1" x14ac:dyDescent="0.55000000000000004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20">
        <f t="shared" si="291"/>
        <v>42327.825289351851</v>
      </c>
      <c r="L2345" s="20">
        <f t="shared" si="292"/>
        <v>42377.82430555555</v>
      </c>
      <c r="M2345" s="6" t="b">
        <v>0</v>
      </c>
      <c r="N2345" s="6">
        <v>1</v>
      </c>
      <c r="O2345" s="6" t="b">
        <v>0</v>
      </c>
      <c r="P2345" s="6" t="s">
        <v>8272</v>
      </c>
      <c r="Q2345" s="8">
        <f t="shared" si="293"/>
        <v>3</v>
      </c>
      <c r="R2345" s="9">
        <f t="shared" si="294"/>
        <v>300</v>
      </c>
      <c r="S2345" s="6" t="s">
        <v>8319</v>
      </c>
      <c r="T2345" s="6" t="s">
        <v>8320</v>
      </c>
      <c r="U2345" s="6" t="str">
        <f t="shared" si="288"/>
        <v>technology</v>
      </c>
      <c r="V2345" s="6" t="str">
        <f t="shared" si="295"/>
        <v>web</v>
      </c>
      <c r="W2345" s="6" t="str">
        <f t="shared" si="289"/>
        <v>technology</v>
      </c>
      <c r="X2345" s="6" t="str">
        <f t="shared" si="290"/>
        <v>web</v>
      </c>
    </row>
    <row r="2346" spans="1:24" ht="104.7" customHeight="1" x14ac:dyDescent="0.55000000000000004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20">
        <f t="shared" si="291"/>
        <v>42515.727650462963</v>
      </c>
      <c r="L2346" s="20">
        <f t="shared" si="292"/>
        <v>42545.727650462963</v>
      </c>
      <c r="M2346" s="6" t="b">
        <v>0</v>
      </c>
      <c r="N2346" s="6">
        <v>1</v>
      </c>
      <c r="O2346" s="6" t="b">
        <v>0</v>
      </c>
      <c r="P2346" s="6" t="s">
        <v>8272</v>
      </c>
      <c r="Q2346" s="8">
        <f t="shared" si="293"/>
        <v>0.1</v>
      </c>
      <c r="R2346" s="9">
        <f t="shared" si="294"/>
        <v>1</v>
      </c>
      <c r="S2346" s="6" t="s">
        <v>8319</v>
      </c>
      <c r="T2346" s="6" t="s">
        <v>8320</v>
      </c>
      <c r="U2346" s="6" t="str">
        <f t="shared" si="288"/>
        <v>technology</v>
      </c>
      <c r="V2346" s="6" t="str">
        <f t="shared" si="295"/>
        <v>web</v>
      </c>
      <c r="W2346" s="6" t="str">
        <f t="shared" si="289"/>
        <v>technology</v>
      </c>
      <c r="X2346" s="6" t="str">
        <f t="shared" si="290"/>
        <v>web</v>
      </c>
    </row>
    <row r="2347" spans="1:24" ht="104.7" customHeight="1" x14ac:dyDescent="0.55000000000000004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20">
        <f t="shared" si="291"/>
        <v>42060.001805555556</v>
      </c>
      <c r="L2347" s="20">
        <f t="shared" si="292"/>
        <v>42094.985416666663</v>
      </c>
      <c r="M2347" s="6" t="b">
        <v>0</v>
      </c>
      <c r="N2347" s="6">
        <v>0</v>
      </c>
      <c r="O2347" s="6" t="b">
        <v>0</v>
      </c>
      <c r="P2347" s="6" t="s">
        <v>8272</v>
      </c>
      <c r="Q2347" s="8">
        <f t="shared" si="293"/>
        <v>0</v>
      </c>
      <c r="R2347" s="9" t="e">
        <f t="shared" si="294"/>
        <v>#DIV/0!</v>
      </c>
      <c r="S2347" s="6" t="s">
        <v>8319</v>
      </c>
      <c r="T2347" s="6" t="s">
        <v>8320</v>
      </c>
      <c r="U2347" s="6" t="str">
        <f t="shared" si="288"/>
        <v>technology</v>
      </c>
      <c r="V2347" s="6" t="str">
        <f t="shared" si="295"/>
        <v>web</v>
      </c>
      <c r="W2347" s="6" t="str">
        <f t="shared" si="289"/>
        <v>technology</v>
      </c>
      <c r="X2347" s="6" t="str">
        <f t="shared" si="290"/>
        <v>web</v>
      </c>
    </row>
    <row r="2348" spans="1:24" ht="104.7" customHeight="1" x14ac:dyDescent="0.55000000000000004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20">
        <f t="shared" si="291"/>
        <v>42615.79896990741</v>
      </c>
      <c r="L2348" s="20">
        <f t="shared" si="292"/>
        <v>42660.79896990741</v>
      </c>
      <c r="M2348" s="6" t="b">
        <v>0</v>
      </c>
      <c r="N2348" s="6">
        <v>3</v>
      </c>
      <c r="O2348" s="6" t="b">
        <v>0</v>
      </c>
      <c r="P2348" s="6" t="s">
        <v>8272</v>
      </c>
      <c r="Q2348" s="8">
        <f t="shared" si="293"/>
        <v>6.5000000000000002E-2</v>
      </c>
      <c r="R2348" s="9">
        <f t="shared" si="294"/>
        <v>13</v>
      </c>
      <c r="S2348" s="6" t="s">
        <v>8319</v>
      </c>
      <c r="T2348" s="6" t="s">
        <v>8320</v>
      </c>
      <c r="U2348" s="6" t="str">
        <f t="shared" si="288"/>
        <v>technology</v>
      </c>
      <c r="V2348" s="6" t="str">
        <f t="shared" si="295"/>
        <v>web</v>
      </c>
      <c r="W2348" s="6" t="str">
        <f t="shared" si="289"/>
        <v>technology</v>
      </c>
      <c r="X2348" s="6" t="str">
        <f t="shared" si="290"/>
        <v>web</v>
      </c>
    </row>
    <row r="2349" spans="1:24" ht="104.7" customHeight="1" x14ac:dyDescent="0.55000000000000004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20">
        <f t="shared" si="291"/>
        <v>42577.607361111113</v>
      </c>
      <c r="L2349" s="20">
        <f t="shared" si="292"/>
        <v>42607.607361111113</v>
      </c>
      <c r="M2349" s="6" t="b">
        <v>0</v>
      </c>
      <c r="N2349" s="6">
        <v>1</v>
      </c>
      <c r="O2349" s="6" t="b">
        <v>0</v>
      </c>
      <c r="P2349" s="6" t="s">
        <v>8272</v>
      </c>
      <c r="Q2349" s="8">
        <f t="shared" si="293"/>
        <v>1.5</v>
      </c>
      <c r="R2349" s="9">
        <f t="shared" si="294"/>
        <v>15</v>
      </c>
      <c r="S2349" s="6" t="s">
        <v>8319</v>
      </c>
      <c r="T2349" s="6" t="s">
        <v>8320</v>
      </c>
      <c r="U2349" s="6" t="str">
        <f t="shared" si="288"/>
        <v>technology</v>
      </c>
      <c r="V2349" s="6" t="str">
        <f t="shared" si="295"/>
        <v>web</v>
      </c>
      <c r="W2349" s="6" t="str">
        <f t="shared" si="289"/>
        <v>technology</v>
      </c>
      <c r="X2349" s="6" t="str">
        <f t="shared" si="290"/>
        <v>web</v>
      </c>
    </row>
    <row r="2350" spans="1:24" ht="104.7" customHeight="1" x14ac:dyDescent="0.55000000000000004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20">
        <f t="shared" si="291"/>
        <v>42360.932152777779</v>
      </c>
      <c r="L2350" s="20">
        <f t="shared" si="292"/>
        <v>42420.932152777779</v>
      </c>
      <c r="M2350" s="6" t="b">
        <v>0</v>
      </c>
      <c r="N2350" s="6">
        <v>5</v>
      </c>
      <c r="O2350" s="6" t="b">
        <v>0</v>
      </c>
      <c r="P2350" s="6" t="s">
        <v>8272</v>
      </c>
      <c r="Q2350" s="8">
        <f t="shared" si="293"/>
        <v>0.38571428571428573</v>
      </c>
      <c r="R2350" s="9">
        <f t="shared" si="294"/>
        <v>54</v>
      </c>
      <c r="S2350" s="6" t="s">
        <v>8319</v>
      </c>
      <c r="T2350" s="6" t="s">
        <v>8320</v>
      </c>
      <c r="U2350" s="6" t="str">
        <f t="shared" si="288"/>
        <v>technology</v>
      </c>
      <c r="V2350" s="6" t="str">
        <f t="shared" si="295"/>
        <v>web</v>
      </c>
      <c r="W2350" s="6" t="str">
        <f t="shared" si="289"/>
        <v>technology</v>
      </c>
      <c r="X2350" s="6" t="str">
        <f t="shared" si="290"/>
        <v>web</v>
      </c>
    </row>
    <row r="2351" spans="1:24" ht="104.7" customHeight="1" x14ac:dyDescent="0.55000000000000004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20">
        <f t="shared" si="291"/>
        <v>42198.775787037041</v>
      </c>
      <c r="L2351" s="20">
        <f t="shared" si="292"/>
        <v>42227.775787037041</v>
      </c>
      <c r="M2351" s="6" t="b">
        <v>0</v>
      </c>
      <c r="N2351" s="6">
        <v>0</v>
      </c>
      <c r="O2351" s="6" t="b">
        <v>0</v>
      </c>
      <c r="P2351" s="6" t="s">
        <v>8272</v>
      </c>
      <c r="Q2351" s="8">
        <f t="shared" si="293"/>
        <v>0</v>
      </c>
      <c r="R2351" s="9" t="e">
        <f t="shared" si="294"/>
        <v>#DIV/0!</v>
      </c>
      <c r="S2351" s="6" t="s">
        <v>8319</v>
      </c>
      <c r="T2351" s="6" t="s">
        <v>8320</v>
      </c>
      <c r="U2351" s="6" t="str">
        <f t="shared" si="288"/>
        <v>technology</v>
      </c>
      <c r="V2351" s="6" t="str">
        <f t="shared" si="295"/>
        <v>web</v>
      </c>
      <c r="W2351" s="6" t="str">
        <f t="shared" si="289"/>
        <v>technology</v>
      </c>
      <c r="X2351" s="6" t="str">
        <f t="shared" si="290"/>
        <v>web</v>
      </c>
    </row>
    <row r="2352" spans="1:24" ht="104.7" customHeight="1" x14ac:dyDescent="0.55000000000000004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20">
        <f t="shared" si="291"/>
        <v>42708.842245370368</v>
      </c>
      <c r="L2352" s="20">
        <f t="shared" si="292"/>
        <v>42738.842245370368</v>
      </c>
      <c r="M2352" s="6" t="b">
        <v>0</v>
      </c>
      <c r="N2352" s="6">
        <v>0</v>
      </c>
      <c r="O2352" s="6" t="b">
        <v>0</v>
      </c>
      <c r="P2352" s="6" t="s">
        <v>8272</v>
      </c>
      <c r="Q2352" s="8">
        <f t="shared" si="293"/>
        <v>0</v>
      </c>
      <c r="R2352" s="9" t="e">
        <f t="shared" si="294"/>
        <v>#DIV/0!</v>
      </c>
      <c r="S2352" s="6" t="s">
        <v>8319</v>
      </c>
      <c r="T2352" s="6" t="s">
        <v>8320</v>
      </c>
      <c r="U2352" s="6" t="str">
        <f t="shared" si="288"/>
        <v>technology</v>
      </c>
      <c r="V2352" s="6" t="str">
        <f t="shared" si="295"/>
        <v>web</v>
      </c>
      <c r="W2352" s="6" t="str">
        <f t="shared" si="289"/>
        <v>technology</v>
      </c>
      <c r="X2352" s="6" t="str">
        <f t="shared" si="290"/>
        <v>web</v>
      </c>
    </row>
    <row r="2353" spans="1:24" ht="104.7" customHeight="1" x14ac:dyDescent="0.55000000000000004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20">
        <f t="shared" si="291"/>
        <v>42094.101145833338</v>
      </c>
      <c r="L2353" s="20">
        <f t="shared" si="292"/>
        <v>42124.101145833338</v>
      </c>
      <c r="M2353" s="6" t="b">
        <v>0</v>
      </c>
      <c r="N2353" s="6">
        <v>7</v>
      </c>
      <c r="O2353" s="6" t="b">
        <v>0</v>
      </c>
      <c r="P2353" s="6" t="s">
        <v>8272</v>
      </c>
      <c r="Q2353" s="8">
        <f t="shared" si="293"/>
        <v>0.5714285714285714</v>
      </c>
      <c r="R2353" s="9">
        <f t="shared" si="294"/>
        <v>15.428571428571429</v>
      </c>
      <c r="S2353" s="6" t="s">
        <v>8319</v>
      </c>
      <c r="T2353" s="6" t="s">
        <v>8320</v>
      </c>
      <c r="U2353" s="6" t="str">
        <f t="shared" si="288"/>
        <v>technology</v>
      </c>
      <c r="V2353" s="6" t="str">
        <f t="shared" si="295"/>
        <v>web</v>
      </c>
      <c r="W2353" s="6" t="str">
        <f t="shared" si="289"/>
        <v>technology</v>
      </c>
      <c r="X2353" s="6" t="str">
        <f t="shared" si="290"/>
        <v>web</v>
      </c>
    </row>
    <row r="2354" spans="1:24" ht="104.7" customHeight="1" x14ac:dyDescent="0.55000000000000004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20">
        <f t="shared" si="291"/>
        <v>42101.633703703701</v>
      </c>
      <c r="L2354" s="20">
        <f t="shared" si="292"/>
        <v>42161.633703703701</v>
      </c>
      <c r="M2354" s="6" t="b">
        <v>0</v>
      </c>
      <c r="N2354" s="6">
        <v>0</v>
      </c>
      <c r="O2354" s="6" t="b">
        <v>0</v>
      </c>
      <c r="P2354" s="6" t="s">
        <v>8272</v>
      </c>
      <c r="Q2354" s="8">
        <f t="shared" si="293"/>
        <v>0</v>
      </c>
      <c r="R2354" s="9" t="e">
        <f t="shared" si="294"/>
        <v>#DIV/0!</v>
      </c>
      <c r="S2354" s="6" t="s">
        <v>8319</v>
      </c>
      <c r="T2354" s="6" t="s">
        <v>8320</v>
      </c>
      <c r="U2354" s="6" t="str">
        <f t="shared" si="288"/>
        <v>technology</v>
      </c>
      <c r="V2354" s="6" t="str">
        <f t="shared" si="295"/>
        <v>web</v>
      </c>
      <c r="W2354" s="6" t="str">
        <f t="shared" si="289"/>
        <v>technology</v>
      </c>
      <c r="X2354" s="6" t="str">
        <f t="shared" si="290"/>
        <v>web</v>
      </c>
    </row>
    <row r="2355" spans="1:24" ht="104.7" customHeight="1" x14ac:dyDescent="0.55000000000000004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20">
        <f t="shared" si="291"/>
        <v>42103.676180555558</v>
      </c>
      <c r="L2355" s="20">
        <f t="shared" si="292"/>
        <v>42115.676180555558</v>
      </c>
      <c r="M2355" s="6" t="b">
        <v>0</v>
      </c>
      <c r="N2355" s="6">
        <v>0</v>
      </c>
      <c r="O2355" s="6" t="b">
        <v>0</v>
      </c>
      <c r="P2355" s="6" t="s">
        <v>8272</v>
      </c>
      <c r="Q2355" s="8">
        <f t="shared" si="293"/>
        <v>0</v>
      </c>
      <c r="R2355" s="9" t="e">
        <f t="shared" si="294"/>
        <v>#DIV/0!</v>
      </c>
      <c r="S2355" s="6" t="s">
        <v>8319</v>
      </c>
      <c r="T2355" s="6" t="s">
        <v>8320</v>
      </c>
      <c r="U2355" s="6" t="str">
        <f t="shared" si="288"/>
        <v>technology</v>
      </c>
      <c r="V2355" s="6" t="str">
        <f t="shared" si="295"/>
        <v>web</v>
      </c>
      <c r="W2355" s="6" t="str">
        <f t="shared" si="289"/>
        <v>technology</v>
      </c>
      <c r="X2355" s="6" t="str">
        <f t="shared" si="290"/>
        <v>web</v>
      </c>
    </row>
    <row r="2356" spans="1:24" ht="104.7" customHeight="1" x14ac:dyDescent="0.55000000000000004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20">
        <f t="shared" si="291"/>
        <v>41954.722916666666</v>
      </c>
      <c r="L2356" s="20">
        <f t="shared" si="292"/>
        <v>42014.722916666666</v>
      </c>
      <c r="M2356" s="6" t="b">
        <v>0</v>
      </c>
      <c r="N2356" s="6">
        <v>1</v>
      </c>
      <c r="O2356" s="6" t="b">
        <v>0</v>
      </c>
      <c r="P2356" s="6" t="s">
        <v>8272</v>
      </c>
      <c r="Q2356" s="8">
        <f t="shared" si="293"/>
        <v>7.1428571428571425E-2</v>
      </c>
      <c r="R2356" s="9">
        <f t="shared" si="294"/>
        <v>25</v>
      </c>
      <c r="S2356" s="6" t="s">
        <v>8319</v>
      </c>
      <c r="T2356" s="6" t="s">
        <v>8320</v>
      </c>
      <c r="U2356" s="6" t="str">
        <f t="shared" si="288"/>
        <v>technology</v>
      </c>
      <c r="V2356" s="6" t="str">
        <f t="shared" si="295"/>
        <v>web</v>
      </c>
      <c r="W2356" s="6" t="str">
        <f t="shared" si="289"/>
        <v>technology</v>
      </c>
      <c r="X2356" s="6" t="str">
        <f t="shared" si="290"/>
        <v>web</v>
      </c>
    </row>
    <row r="2357" spans="1:24" ht="104.7" customHeight="1" x14ac:dyDescent="0.55000000000000004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20">
        <f t="shared" si="291"/>
        <v>42096.918240740735</v>
      </c>
      <c r="L2357" s="20">
        <f t="shared" si="292"/>
        <v>42126.918240740735</v>
      </c>
      <c r="M2357" s="6" t="b">
        <v>0</v>
      </c>
      <c r="N2357" s="6">
        <v>2</v>
      </c>
      <c r="O2357" s="6" t="b">
        <v>0</v>
      </c>
      <c r="P2357" s="6" t="s">
        <v>8272</v>
      </c>
      <c r="Q2357" s="8">
        <f t="shared" si="293"/>
        <v>0.6875</v>
      </c>
      <c r="R2357" s="9">
        <f t="shared" si="294"/>
        <v>27.5</v>
      </c>
      <c r="S2357" s="6" t="s">
        <v>8319</v>
      </c>
      <c r="T2357" s="6" t="s">
        <v>8320</v>
      </c>
      <c r="U2357" s="6" t="str">
        <f t="shared" si="288"/>
        <v>technology</v>
      </c>
      <c r="V2357" s="6" t="str">
        <f t="shared" si="295"/>
        <v>web</v>
      </c>
      <c r="W2357" s="6" t="str">
        <f t="shared" si="289"/>
        <v>technology</v>
      </c>
      <c r="X2357" s="6" t="str">
        <f t="shared" si="290"/>
        <v>web</v>
      </c>
    </row>
    <row r="2358" spans="1:24" ht="104.7" customHeight="1" x14ac:dyDescent="0.55000000000000004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20">
        <f t="shared" si="291"/>
        <v>42130.78361111111</v>
      </c>
      <c r="L2358" s="20">
        <f t="shared" si="292"/>
        <v>42160.78361111111</v>
      </c>
      <c r="M2358" s="6" t="b">
        <v>0</v>
      </c>
      <c r="N2358" s="6">
        <v>0</v>
      </c>
      <c r="O2358" s="6" t="b">
        <v>0</v>
      </c>
      <c r="P2358" s="6" t="s">
        <v>8272</v>
      </c>
      <c r="Q2358" s="8">
        <f t="shared" si="293"/>
        <v>0</v>
      </c>
      <c r="R2358" s="9" t="e">
        <f t="shared" si="294"/>
        <v>#DIV/0!</v>
      </c>
      <c r="S2358" s="6" t="s">
        <v>8319</v>
      </c>
      <c r="T2358" s="6" t="s">
        <v>8320</v>
      </c>
      <c r="U2358" s="6" t="str">
        <f t="shared" si="288"/>
        <v>technology</v>
      </c>
      <c r="V2358" s="6" t="str">
        <f t="shared" si="295"/>
        <v>web</v>
      </c>
      <c r="W2358" s="6" t="str">
        <f t="shared" si="289"/>
        <v>technology</v>
      </c>
      <c r="X2358" s="6" t="str">
        <f t="shared" si="290"/>
        <v>web</v>
      </c>
    </row>
    <row r="2359" spans="1:24" ht="104.7" customHeight="1" x14ac:dyDescent="0.55000000000000004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20">
        <f t="shared" si="291"/>
        <v>42264.620115740734</v>
      </c>
      <c r="L2359" s="20">
        <f t="shared" si="292"/>
        <v>42294.620115740734</v>
      </c>
      <c r="M2359" s="6" t="b">
        <v>0</v>
      </c>
      <c r="N2359" s="6">
        <v>0</v>
      </c>
      <c r="O2359" s="6" t="b">
        <v>0</v>
      </c>
      <c r="P2359" s="6" t="s">
        <v>8272</v>
      </c>
      <c r="Q2359" s="8">
        <f t="shared" si="293"/>
        <v>0</v>
      </c>
      <c r="R2359" s="9" t="e">
        <f t="shared" si="294"/>
        <v>#DIV/0!</v>
      </c>
      <c r="S2359" s="6" t="s">
        <v>8319</v>
      </c>
      <c r="T2359" s="6" t="s">
        <v>8320</v>
      </c>
      <c r="U2359" s="6" t="str">
        <f t="shared" si="288"/>
        <v>technology</v>
      </c>
      <c r="V2359" s="6" t="str">
        <f t="shared" si="295"/>
        <v>web</v>
      </c>
      <c r="W2359" s="6" t="str">
        <f t="shared" si="289"/>
        <v>technology</v>
      </c>
      <c r="X2359" s="6" t="str">
        <f t="shared" si="290"/>
        <v>web</v>
      </c>
    </row>
    <row r="2360" spans="1:24" ht="104.7" customHeight="1" x14ac:dyDescent="0.55000000000000004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20">
        <f t="shared" si="291"/>
        <v>41978.930972222224</v>
      </c>
      <c r="L2360" s="20">
        <f t="shared" si="292"/>
        <v>42035.027083333334</v>
      </c>
      <c r="M2360" s="6" t="b">
        <v>0</v>
      </c>
      <c r="N2360" s="6">
        <v>0</v>
      </c>
      <c r="O2360" s="6" t="b">
        <v>0</v>
      </c>
      <c r="P2360" s="6" t="s">
        <v>8272</v>
      </c>
      <c r="Q2360" s="8">
        <f t="shared" si="293"/>
        <v>0</v>
      </c>
      <c r="R2360" s="9" t="e">
        <f t="shared" si="294"/>
        <v>#DIV/0!</v>
      </c>
      <c r="S2360" s="6" t="s">
        <v>8319</v>
      </c>
      <c r="T2360" s="6" t="s">
        <v>8320</v>
      </c>
      <c r="U2360" s="6" t="str">
        <f t="shared" si="288"/>
        <v>technology</v>
      </c>
      <c r="V2360" s="6" t="str">
        <f t="shared" si="295"/>
        <v>web</v>
      </c>
      <c r="W2360" s="6" t="str">
        <f t="shared" si="289"/>
        <v>technology</v>
      </c>
      <c r="X2360" s="6" t="str">
        <f t="shared" si="290"/>
        <v>web</v>
      </c>
    </row>
    <row r="2361" spans="1:24" ht="104.7" customHeight="1" x14ac:dyDescent="0.55000000000000004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20">
        <f t="shared" si="291"/>
        <v>42159.649583333332</v>
      </c>
      <c r="L2361" s="20">
        <f t="shared" si="292"/>
        <v>42219.649583333332</v>
      </c>
      <c r="M2361" s="6" t="b">
        <v>0</v>
      </c>
      <c r="N2361" s="6">
        <v>3</v>
      </c>
      <c r="O2361" s="6" t="b">
        <v>0</v>
      </c>
      <c r="P2361" s="6" t="s">
        <v>8272</v>
      </c>
      <c r="Q2361" s="8">
        <f t="shared" si="293"/>
        <v>14.680000000000001</v>
      </c>
      <c r="R2361" s="9">
        <f t="shared" si="294"/>
        <v>367</v>
      </c>
      <c r="S2361" s="6" t="s">
        <v>8319</v>
      </c>
      <c r="T2361" s="6" t="s">
        <v>8320</v>
      </c>
      <c r="U2361" s="6" t="str">
        <f t="shared" si="288"/>
        <v>technology</v>
      </c>
      <c r="V2361" s="6" t="str">
        <f t="shared" si="295"/>
        <v>web</v>
      </c>
      <c r="W2361" s="6" t="str">
        <f t="shared" si="289"/>
        <v>technology</v>
      </c>
      <c r="X2361" s="6" t="str">
        <f t="shared" si="290"/>
        <v>web</v>
      </c>
    </row>
    <row r="2362" spans="1:24" ht="104.7" customHeight="1" x14ac:dyDescent="0.55000000000000004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20">
        <f t="shared" si="291"/>
        <v>42377.70694444445</v>
      </c>
      <c r="L2362" s="20">
        <f t="shared" si="292"/>
        <v>42407.70694444445</v>
      </c>
      <c r="M2362" s="6" t="b">
        <v>0</v>
      </c>
      <c r="N2362" s="6">
        <v>1</v>
      </c>
      <c r="O2362" s="6" t="b">
        <v>0</v>
      </c>
      <c r="P2362" s="6" t="s">
        <v>8272</v>
      </c>
      <c r="Q2362" s="8">
        <f t="shared" si="293"/>
        <v>0.04</v>
      </c>
      <c r="R2362" s="9">
        <f t="shared" si="294"/>
        <v>2</v>
      </c>
      <c r="S2362" s="6" t="s">
        <v>8319</v>
      </c>
      <c r="T2362" s="6" t="s">
        <v>8320</v>
      </c>
      <c r="U2362" s="6" t="str">
        <f t="shared" si="288"/>
        <v>technology</v>
      </c>
      <c r="V2362" s="6" t="str">
        <f t="shared" si="295"/>
        <v>web</v>
      </c>
      <c r="W2362" s="6" t="str">
        <f t="shared" si="289"/>
        <v>technology</v>
      </c>
      <c r="X2362" s="6" t="str">
        <f t="shared" si="290"/>
        <v>web</v>
      </c>
    </row>
    <row r="2363" spans="1:24" ht="104.7" customHeight="1" x14ac:dyDescent="0.55000000000000004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20">
        <f t="shared" si="291"/>
        <v>42466.858888888892</v>
      </c>
      <c r="L2363" s="20">
        <f t="shared" si="292"/>
        <v>42490.916666666672</v>
      </c>
      <c r="M2363" s="6" t="b">
        <v>0</v>
      </c>
      <c r="N2363" s="6">
        <v>0</v>
      </c>
      <c r="O2363" s="6" t="b">
        <v>0</v>
      </c>
      <c r="P2363" s="6" t="s">
        <v>8272</v>
      </c>
      <c r="Q2363" s="8">
        <f t="shared" si="293"/>
        <v>0</v>
      </c>
      <c r="R2363" s="9" t="e">
        <f t="shared" si="294"/>
        <v>#DIV/0!</v>
      </c>
      <c r="S2363" s="6" t="s">
        <v>8319</v>
      </c>
      <c r="T2363" s="6" t="s">
        <v>8320</v>
      </c>
      <c r="U2363" s="6" t="str">
        <f t="shared" si="288"/>
        <v>technology</v>
      </c>
      <c r="V2363" s="6" t="str">
        <f t="shared" si="295"/>
        <v>web</v>
      </c>
      <c r="W2363" s="6" t="str">
        <f t="shared" si="289"/>
        <v>technology</v>
      </c>
      <c r="X2363" s="6" t="str">
        <f t="shared" si="290"/>
        <v>web</v>
      </c>
    </row>
    <row r="2364" spans="1:24" ht="104.7" customHeight="1" x14ac:dyDescent="0.55000000000000004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20">
        <f t="shared" si="291"/>
        <v>41954.688310185185</v>
      </c>
      <c r="L2364" s="20">
        <f t="shared" si="292"/>
        <v>41984.688310185185</v>
      </c>
      <c r="M2364" s="6" t="b">
        <v>0</v>
      </c>
      <c r="N2364" s="6">
        <v>2</v>
      </c>
      <c r="O2364" s="6" t="b">
        <v>0</v>
      </c>
      <c r="P2364" s="6" t="s">
        <v>8272</v>
      </c>
      <c r="Q2364" s="8">
        <f t="shared" si="293"/>
        <v>28.571428571428569</v>
      </c>
      <c r="R2364" s="9">
        <f t="shared" si="294"/>
        <v>60</v>
      </c>
      <c r="S2364" s="6" t="s">
        <v>8319</v>
      </c>
      <c r="T2364" s="6" t="s">
        <v>8320</v>
      </c>
      <c r="U2364" s="6" t="str">
        <f t="shared" si="288"/>
        <v>technology</v>
      </c>
      <c r="V2364" s="6" t="str">
        <f t="shared" si="295"/>
        <v>web</v>
      </c>
      <c r="W2364" s="6" t="str">
        <f t="shared" si="289"/>
        <v>technology</v>
      </c>
      <c r="X2364" s="6" t="str">
        <f t="shared" si="290"/>
        <v>web</v>
      </c>
    </row>
    <row r="2365" spans="1:24" ht="104.7" customHeight="1" x14ac:dyDescent="0.55000000000000004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20">
        <f t="shared" si="291"/>
        <v>42322.011574074073</v>
      </c>
      <c r="L2365" s="20">
        <f t="shared" si="292"/>
        <v>42367.011574074073</v>
      </c>
      <c r="M2365" s="6" t="b">
        <v>0</v>
      </c>
      <c r="N2365" s="6">
        <v>0</v>
      </c>
      <c r="O2365" s="6" t="b">
        <v>0</v>
      </c>
      <c r="P2365" s="6" t="s">
        <v>8272</v>
      </c>
      <c r="Q2365" s="8">
        <f t="shared" si="293"/>
        <v>0</v>
      </c>
      <c r="R2365" s="9" t="e">
        <f t="shared" si="294"/>
        <v>#DIV/0!</v>
      </c>
      <c r="S2365" s="6" t="s">
        <v>8319</v>
      </c>
      <c r="T2365" s="6" t="s">
        <v>8320</v>
      </c>
      <c r="U2365" s="6" t="str">
        <f t="shared" si="288"/>
        <v>technology</v>
      </c>
      <c r="V2365" s="6" t="str">
        <f t="shared" si="295"/>
        <v>web</v>
      </c>
      <c r="W2365" s="6" t="str">
        <f t="shared" si="289"/>
        <v>technology</v>
      </c>
      <c r="X2365" s="6" t="str">
        <f t="shared" si="290"/>
        <v>web</v>
      </c>
    </row>
    <row r="2366" spans="1:24" ht="104.7" customHeight="1" x14ac:dyDescent="0.55000000000000004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20">
        <f t="shared" si="291"/>
        <v>42248.934675925921</v>
      </c>
      <c r="L2366" s="20">
        <f t="shared" si="292"/>
        <v>42303.934675925921</v>
      </c>
      <c r="M2366" s="6" t="b">
        <v>0</v>
      </c>
      <c r="N2366" s="6">
        <v>0</v>
      </c>
      <c r="O2366" s="6" t="b">
        <v>0</v>
      </c>
      <c r="P2366" s="6" t="s">
        <v>8272</v>
      </c>
      <c r="Q2366" s="8">
        <f t="shared" si="293"/>
        <v>0</v>
      </c>
      <c r="R2366" s="9" t="e">
        <f t="shared" si="294"/>
        <v>#DIV/0!</v>
      </c>
      <c r="S2366" s="6" t="s">
        <v>8319</v>
      </c>
      <c r="T2366" s="6" t="s">
        <v>8320</v>
      </c>
      <c r="U2366" s="6" t="str">
        <f t="shared" si="288"/>
        <v>technology</v>
      </c>
      <c r="V2366" s="6" t="str">
        <f t="shared" si="295"/>
        <v>web</v>
      </c>
      <c r="W2366" s="6" t="str">
        <f t="shared" si="289"/>
        <v>technology</v>
      </c>
      <c r="X2366" s="6" t="str">
        <f t="shared" si="290"/>
        <v>web</v>
      </c>
    </row>
    <row r="2367" spans="1:24" ht="104.7" customHeight="1" x14ac:dyDescent="0.55000000000000004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20">
        <f t="shared" si="291"/>
        <v>42346.736400462964</v>
      </c>
      <c r="L2367" s="20">
        <f t="shared" si="292"/>
        <v>42386.958333333328</v>
      </c>
      <c r="M2367" s="6" t="b">
        <v>0</v>
      </c>
      <c r="N2367" s="6">
        <v>0</v>
      </c>
      <c r="O2367" s="6" t="b">
        <v>0</v>
      </c>
      <c r="P2367" s="6" t="s">
        <v>8272</v>
      </c>
      <c r="Q2367" s="8">
        <f t="shared" si="293"/>
        <v>0</v>
      </c>
      <c r="R2367" s="9" t="e">
        <f t="shared" si="294"/>
        <v>#DIV/0!</v>
      </c>
      <c r="S2367" s="6" t="s">
        <v>8319</v>
      </c>
      <c r="T2367" s="6" t="s">
        <v>8320</v>
      </c>
      <c r="U2367" s="6" t="str">
        <f t="shared" si="288"/>
        <v>technology</v>
      </c>
      <c r="V2367" s="6" t="str">
        <f t="shared" si="295"/>
        <v>web</v>
      </c>
      <c r="W2367" s="6" t="str">
        <f t="shared" si="289"/>
        <v>technology</v>
      </c>
      <c r="X2367" s="6" t="str">
        <f t="shared" si="290"/>
        <v>web</v>
      </c>
    </row>
    <row r="2368" spans="1:24" ht="104.7" customHeight="1" x14ac:dyDescent="0.55000000000000004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20">
        <f t="shared" si="291"/>
        <v>42268.531631944439</v>
      </c>
      <c r="L2368" s="20">
        <f t="shared" si="292"/>
        <v>42298.531631944439</v>
      </c>
      <c r="M2368" s="6" t="b">
        <v>0</v>
      </c>
      <c r="N2368" s="6">
        <v>27</v>
      </c>
      <c r="O2368" s="6" t="b">
        <v>0</v>
      </c>
      <c r="P2368" s="6" t="s">
        <v>8272</v>
      </c>
      <c r="Q2368" s="8">
        <f t="shared" si="293"/>
        <v>10.52</v>
      </c>
      <c r="R2368" s="9">
        <f t="shared" si="294"/>
        <v>97.407407407407405</v>
      </c>
      <c r="S2368" s="6" t="s">
        <v>8319</v>
      </c>
      <c r="T2368" s="6" t="s">
        <v>8320</v>
      </c>
      <c r="U2368" s="6" t="str">
        <f t="shared" si="288"/>
        <v>technology</v>
      </c>
      <c r="V2368" s="6" t="str">
        <f t="shared" si="295"/>
        <v>web</v>
      </c>
      <c r="W2368" s="6" t="str">
        <f t="shared" si="289"/>
        <v>technology</v>
      </c>
      <c r="X2368" s="6" t="str">
        <f t="shared" si="290"/>
        <v>web</v>
      </c>
    </row>
    <row r="2369" spans="1:24" ht="104.7" customHeight="1" x14ac:dyDescent="0.55000000000000004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20">
        <f t="shared" si="291"/>
        <v>42425.970092592594</v>
      </c>
      <c r="L2369" s="20">
        <f t="shared" si="292"/>
        <v>42485.928425925929</v>
      </c>
      <c r="M2369" s="6" t="b">
        <v>0</v>
      </c>
      <c r="N2369" s="6">
        <v>14</v>
      </c>
      <c r="O2369" s="6" t="b">
        <v>0</v>
      </c>
      <c r="P2369" s="6" t="s">
        <v>8272</v>
      </c>
      <c r="Q2369" s="8">
        <f t="shared" si="293"/>
        <v>1.34</v>
      </c>
      <c r="R2369" s="9">
        <f t="shared" si="294"/>
        <v>47.857142857142854</v>
      </c>
      <c r="S2369" s="6" t="s">
        <v>8319</v>
      </c>
      <c r="T2369" s="6" t="s">
        <v>8320</v>
      </c>
      <c r="U2369" s="6" t="str">
        <f t="shared" si="288"/>
        <v>technology</v>
      </c>
      <c r="V2369" s="6" t="str">
        <f t="shared" si="295"/>
        <v>web</v>
      </c>
      <c r="W2369" s="6" t="str">
        <f t="shared" si="289"/>
        <v>technology</v>
      </c>
      <c r="X2369" s="6" t="str">
        <f t="shared" si="290"/>
        <v>web</v>
      </c>
    </row>
    <row r="2370" spans="1:24" ht="104.7" customHeight="1" x14ac:dyDescent="0.55000000000000004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20">
        <f t="shared" si="291"/>
        <v>42063.721817129626</v>
      </c>
      <c r="L2370" s="20">
        <f t="shared" si="292"/>
        <v>42108.680150462969</v>
      </c>
      <c r="M2370" s="6" t="b">
        <v>0</v>
      </c>
      <c r="N2370" s="6">
        <v>2</v>
      </c>
      <c r="O2370" s="6" t="b">
        <v>0</v>
      </c>
      <c r="P2370" s="6" t="s">
        <v>8272</v>
      </c>
      <c r="Q2370" s="8">
        <f t="shared" si="293"/>
        <v>0.25</v>
      </c>
      <c r="R2370" s="9">
        <f t="shared" si="294"/>
        <v>50</v>
      </c>
      <c r="S2370" s="6" t="s">
        <v>8319</v>
      </c>
      <c r="T2370" s="6" t="s">
        <v>8320</v>
      </c>
      <c r="U2370" s="6" t="str">
        <f t="shared" ref="U2370:U2433" si="296">LEFT(P2370,FIND("/",P2370)-1)</f>
        <v>technology</v>
      </c>
      <c r="V2370" s="6" t="str">
        <f t="shared" si="295"/>
        <v>web</v>
      </c>
      <c r="W2370" s="6" t="str">
        <f t="shared" ref="W2370:W2433" si="297">TRIM(MID(SUBSTITUTE(P2370,"/",REPT(" ",LEN(P2370))),(1-1)*LEN(P2370)+1,LEN(P2370)))</f>
        <v>technology</v>
      </c>
      <c r="X2370" s="6" t="str">
        <f t="shared" ref="X2370:X2433" si="298">TRIM(MID(SUBSTITUTE(P2370,"/",REPT(" ",LEN(P2370))),(2-1)*LEN(P2370)+1,LEN(P2370)))</f>
        <v>web</v>
      </c>
    </row>
    <row r="2371" spans="1:24" ht="104.7" customHeight="1" x14ac:dyDescent="0.55000000000000004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20">
        <f t="shared" ref="K2371:K2434" si="299">(((J2371/60)/60)/24)+DATE(1970,1,1)</f>
        <v>42380.812627314815</v>
      </c>
      <c r="L2371" s="20">
        <f t="shared" ref="L2371:L2434" si="300">(((I2371/60)/60)/24)+DATE(1970,1,1)</f>
        <v>42410.812627314815</v>
      </c>
      <c r="M2371" s="6" t="b">
        <v>0</v>
      </c>
      <c r="N2371" s="6">
        <v>0</v>
      </c>
      <c r="O2371" s="6" t="b">
        <v>0</v>
      </c>
      <c r="P2371" s="6" t="s">
        <v>8272</v>
      </c>
      <c r="Q2371" s="8">
        <f t="shared" ref="Q2371:Q2434" si="301">E2371/D2371*100</f>
        <v>0</v>
      </c>
      <c r="R2371" s="9" t="e">
        <f t="shared" ref="R2371:R2434" si="302">E2371/N2371</f>
        <v>#DIV/0!</v>
      </c>
      <c r="S2371" s="6" t="s">
        <v>8319</v>
      </c>
      <c r="T2371" s="6" t="s">
        <v>8320</v>
      </c>
      <c r="U2371" s="6" t="str">
        <f t="shared" si="296"/>
        <v>technology</v>
      </c>
      <c r="V2371" s="6" t="str">
        <f t="shared" ref="V2371:V2434" si="303">RIGHT(P2371,LEN(P2371)-LEN(U2371)-1)</f>
        <v>web</v>
      </c>
      <c r="W2371" s="6" t="str">
        <f t="shared" si="297"/>
        <v>technology</v>
      </c>
      <c r="X2371" s="6" t="str">
        <f t="shared" si="298"/>
        <v>web</v>
      </c>
    </row>
    <row r="2372" spans="1:24" ht="104.7" customHeight="1" x14ac:dyDescent="0.55000000000000004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20">
        <f t="shared" si="299"/>
        <v>41961.18913194444</v>
      </c>
      <c r="L2372" s="20">
        <f t="shared" si="300"/>
        <v>41991.18913194444</v>
      </c>
      <c r="M2372" s="6" t="b">
        <v>0</v>
      </c>
      <c r="N2372" s="6">
        <v>4</v>
      </c>
      <c r="O2372" s="6" t="b">
        <v>0</v>
      </c>
      <c r="P2372" s="6" t="s">
        <v>8272</v>
      </c>
      <c r="Q2372" s="8">
        <f t="shared" si="301"/>
        <v>0.32800000000000001</v>
      </c>
      <c r="R2372" s="9">
        <f t="shared" si="302"/>
        <v>20.5</v>
      </c>
      <c r="S2372" s="6" t="s">
        <v>8319</v>
      </c>
      <c r="T2372" s="6" t="s">
        <v>8320</v>
      </c>
      <c r="U2372" s="6" t="str">
        <f t="shared" si="296"/>
        <v>technology</v>
      </c>
      <c r="V2372" s="6" t="str">
        <f t="shared" si="303"/>
        <v>web</v>
      </c>
      <c r="W2372" s="6" t="str">
        <f t="shared" si="297"/>
        <v>technology</v>
      </c>
      <c r="X2372" s="6" t="str">
        <f t="shared" si="298"/>
        <v>web</v>
      </c>
    </row>
    <row r="2373" spans="1:24" ht="104.7" customHeight="1" x14ac:dyDescent="0.55000000000000004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20">
        <f t="shared" si="299"/>
        <v>42150.777731481481</v>
      </c>
      <c r="L2373" s="20">
        <f t="shared" si="300"/>
        <v>42180.777731481481</v>
      </c>
      <c r="M2373" s="6" t="b">
        <v>0</v>
      </c>
      <c r="N2373" s="6">
        <v>0</v>
      </c>
      <c r="O2373" s="6" t="b">
        <v>0</v>
      </c>
      <c r="P2373" s="6" t="s">
        <v>8272</v>
      </c>
      <c r="Q2373" s="8">
        <f t="shared" si="301"/>
        <v>0</v>
      </c>
      <c r="R2373" s="9" t="e">
        <f t="shared" si="302"/>
        <v>#DIV/0!</v>
      </c>
      <c r="S2373" s="6" t="s">
        <v>8319</v>
      </c>
      <c r="T2373" s="6" t="s">
        <v>8320</v>
      </c>
      <c r="U2373" s="6" t="str">
        <f t="shared" si="296"/>
        <v>technology</v>
      </c>
      <c r="V2373" s="6" t="str">
        <f t="shared" si="303"/>
        <v>web</v>
      </c>
      <c r="W2373" s="6" t="str">
        <f t="shared" si="297"/>
        <v>technology</v>
      </c>
      <c r="X2373" s="6" t="str">
        <f t="shared" si="298"/>
        <v>web</v>
      </c>
    </row>
    <row r="2374" spans="1:24" ht="104.7" customHeight="1" x14ac:dyDescent="0.55000000000000004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20">
        <f t="shared" si="299"/>
        <v>42088.069108796291</v>
      </c>
      <c r="L2374" s="20">
        <f t="shared" si="300"/>
        <v>42118.069108796291</v>
      </c>
      <c r="M2374" s="6" t="b">
        <v>0</v>
      </c>
      <c r="N2374" s="6">
        <v>6</v>
      </c>
      <c r="O2374" s="6" t="b">
        <v>0</v>
      </c>
      <c r="P2374" s="6" t="s">
        <v>8272</v>
      </c>
      <c r="Q2374" s="8">
        <f t="shared" si="301"/>
        <v>3.2727272727272729</v>
      </c>
      <c r="R2374" s="9">
        <f t="shared" si="302"/>
        <v>30</v>
      </c>
      <c r="S2374" s="6" t="s">
        <v>8319</v>
      </c>
      <c r="T2374" s="6" t="s">
        <v>8320</v>
      </c>
      <c r="U2374" s="6" t="str">
        <f t="shared" si="296"/>
        <v>technology</v>
      </c>
      <c r="V2374" s="6" t="str">
        <f t="shared" si="303"/>
        <v>web</v>
      </c>
      <c r="W2374" s="6" t="str">
        <f t="shared" si="297"/>
        <v>technology</v>
      </c>
      <c r="X2374" s="6" t="str">
        <f t="shared" si="298"/>
        <v>web</v>
      </c>
    </row>
    <row r="2375" spans="1:24" ht="104.7" customHeight="1" x14ac:dyDescent="0.55000000000000004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20">
        <f t="shared" si="299"/>
        <v>42215.662314814821</v>
      </c>
      <c r="L2375" s="20">
        <f t="shared" si="300"/>
        <v>42245.662314814821</v>
      </c>
      <c r="M2375" s="6" t="b">
        <v>0</v>
      </c>
      <c r="N2375" s="6">
        <v>1</v>
      </c>
      <c r="O2375" s="6" t="b">
        <v>0</v>
      </c>
      <c r="P2375" s="6" t="s">
        <v>8272</v>
      </c>
      <c r="Q2375" s="8">
        <f t="shared" si="301"/>
        <v>5.8823529411764705E-3</v>
      </c>
      <c r="R2375" s="9">
        <f t="shared" si="302"/>
        <v>50</v>
      </c>
      <c r="S2375" s="6" t="s">
        <v>8319</v>
      </c>
      <c r="T2375" s="6" t="s">
        <v>8320</v>
      </c>
      <c r="U2375" s="6" t="str">
        <f t="shared" si="296"/>
        <v>technology</v>
      </c>
      <c r="V2375" s="6" t="str">
        <f t="shared" si="303"/>
        <v>web</v>
      </c>
      <c r="W2375" s="6" t="str">
        <f t="shared" si="297"/>
        <v>technology</v>
      </c>
      <c r="X2375" s="6" t="str">
        <f t="shared" si="298"/>
        <v>web</v>
      </c>
    </row>
    <row r="2376" spans="1:24" ht="104.7" customHeight="1" x14ac:dyDescent="0.55000000000000004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20">
        <f t="shared" si="299"/>
        <v>42017.843287037031</v>
      </c>
      <c r="L2376" s="20">
        <f t="shared" si="300"/>
        <v>42047.843287037031</v>
      </c>
      <c r="M2376" s="6" t="b">
        <v>0</v>
      </c>
      <c r="N2376" s="6">
        <v>1</v>
      </c>
      <c r="O2376" s="6" t="b">
        <v>0</v>
      </c>
      <c r="P2376" s="6" t="s">
        <v>8272</v>
      </c>
      <c r="Q2376" s="8">
        <f t="shared" si="301"/>
        <v>4.5454545454545456E-2</v>
      </c>
      <c r="R2376" s="9">
        <f t="shared" si="302"/>
        <v>10</v>
      </c>
      <c r="S2376" s="6" t="s">
        <v>8319</v>
      </c>
      <c r="T2376" s="6" t="s">
        <v>8320</v>
      </c>
      <c r="U2376" s="6" t="str">
        <f t="shared" si="296"/>
        <v>technology</v>
      </c>
      <c r="V2376" s="6" t="str">
        <f t="shared" si="303"/>
        <v>web</v>
      </c>
      <c r="W2376" s="6" t="str">
        <f t="shared" si="297"/>
        <v>technology</v>
      </c>
      <c r="X2376" s="6" t="str">
        <f t="shared" si="298"/>
        <v>web</v>
      </c>
    </row>
    <row r="2377" spans="1:24" ht="104.7" customHeight="1" x14ac:dyDescent="0.55000000000000004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20">
        <f t="shared" si="299"/>
        <v>42592.836076388892</v>
      </c>
      <c r="L2377" s="20">
        <f t="shared" si="300"/>
        <v>42622.836076388892</v>
      </c>
      <c r="M2377" s="6" t="b">
        <v>0</v>
      </c>
      <c r="N2377" s="6">
        <v>0</v>
      </c>
      <c r="O2377" s="6" t="b">
        <v>0</v>
      </c>
      <c r="P2377" s="6" t="s">
        <v>8272</v>
      </c>
      <c r="Q2377" s="8">
        <f t="shared" si="301"/>
        <v>0</v>
      </c>
      <c r="R2377" s="9" t="e">
        <f t="shared" si="302"/>
        <v>#DIV/0!</v>
      </c>
      <c r="S2377" s="6" t="s">
        <v>8319</v>
      </c>
      <c r="T2377" s="6" t="s">
        <v>8320</v>
      </c>
      <c r="U2377" s="6" t="str">
        <f t="shared" si="296"/>
        <v>technology</v>
      </c>
      <c r="V2377" s="6" t="str">
        <f t="shared" si="303"/>
        <v>web</v>
      </c>
      <c r="W2377" s="6" t="str">
        <f t="shared" si="297"/>
        <v>technology</v>
      </c>
      <c r="X2377" s="6" t="str">
        <f t="shared" si="298"/>
        <v>web</v>
      </c>
    </row>
    <row r="2378" spans="1:24" ht="104.7" customHeight="1" x14ac:dyDescent="0.55000000000000004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20">
        <f t="shared" si="299"/>
        <v>42318.925532407404</v>
      </c>
      <c r="L2378" s="20">
        <f t="shared" si="300"/>
        <v>42348.925532407404</v>
      </c>
      <c r="M2378" s="6" t="b">
        <v>0</v>
      </c>
      <c r="N2378" s="6">
        <v>4</v>
      </c>
      <c r="O2378" s="6" t="b">
        <v>0</v>
      </c>
      <c r="P2378" s="6" t="s">
        <v>8272</v>
      </c>
      <c r="Q2378" s="8">
        <f t="shared" si="301"/>
        <v>10.877666666666666</v>
      </c>
      <c r="R2378" s="9">
        <f t="shared" si="302"/>
        <v>81.582499999999996</v>
      </c>
      <c r="S2378" s="6" t="s">
        <v>8319</v>
      </c>
      <c r="T2378" s="6" t="s">
        <v>8320</v>
      </c>
      <c r="U2378" s="6" t="str">
        <f t="shared" si="296"/>
        <v>technology</v>
      </c>
      <c r="V2378" s="6" t="str">
        <f t="shared" si="303"/>
        <v>web</v>
      </c>
      <c r="W2378" s="6" t="str">
        <f t="shared" si="297"/>
        <v>technology</v>
      </c>
      <c r="X2378" s="6" t="str">
        <f t="shared" si="298"/>
        <v>web</v>
      </c>
    </row>
    <row r="2379" spans="1:24" ht="104.7" customHeight="1" x14ac:dyDescent="0.55000000000000004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20">
        <f t="shared" si="299"/>
        <v>42669.870173611111</v>
      </c>
      <c r="L2379" s="20">
        <f t="shared" si="300"/>
        <v>42699.911840277782</v>
      </c>
      <c r="M2379" s="6" t="b">
        <v>0</v>
      </c>
      <c r="N2379" s="6">
        <v>0</v>
      </c>
      <c r="O2379" s="6" t="b">
        <v>0</v>
      </c>
      <c r="P2379" s="6" t="s">
        <v>8272</v>
      </c>
      <c r="Q2379" s="8">
        <f t="shared" si="301"/>
        <v>0</v>
      </c>
      <c r="R2379" s="9" t="e">
        <f t="shared" si="302"/>
        <v>#DIV/0!</v>
      </c>
      <c r="S2379" s="6" t="s">
        <v>8319</v>
      </c>
      <c r="T2379" s="6" t="s">
        <v>8320</v>
      </c>
      <c r="U2379" s="6" t="str">
        <f t="shared" si="296"/>
        <v>technology</v>
      </c>
      <c r="V2379" s="6" t="str">
        <f t="shared" si="303"/>
        <v>web</v>
      </c>
      <c r="W2379" s="6" t="str">
        <f t="shared" si="297"/>
        <v>technology</v>
      </c>
      <c r="X2379" s="6" t="str">
        <f t="shared" si="298"/>
        <v>web</v>
      </c>
    </row>
    <row r="2380" spans="1:24" ht="104.7" customHeight="1" x14ac:dyDescent="0.55000000000000004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20">
        <f t="shared" si="299"/>
        <v>42213.013078703705</v>
      </c>
      <c r="L2380" s="20">
        <f t="shared" si="300"/>
        <v>42242.013078703705</v>
      </c>
      <c r="M2380" s="6" t="b">
        <v>0</v>
      </c>
      <c r="N2380" s="6">
        <v>0</v>
      </c>
      <c r="O2380" s="6" t="b">
        <v>0</v>
      </c>
      <c r="P2380" s="6" t="s">
        <v>8272</v>
      </c>
      <c r="Q2380" s="8">
        <f t="shared" si="301"/>
        <v>0</v>
      </c>
      <c r="R2380" s="9" t="e">
        <f t="shared" si="302"/>
        <v>#DIV/0!</v>
      </c>
      <c r="S2380" s="6" t="s">
        <v>8319</v>
      </c>
      <c r="T2380" s="6" t="s">
        <v>8320</v>
      </c>
      <c r="U2380" s="6" t="str">
        <f t="shared" si="296"/>
        <v>technology</v>
      </c>
      <c r="V2380" s="6" t="str">
        <f t="shared" si="303"/>
        <v>web</v>
      </c>
      <c r="W2380" s="6" t="str">
        <f t="shared" si="297"/>
        <v>technology</v>
      </c>
      <c r="X2380" s="6" t="str">
        <f t="shared" si="298"/>
        <v>web</v>
      </c>
    </row>
    <row r="2381" spans="1:24" ht="104.7" customHeight="1" x14ac:dyDescent="0.55000000000000004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20">
        <f t="shared" si="299"/>
        <v>42237.016388888893</v>
      </c>
      <c r="L2381" s="20">
        <f t="shared" si="300"/>
        <v>42282.016388888893</v>
      </c>
      <c r="M2381" s="6" t="b">
        <v>0</v>
      </c>
      <c r="N2381" s="6">
        <v>0</v>
      </c>
      <c r="O2381" s="6" t="b">
        <v>0</v>
      </c>
      <c r="P2381" s="6" t="s">
        <v>8272</v>
      </c>
      <c r="Q2381" s="8">
        <f t="shared" si="301"/>
        <v>0</v>
      </c>
      <c r="R2381" s="9" t="e">
        <f t="shared" si="302"/>
        <v>#DIV/0!</v>
      </c>
      <c r="S2381" s="6" t="s">
        <v>8319</v>
      </c>
      <c r="T2381" s="6" t="s">
        <v>8320</v>
      </c>
      <c r="U2381" s="6" t="str">
        <f t="shared" si="296"/>
        <v>technology</v>
      </c>
      <c r="V2381" s="6" t="str">
        <f t="shared" si="303"/>
        <v>web</v>
      </c>
      <c r="W2381" s="6" t="str">
        <f t="shared" si="297"/>
        <v>technology</v>
      </c>
      <c r="X2381" s="6" t="str">
        <f t="shared" si="298"/>
        <v>web</v>
      </c>
    </row>
    <row r="2382" spans="1:24" ht="104.7" customHeight="1" x14ac:dyDescent="0.55000000000000004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20">
        <f t="shared" si="299"/>
        <v>42248.793310185181</v>
      </c>
      <c r="L2382" s="20">
        <f t="shared" si="300"/>
        <v>42278.793310185181</v>
      </c>
      <c r="M2382" s="6" t="b">
        <v>0</v>
      </c>
      <c r="N2382" s="6">
        <v>3</v>
      </c>
      <c r="O2382" s="6" t="b">
        <v>0</v>
      </c>
      <c r="P2382" s="6" t="s">
        <v>8272</v>
      </c>
      <c r="Q2382" s="8">
        <f t="shared" si="301"/>
        <v>0.36666666666666664</v>
      </c>
      <c r="R2382" s="9">
        <f t="shared" si="302"/>
        <v>18.333333333333332</v>
      </c>
      <c r="S2382" s="6" t="s">
        <v>8319</v>
      </c>
      <c r="T2382" s="6" t="s">
        <v>8320</v>
      </c>
      <c r="U2382" s="6" t="str">
        <f t="shared" si="296"/>
        <v>technology</v>
      </c>
      <c r="V2382" s="6" t="str">
        <f t="shared" si="303"/>
        <v>web</v>
      </c>
      <c r="W2382" s="6" t="str">
        <f t="shared" si="297"/>
        <v>technology</v>
      </c>
      <c r="X2382" s="6" t="str">
        <f t="shared" si="298"/>
        <v>web</v>
      </c>
    </row>
    <row r="2383" spans="1:24" ht="104.7" customHeight="1" x14ac:dyDescent="0.55000000000000004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20">
        <f t="shared" si="299"/>
        <v>42074.935740740737</v>
      </c>
      <c r="L2383" s="20">
        <f t="shared" si="300"/>
        <v>42104.935740740737</v>
      </c>
      <c r="M2383" s="6" t="b">
        <v>0</v>
      </c>
      <c r="N2383" s="6">
        <v>7</v>
      </c>
      <c r="O2383" s="6" t="b">
        <v>0</v>
      </c>
      <c r="P2383" s="6" t="s">
        <v>8272</v>
      </c>
      <c r="Q2383" s="8">
        <f t="shared" si="301"/>
        <v>1.8193398957730169</v>
      </c>
      <c r="R2383" s="9">
        <f t="shared" si="302"/>
        <v>224.42857142857142</v>
      </c>
      <c r="S2383" s="6" t="s">
        <v>8319</v>
      </c>
      <c r="T2383" s="6" t="s">
        <v>8320</v>
      </c>
      <c r="U2383" s="6" t="str">
        <f t="shared" si="296"/>
        <v>technology</v>
      </c>
      <c r="V2383" s="6" t="str">
        <f t="shared" si="303"/>
        <v>web</v>
      </c>
      <c r="W2383" s="6" t="str">
        <f t="shared" si="297"/>
        <v>technology</v>
      </c>
      <c r="X2383" s="6" t="str">
        <f t="shared" si="298"/>
        <v>web</v>
      </c>
    </row>
    <row r="2384" spans="1:24" ht="104.7" customHeight="1" x14ac:dyDescent="0.55000000000000004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20">
        <f t="shared" si="299"/>
        <v>42195.187534722223</v>
      </c>
      <c r="L2384" s="20">
        <f t="shared" si="300"/>
        <v>42220.187534722223</v>
      </c>
      <c r="M2384" s="6" t="b">
        <v>0</v>
      </c>
      <c r="N2384" s="6">
        <v>2</v>
      </c>
      <c r="O2384" s="6" t="b">
        <v>0</v>
      </c>
      <c r="P2384" s="6" t="s">
        <v>8272</v>
      </c>
      <c r="Q2384" s="8">
        <f t="shared" si="301"/>
        <v>2.5</v>
      </c>
      <c r="R2384" s="9">
        <f t="shared" si="302"/>
        <v>37.5</v>
      </c>
      <c r="S2384" s="6" t="s">
        <v>8319</v>
      </c>
      <c r="T2384" s="6" t="s">
        <v>8320</v>
      </c>
      <c r="U2384" s="6" t="str">
        <f t="shared" si="296"/>
        <v>technology</v>
      </c>
      <c r="V2384" s="6" t="str">
        <f t="shared" si="303"/>
        <v>web</v>
      </c>
      <c r="W2384" s="6" t="str">
        <f t="shared" si="297"/>
        <v>technology</v>
      </c>
      <c r="X2384" s="6" t="str">
        <f t="shared" si="298"/>
        <v>web</v>
      </c>
    </row>
    <row r="2385" spans="1:24" ht="104.7" customHeight="1" x14ac:dyDescent="0.55000000000000004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20">
        <f t="shared" si="299"/>
        <v>42027.056793981479</v>
      </c>
      <c r="L2385" s="20">
        <f t="shared" si="300"/>
        <v>42057.056793981479</v>
      </c>
      <c r="M2385" s="6" t="b">
        <v>0</v>
      </c>
      <c r="N2385" s="6">
        <v>3</v>
      </c>
      <c r="O2385" s="6" t="b">
        <v>0</v>
      </c>
      <c r="P2385" s="6" t="s">
        <v>8272</v>
      </c>
      <c r="Q2385" s="8">
        <f t="shared" si="301"/>
        <v>4.3499999999999996</v>
      </c>
      <c r="R2385" s="9">
        <f t="shared" si="302"/>
        <v>145</v>
      </c>
      <c r="S2385" s="6" t="s">
        <v>8319</v>
      </c>
      <c r="T2385" s="6" t="s">
        <v>8320</v>
      </c>
      <c r="U2385" s="6" t="str">
        <f t="shared" si="296"/>
        <v>technology</v>
      </c>
      <c r="V2385" s="6" t="str">
        <f t="shared" si="303"/>
        <v>web</v>
      </c>
      <c r="W2385" s="6" t="str">
        <f t="shared" si="297"/>
        <v>technology</v>
      </c>
      <c r="X2385" s="6" t="str">
        <f t="shared" si="298"/>
        <v>web</v>
      </c>
    </row>
    <row r="2386" spans="1:24" ht="104.7" customHeight="1" x14ac:dyDescent="0.55000000000000004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20">
        <f t="shared" si="299"/>
        <v>41927.067627314813</v>
      </c>
      <c r="L2386" s="20">
        <f t="shared" si="300"/>
        <v>41957.109293981484</v>
      </c>
      <c r="M2386" s="6" t="b">
        <v>0</v>
      </c>
      <c r="N2386" s="6">
        <v>8</v>
      </c>
      <c r="O2386" s="6" t="b">
        <v>0</v>
      </c>
      <c r="P2386" s="6" t="s">
        <v>8272</v>
      </c>
      <c r="Q2386" s="8">
        <f t="shared" si="301"/>
        <v>0.8</v>
      </c>
      <c r="R2386" s="9">
        <f t="shared" si="302"/>
        <v>1</v>
      </c>
      <c r="S2386" s="6" t="s">
        <v>8319</v>
      </c>
      <c r="T2386" s="6" t="s">
        <v>8320</v>
      </c>
      <c r="U2386" s="6" t="str">
        <f t="shared" si="296"/>
        <v>technology</v>
      </c>
      <c r="V2386" s="6" t="str">
        <f t="shared" si="303"/>
        <v>web</v>
      </c>
      <c r="W2386" s="6" t="str">
        <f t="shared" si="297"/>
        <v>technology</v>
      </c>
      <c r="X2386" s="6" t="str">
        <f t="shared" si="298"/>
        <v>web</v>
      </c>
    </row>
    <row r="2387" spans="1:24" ht="104.7" customHeight="1" x14ac:dyDescent="0.55000000000000004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20">
        <f t="shared" si="299"/>
        <v>42191.70175925926</v>
      </c>
      <c r="L2387" s="20">
        <f t="shared" si="300"/>
        <v>42221.70175925926</v>
      </c>
      <c r="M2387" s="6" t="b">
        <v>0</v>
      </c>
      <c r="N2387" s="6">
        <v>7</v>
      </c>
      <c r="O2387" s="6" t="b">
        <v>0</v>
      </c>
      <c r="P2387" s="6" t="s">
        <v>8272</v>
      </c>
      <c r="Q2387" s="8">
        <f t="shared" si="301"/>
        <v>1.2123076923076923</v>
      </c>
      <c r="R2387" s="9">
        <f t="shared" si="302"/>
        <v>112.57142857142857</v>
      </c>
      <c r="S2387" s="6" t="s">
        <v>8319</v>
      </c>
      <c r="T2387" s="6" t="s">
        <v>8320</v>
      </c>
      <c r="U2387" s="6" t="str">
        <f t="shared" si="296"/>
        <v>technology</v>
      </c>
      <c r="V2387" s="6" t="str">
        <f t="shared" si="303"/>
        <v>web</v>
      </c>
      <c r="W2387" s="6" t="str">
        <f t="shared" si="297"/>
        <v>technology</v>
      </c>
      <c r="X2387" s="6" t="str">
        <f t="shared" si="298"/>
        <v>web</v>
      </c>
    </row>
    <row r="2388" spans="1:24" ht="104.7" customHeight="1" x14ac:dyDescent="0.55000000000000004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20">
        <f t="shared" si="299"/>
        <v>41954.838240740741</v>
      </c>
      <c r="L2388" s="20">
        <f t="shared" si="300"/>
        <v>42014.838240740741</v>
      </c>
      <c r="M2388" s="6" t="b">
        <v>0</v>
      </c>
      <c r="N2388" s="6">
        <v>0</v>
      </c>
      <c r="O2388" s="6" t="b">
        <v>0</v>
      </c>
      <c r="P2388" s="6" t="s">
        <v>8272</v>
      </c>
      <c r="Q2388" s="8">
        <f t="shared" si="301"/>
        <v>0</v>
      </c>
      <c r="R2388" s="9" t="e">
        <f t="shared" si="302"/>
        <v>#DIV/0!</v>
      </c>
      <c r="S2388" s="6" t="s">
        <v>8319</v>
      </c>
      <c r="T2388" s="6" t="s">
        <v>8320</v>
      </c>
      <c r="U2388" s="6" t="str">
        <f t="shared" si="296"/>
        <v>technology</v>
      </c>
      <c r="V2388" s="6" t="str">
        <f t="shared" si="303"/>
        <v>web</v>
      </c>
      <c r="W2388" s="6" t="str">
        <f t="shared" si="297"/>
        <v>technology</v>
      </c>
      <c r="X2388" s="6" t="str">
        <f t="shared" si="298"/>
        <v>web</v>
      </c>
    </row>
    <row r="2389" spans="1:24" ht="104.7" customHeight="1" x14ac:dyDescent="0.55000000000000004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20">
        <f t="shared" si="299"/>
        <v>42528.626620370371</v>
      </c>
      <c r="L2389" s="20">
        <f t="shared" si="300"/>
        <v>42573.626620370371</v>
      </c>
      <c r="M2389" s="6" t="b">
        <v>0</v>
      </c>
      <c r="N2389" s="6">
        <v>3</v>
      </c>
      <c r="O2389" s="6" t="b">
        <v>0</v>
      </c>
      <c r="P2389" s="6" t="s">
        <v>8272</v>
      </c>
      <c r="Q2389" s="8">
        <f t="shared" si="301"/>
        <v>0.68399999999999994</v>
      </c>
      <c r="R2389" s="9">
        <f t="shared" si="302"/>
        <v>342</v>
      </c>
      <c r="S2389" s="6" t="s">
        <v>8319</v>
      </c>
      <c r="T2389" s="6" t="s">
        <v>8320</v>
      </c>
      <c r="U2389" s="6" t="str">
        <f t="shared" si="296"/>
        <v>technology</v>
      </c>
      <c r="V2389" s="6" t="str">
        <f t="shared" si="303"/>
        <v>web</v>
      </c>
      <c r="W2389" s="6" t="str">
        <f t="shared" si="297"/>
        <v>technology</v>
      </c>
      <c r="X2389" s="6" t="str">
        <f t="shared" si="298"/>
        <v>web</v>
      </c>
    </row>
    <row r="2390" spans="1:24" ht="104.7" customHeight="1" x14ac:dyDescent="0.55000000000000004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20">
        <f t="shared" si="299"/>
        <v>41989.853692129633</v>
      </c>
      <c r="L2390" s="20">
        <f t="shared" si="300"/>
        <v>42019.811805555553</v>
      </c>
      <c r="M2390" s="6" t="b">
        <v>0</v>
      </c>
      <c r="N2390" s="6">
        <v>8</v>
      </c>
      <c r="O2390" s="6" t="b">
        <v>0</v>
      </c>
      <c r="P2390" s="6" t="s">
        <v>8272</v>
      </c>
      <c r="Q2390" s="8">
        <f t="shared" si="301"/>
        <v>1.2513513513513512</v>
      </c>
      <c r="R2390" s="9">
        <f t="shared" si="302"/>
        <v>57.875</v>
      </c>
      <c r="S2390" s="6" t="s">
        <v>8319</v>
      </c>
      <c r="T2390" s="6" t="s">
        <v>8320</v>
      </c>
      <c r="U2390" s="6" t="str">
        <f t="shared" si="296"/>
        <v>technology</v>
      </c>
      <c r="V2390" s="6" t="str">
        <f t="shared" si="303"/>
        <v>web</v>
      </c>
      <c r="W2390" s="6" t="str">
        <f t="shared" si="297"/>
        <v>technology</v>
      </c>
      <c r="X2390" s="6" t="str">
        <f t="shared" si="298"/>
        <v>web</v>
      </c>
    </row>
    <row r="2391" spans="1:24" ht="104.7" customHeight="1" x14ac:dyDescent="0.55000000000000004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20">
        <f t="shared" si="299"/>
        <v>42179.653379629628</v>
      </c>
      <c r="L2391" s="20">
        <f t="shared" si="300"/>
        <v>42210.915972222225</v>
      </c>
      <c r="M2391" s="6" t="b">
        <v>0</v>
      </c>
      <c r="N2391" s="6">
        <v>1</v>
      </c>
      <c r="O2391" s="6" t="b">
        <v>0</v>
      </c>
      <c r="P2391" s="6" t="s">
        <v>8272</v>
      </c>
      <c r="Q2391" s="8">
        <f t="shared" si="301"/>
        <v>0.1875</v>
      </c>
      <c r="R2391" s="9">
        <f t="shared" si="302"/>
        <v>30</v>
      </c>
      <c r="S2391" s="6" t="s">
        <v>8319</v>
      </c>
      <c r="T2391" s="6" t="s">
        <v>8320</v>
      </c>
      <c r="U2391" s="6" t="str">
        <f t="shared" si="296"/>
        <v>technology</v>
      </c>
      <c r="V2391" s="6" t="str">
        <f t="shared" si="303"/>
        <v>web</v>
      </c>
      <c r="W2391" s="6" t="str">
        <f t="shared" si="297"/>
        <v>technology</v>
      </c>
      <c r="X2391" s="6" t="str">
        <f t="shared" si="298"/>
        <v>web</v>
      </c>
    </row>
    <row r="2392" spans="1:24" ht="104.7" customHeight="1" x14ac:dyDescent="0.55000000000000004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20">
        <f t="shared" si="299"/>
        <v>41968.262314814812</v>
      </c>
      <c r="L2392" s="20">
        <f t="shared" si="300"/>
        <v>42008.262314814812</v>
      </c>
      <c r="M2392" s="6" t="b">
        <v>0</v>
      </c>
      <c r="N2392" s="6">
        <v>0</v>
      </c>
      <c r="O2392" s="6" t="b">
        <v>0</v>
      </c>
      <c r="P2392" s="6" t="s">
        <v>8272</v>
      </c>
      <c r="Q2392" s="8">
        <f t="shared" si="301"/>
        <v>0</v>
      </c>
      <c r="R2392" s="9" t="e">
        <f t="shared" si="302"/>
        <v>#DIV/0!</v>
      </c>
      <c r="S2392" s="6" t="s">
        <v>8319</v>
      </c>
      <c r="T2392" s="6" t="s">
        <v>8320</v>
      </c>
      <c r="U2392" s="6" t="str">
        <f t="shared" si="296"/>
        <v>technology</v>
      </c>
      <c r="V2392" s="6" t="str">
        <f t="shared" si="303"/>
        <v>web</v>
      </c>
      <c r="W2392" s="6" t="str">
        <f t="shared" si="297"/>
        <v>technology</v>
      </c>
      <c r="X2392" s="6" t="str">
        <f t="shared" si="298"/>
        <v>web</v>
      </c>
    </row>
    <row r="2393" spans="1:24" ht="104.7" customHeight="1" x14ac:dyDescent="0.55000000000000004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20">
        <f t="shared" si="299"/>
        <v>42064.794490740736</v>
      </c>
      <c r="L2393" s="20">
        <f t="shared" si="300"/>
        <v>42094.752824074079</v>
      </c>
      <c r="M2393" s="6" t="b">
        <v>0</v>
      </c>
      <c r="N2393" s="6">
        <v>1</v>
      </c>
      <c r="O2393" s="6" t="b">
        <v>0</v>
      </c>
      <c r="P2393" s="6" t="s">
        <v>8272</v>
      </c>
      <c r="Q2393" s="8">
        <f t="shared" si="301"/>
        <v>0.125</v>
      </c>
      <c r="R2393" s="9">
        <f t="shared" si="302"/>
        <v>25</v>
      </c>
      <c r="S2393" s="6" t="s">
        <v>8319</v>
      </c>
      <c r="T2393" s="6" t="s">
        <v>8320</v>
      </c>
      <c r="U2393" s="6" t="str">
        <f t="shared" si="296"/>
        <v>technology</v>
      </c>
      <c r="V2393" s="6" t="str">
        <f t="shared" si="303"/>
        <v>web</v>
      </c>
      <c r="W2393" s="6" t="str">
        <f t="shared" si="297"/>
        <v>technology</v>
      </c>
      <c r="X2393" s="6" t="str">
        <f t="shared" si="298"/>
        <v>web</v>
      </c>
    </row>
    <row r="2394" spans="1:24" ht="104.7" customHeight="1" x14ac:dyDescent="0.55000000000000004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20">
        <f t="shared" si="299"/>
        <v>42276.120636574073</v>
      </c>
      <c r="L2394" s="20">
        <f t="shared" si="300"/>
        <v>42306.120636574073</v>
      </c>
      <c r="M2394" s="6" t="b">
        <v>0</v>
      </c>
      <c r="N2394" s="6">
        <v>0</v>
      </c>
      <c r="O2394" s="6" t="b">
        <v>0</v>
      </c>
      <c r="P2394" s="6" t="s">
        <v>8272</v>
      </c>
      <c r="Q2394" s="8">
        <f t="shared" si="301"/>
        <v>0</v>
      </c>
      <c r="R2394" s="9" t="e">
        <f t="shared" si="302"/>
        <v>#DIV/0!</v>
      </c>
      <c r="S2394" s="6" t="s">
        <v>8319</v>
      </c>
      <c r="T2394" s="6" t="s">
        <v>8320</v>
      </c>
      <c r="U2394" s="6" t="str">
        <f t="shared" si="296"/>
        <v>technology</v>
      </c>
      <c r="V2394" s="6" t="str">
        <f t="shared" si="303"/>
        <v>web</v>
      </c>
      <c r="W2394" s="6" t="str">
        <f t="shared" si="297"/>
        <v>technology</v>
      </c>
      <c r="X2394" s="6" t="str">
        <f t="shared" si="298"/>
        <v>web</v>
      </c>
    </row>
    <row r="2395" spans="1:24" ht="104.7" customHeight="1" x14ac:dyDescent="0.55000000000000004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20">
        <f t="shared" si="299"/>
        <v>42194.648344907408</v>
      </c>
      <c r="L2395" s="20">
        <f t="shared" si="300"/>
        <v>42224.648344907408</v>
      </c>
      <c r="M2395" s="6" t="b">
        <v>0</v>
      </c>
      <c r="N2395" s="6">
        <v>1</v>
      </c>
      <c r="O2395" s="6" t="b">
        <v>0</v>
      </c>
      <c r="P2395" s="6" t="s">
        <v>8272</v>
      </c>
      <c r="Q2395" s="8">
        <f t="shared" si="301"/>
        <v>0.05</v>
      </c>
      <c r="R2395" s="9">
        <f t="shared" si="302"/>
        <v>50</v>
      </c>
      <c r="S2395" s="6" t="s">
        <v>8319</v>
      </c>
      <c r="T2395" s="6" t="s">
        <v>8320</v>
      </c>
      <c r="U2395" s="6" t="str">
        <f t="shared" si="296"/>
        <v>technology</v>
      </c>
      <c r="V2395" s="6" t="str">
        <f t="shared" si="303"/>
        <v>web</v>
      </c>
      <c r="W2395" s="6" t="str">
        <f t="shared" si="297"/>
        <v>technology</v>
      </c>
      <c r="X2395" s="6" t="str">
        <f t="shared" si="298"/>
        <v>web</v>
      </c>
    </row>
    <row r="2396" spans="1:24" ht="104.7" customHeight="1" x14ac:dyDescent="0.55000000000000004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20">
        <f t="shared" si="299"/>
        <v>42031.362187499995</v>
      </c>
      <c r="L2396" s="20">
        <f t="shared" si="300"/>
        <v>42061.362187499995</v>
      </c>
      <c r="M2396" s="6" t="b">
        <v>0</v>
      </c>
      <c r="N2396" s="6">
        <v>2</v>
      </c>
      <c r="O2396" s="6" t="b">
        <v>0</v>
      </c>
      <c r="P2396" s="6" t="s">
        <v>8272</v>
      </c>
      <c r="Q2396" s="8">
        <f t="shared" si="301"/>
        <v>0.06</v>
      </c>
      <c r="R2396" s="9">
        <f t="shared" si="302"/>
        <v>1.5</v>
      </c>
      <c r="S2396" s="6" t="s">
        <v>8319</v>
      </c>
      <c r="T2396" s="6" t="s">
        <v>8320</v>
      </c>
      <c r="U2396" s="6" t="str">
        <f t="shared" si="296"/>
        <v>technology</v>
      </c>
      <c r="V2396" s="6" t="str">
        <f t="shared" si="303"/>
        <v>web</v>
      </c>
      <c r="W2396" s="6" t="str">
        <f t="shared" si="297"/>
        <v>technology</v>
      </c>
      <c r="X2396" s="6" t="str">
        <f t="shared" si="298"/>
        <v>web</v>
      </c>
    </row>
    <row r="2397" spans="1:24" ht="104.7" customHeight="1" x14ac:dyDescent="0.55000000000000004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20">
        <f t="shared" si="299"/>
        <v>42717.121377314819</v>
      </c>
      <c r="L2397" s="20">
        <f t="shared" si="300"/>
        <v>42745.372916666667</v>
      </c>
      <c r="M2397" s="6" t="b">
        <v>0</v>
      </c>
      <c r="N2397" s="6">
        <v>0</v>
      </c>
      <c r="O2397" s="6" t="b">
        <v>0</v>
      </c>
      <c r="P2397" s="6" t="s">
        <v>8272</v>
      </c>
      <c r="Q2397" s="8">
        <f t="shared" si="301"/>
        <v>0</v>
      </c>
      <c r="R2397" s="9" t="e">
        <f t="shared" si="302"/>
        <v>#DIV/0!</v>
      </c>
      <c r="S2397" s="6" t="s">
        <v>8319</v>
      </c>
      <c r="T2397" s="6" t="s">
        <v>8320</v>
      </c>
      <c r="U2397" s="6" t="str">
        <f t="shared" si="296"/>
        <v>technology</v>
      </c>
      <c r="V2397" s="6" t="str">
        <f t="shared" si="303"/>
        <v>web</v>
      </c>
      <c r="W2397" s="6" t="str">
        <f t="shared" si="297"/>
        <v>technology</v>
      </c>
      <c r="X2397" s="6" t="str">
        <f t="shared" si="298"/>
        <v>web</v>
      </c>
    </row>
    <row r="2398" spans="1:24" ht="104.7" customHeight="1" x14ac:dyDescent="0.55000000000000004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20">
        <f t="shared" si="299"/>
        <v>42262.849050925928</v>
      </c>
      <c r="L2398" s="20">
        <f t="shared" si="300"/>
        <v>42292.849050925928</v>
      </c>
      <c r="M2398" s="6" t="b">
        <v>0</v>
      </c>
      <c r="N2398" s="6">
        <v>1</v>
      </c>
      <c r="O2398" s="6" t="b">
        <v>0</v>
      </c>
      <c r="P2398" s="6" t="s">
        <v>8272</v>
      </c>
      <c r="Q2398" s="8">
        <f t="shared" si="301"/>
        <v>0.2</v>
      </c>
      <c r="R2398" s="9">
        <f t="shared" si="302"/>
        <v>10</v>
      </c>
      <c r="S2398" s="6" t="s">
        <v>8319</v>
      </c>
      <c r="T2398" s="6" t="s">
        <v>8320</v>
      </c>
      <c r="U2398" s="6" t="str">
        <f t="shared" si="296"/>
        <v>technology</v>
      </c>
      <c r="V2398" s="6" t="str">
        <f t="shared" si="303"/>
        <v>web</v>
      </c>
      <c r="W2398" s="6" t="str">
        <f t="shared" si="297"/>
        <v>technology</v>
      </c>
      <c r="X2398" s="6" t="str">
        <f t="shared" si="298"/>
        <v>web</v>
      </c>
    </row>
    <row r="2399" spans="1:24" ht="104.7" customHeight="1" x14ac:dyDescent="0.55000000000000004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20">
        <f t="shared" si="299"/>
        <v>41976.88490740741</v>
      </c>
      <c r="L2399" s="20">
        <f t="shared" si="300"/>
        <v>42006.88490740741</v>
      </c>
      <c r="M2399" s="6" t="b">
        <v>0</v>
      </c>
      <c r="N2399" s="6">
        <v>0</v>
      </c>
      <c r="O2399" s="6" t="b">
        <v>0</v>
      </c>
      <c r="P2399" s="6" t="s">
        <v>8272</v>
      </c>
      <c r="Q2399" s="8">
        <f t="shared" si="301"/>
        <v>0</v>
      </c>
      <c r="R2399" s="9" t="e">
        <f t="shared" si="302"/>
        <v>#DIV/0!</v>
      </c>
      <c r="S2399" s="6" t="s">
        <v>8319</v>
      </c>
      <c r="T2399" s="6" t="s">
        <v>8320</v>
      </c>
      <c r="U2399" s="6" t="str">
        <f t="shared" si="296"/>
        <v>technology</v>
      </c>
      <c r="V2399" s="6" t="str">
        <f t="shared" si="303"/>
        <v>web</v>
      </c>
      <c r="W2399" s="6" t="str">
        <f t="shared" si="297"/>
        <v>technology</v>
      </c>
      <c r="X2399" s="6" t="str">
        <f t="shared" si="298"/>
        <v>web</v>
      </c>
    </row>
    <row r="2400" spans="1:24" ht="104.7" customHeight="1" x14ac:dyDescent="0.55000000000000004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20">
        <f t="shared" si="299"/>
        <v>42157.916481481487</v>
      </c>
      <c r="L2400" s="20">
        <f t="shared" si="300"/>
        <v>42187.916481481487</v>
      </c>
      <c r="M2400" s="6" t="b">
        <v>0</v>
      </c>
      <c r="N2400" s="6">
        <v>0</v>
      </c>
      <c r="O2400" s="6" t="b">
        <v>0</v>
      </c>
      <c r="P2400" s="6" t="s">
        <v>8272</v>
      </c>
      <c r="Q2400" s="8">
        <f t="shared" si="301"/>
        <v>0</v>
      </c>
      <c r="R2400" s="9" t="e">
        <f t="shared" si="302"/>
        <v>#DIV/0!</v>
      </c>
      <c r="S2400" s="6" t="s">
        <v>8319</v>
      </c>
      <c r="T2400" s="6" t="s">
        <v>8320</v>
      </c>
      <c r="U2400" s="6" t="str">
        <f t="shared" si="296"/>
        <v>technology</v>
      </c>
      <c r="V2400" s="6" t="str">
        <f t="shared" si="303"/>
        <v>web</v>
      </c>
      <c r="W2400" s="6" t="str">
        <f t="shared" si="297"/>
        <v>technology</v>
      </c>
      <c r="X2400" s="6" t="str">
        <f t="shared" si="298"/>
        <v>web</v>
      </c>
    </row>
    <row r="2401" spans="1:24" ht="104.7" customHeight="1" x14ac:dyDescent="0.55000000000000004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20">
        <f t="shared" si="299"/>
        <v>41956.853078703702</v>
      </c>
      <c r="L2401" s="20">
        <f t="shared" si="300"/>
        <v>41991.853078703702</v>
      </c>
      <c r="M2401" s="6" t="b">
        <v>0</v>
      </c>
      <c r="N2401" s="6">
        <v>0</v>
      </c>
      <c r="O2401" s="6" t="b">
        <v>0</v>
      </c>
      <c r="P2401" s="6" t="s">
        <v>8272</v>
      </c>
      <c r="Q2401" s="8">
        <f t="shared" si="301"/>
        <v>0</v>
      </c>
      <c r="R2401" s="9" t="e">
        <f t="shared" si="302"/>
        <v>#DIV/0!</v>
      </c>
      <c r="S2401" s="6" t="s">
        <v>8319</v>
      </c>
      <c r="T2401" s="6" t="s">
        <v>8320</v>
      </c>
      <c r="U2401" s="6" t="str">
        <f t="shared" si="296"/>
        <v>technology</v>
      </c>
      <c r="V2401" s="6" t="str">
        <f t="shared" si="303"/>
        <v>web</v>
      </c>
      <c r="W2401" s="6" t="str">
        <f t="shared" si="297"/>
        <v>technology</v>
      </c>
      <c r="X2401" s="6" t="str">
        <f t="shared" si="298"/>
        <v>web</v>
      </c>
    </row>
    <row r="2402" spans="1:24" ht="104.7" customHeight="1" x14ac:dyDescent="0.55000000000000004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20">
        <f t="shared" si="299"/>
        <v>42444.268101851849</v>
      </c>
      <c r="L2402" s="20">
        <f t="shared" si="300"/>
        <v>42474.268101851849</v>
      </c>
      <c r="M2402" s="6" t="b">
        <v>0</v>
      </c>
      <c r="N2402" s="6">
        <v>0</v>
      </c>
      <c r="O2402" s="6" t="b">
        <v>0</v>
      </c>
      <c r="P2402" s="6" t="s">
        <v>8272</v>
      </c>
      <c r="Q2402" s="8">
        <f t="shared" si="301"/>
        <v>0</v>
      </c>
      <c r="R2402" s="9" t="e">
        <f t="shared" si="302"/>
        <v>#DIV/0!</v>
      </c>
      <c r="S2402" s="6" t="s">
        <v>8319</v>
      </c>
      <c r="T2402" s="6" t="s">
        <v>8320</v>
      </c>
      <c r="U2402" s="6" t="str">
        <f t="shared" si="296"/>
        <v>technology</v>
      </c>
      <c r="V2402" s="6" t="str">
        <f t="shared" si="303"/>
        <v>web</v>
      </c>
      <c r="W2402" s="6" t="str">
        <f t="shared" si="297"/>
        <v>technology</v>
      </c>
      <c r="X2402" s="6" t="str">
        <f t="shared" si="298"/>
        <v>web</v>
      </c>
    </row>
    <row r="2403" spans="1:24" ht="104.7" customHeight="1" x14ac:dyDescent="0.55000000000000004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20">
        <f t="shared" si="299"/>
        <v>42374.822870370372</v>
      </c>
      <c r="L2403" s="20">
        <f t="shared" si="300"/>
        <v>42434.822870370372</v>
      </c>
      <c r="M2403" s="6" t="b">
        <v>0</v>
      </c>
      <c r="N2403" s="6">
        <v>9</v>
      </c>
      <c r="O2403" s="6" t="b">
        <v>0</v>
      </c>
      <c r="P2403" s="6" t="s">
        <v>8284</v>
      </c>
      <c r="Q2403" s="8">
        <f t="shared" si="301"/>
        <v>0.71785714285714286</v>
      </c>
      <c r="R2403" s="9">
        <f t="shared" si="302"/>
        <v>22.333333333333332</v>
      </c>
      <c r="S2403" s="6" t="s">
        <v>8336</v>
      </c>
      <c r="T2403" s="6" t="s">
        <v>8337</v>
      </c>
      <c r="U2403" s="6" t="str">
        <f t="shared" si="296"/>
        <v>food</v>
      </c>
      <c r="V2403" s="6" t="str">
        <f t="shared" si="303"/>
        <v>food trucks</v>
      </c>
      <c r="W2403" s="6" t="str">
        <f t="shared" si="297"/>
        <v>food</v>
      </c>
      <c r="X2403" s="6" t="str">
        <f t="shared" si="298"/>
        <v>food trucks</v>
      </c>
    </row>
    <row r="2404" spans="1:24" ht="104.7" customHeight="1" x14ac:dyDescent="0.55000000000000004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20">
        <f t="shared" si="299"/>
        <v>42107.679756944446</v>
      </c>
      <c r="L2404" s="20">
        <f t="shared" si="300"/>
        <v>42137.679756944446</v>
      </c>
      <c r="M2404" s="6" t="b">
        <v>0</v>
      </c>
      <c r="N2404" s="6">
        <v>1</v>
      </c>
      <c r="O2404" s="6" t="b">
        <v>0</v>
      </c>
      <c r="P2404" s="6" t="s">
        <v>8284</v>
      </c>
      <c r="Q2404" s="8">
        <f t="shared" si="301"/>
        <v>0.43333333333333329</v>
      </c>
      <c r="R2404" s="9">
        <f t="shared" si="302"/>
        <v>52</v>
      </c>
      <c r="S2404" s="6" t="s">
        <v>8336</v>
      </c>
      <c r="T2404" s="6" t="s">
        <v>8337</v>
      </c>
      <c r="U2404" s="6" t="str">
        <f t="shared" si="296"/>
        <v>food</v>
      </c>
      <c r="V2404" s="6" t="str">
        <f t="shared" si="303"/>
        <v>food trucks</v>
      </c>
      <c r="W2404" s="6" t="str">
        <f t="shared" si="297"/>
        <v>food</v>
      </c>
      <c r="X2404" s="6" t="str">
        <f t="shared" si="298"/>
        <v>food trucks</v>
      </c>
    </row>
    <row r="2405" spans="1:24" ht="104.7" customHeight="1" x14ac:dyDescent="0.55000000000000004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20">
        <f t="shared" si="299"/>
        <v>42399.882615740738</v>
      </c>
      <c r="L2405" s="20">
        <f t="shared" si="300"/>
        <v>42459.840949074074</v>
      </c>
      <c r="M2405" s="6" t="b">
        <v>0</v>
      </c>
      <c r="N2405" s="6">
        <v>12</v>
      </c>
      <c r="O2405" s="6" t="b">
        <v>0</v>
      </c>
      <c r="P2405" s="6" t="s">
        <v>8284</v>
      </c>
      <c r="Q2405" s="8">
        <f t="shared" si="301"/>
        <v>16.833333333333332</v>
      </c>
      <c r="R2405" s="9">
        <f t="shared" si="302"/>
        <v>16.833333333333332</v>
      </c>
      <c r="S2405" s="6" t="s">
        <v>8336</v>
      </c>
      <c r="T2405" s="6" t="s">
        <v>8337</v>
      </c>
      <c r="U2405" s="6" t="str">
        <f t="shared" si="296"/>
        <v>food</v>
      </c>
      <c r="V2405" s="6" t="str">
        <f t="shared" si="303"/>
        <v>food trucks</v>
      </c>
      <c r="W2405" s="6" t="str">
        <f t="shared" si="297"/>
        <v>food</v>
      </c>
      <c r="X2405" s="6" t="str">
        <f t="shared" si="298"/>
        <v>food trucks</v>
      </c>
    </row>
    <row r="2406" spans="1:24" ht="104.7" customHeight="1" x14ac:dyDescent="0.55000000000000004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20">
        <f t="shared" si="299"/>
        <v>42342.03943287037</v>
      </c>
      <c r="L2406" s="20">
        <f t="shared" si="300"/>
        <v>42372.03943287037</v>
      </c>
      <c r="M2406" s="6" t="b">
        <v>0</v>
      </c>
      <c r="N2406" s="6">
        <v>0</v>
      </c>
      <c r="O2406" s="6" t="b">
        <v>0</v>
      </c>
      <c r="P2406" s="6" t="s">
        <v>8284</v>
      </c>
      <c r="Q2406" s="8">
        <f t="shared" si="301"/>
        <v>0</v>
      </c>
      <c r="R2406" s="9" t="e">
        <f t="shared" si="302"/>
        <v>#DIV/0!</v>
      </c>
      <c r="S2406" s="6" t="s">
        <v>8336</v>
      </c>
      <c r="T2406" s="6" t="s">
        <v>8337</v>
      </c>
      <c r="U2406" s="6" t="str">
        <f t="shared" si="296"/>
        <v>food</v>
      </c>
      <c r="V2406" s="6" t="str">
        <f t="shared" si="303"/>
        <v>food trucks</v>
      </c>
      <c r="W2406" s="6" t="str">
        <f t="shared" si="297"/>
        <v>food</v>
      </c>
      <c r="X2406" s="6" t="str">
        <f t="shared" si="298"/>
        <v>food trucks</v>
      </c>
    </row>
    <row r="2407" spans="1:24" ht="104.7" customHeight="1" x14ac:dyDescent="0.55000000000000004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20">
        <f t="shared" si="299"/>
        <v>42595.585358796292</v>
      </c>
      <c r="L2407" s="20">
        <f t="shared" si="300"/>
        <v>42616.585358796292</v>
      </c>
      <c r="M2407" s="6" t="b">
        <v>0</v>
      </c>
      <c r="N2407" s="6">
        <v>20</v>
      </c>
      <c r="O2407" s="6" t="b">
        <v>0</v>
      </c>
      <c r="P2407" s="6" t="s">
        <v>8284</v>
      </c>
      <c r="Q2407" s="8">
        <f t="shared" si="301"/>
        <v>22.52</v>
      </c>
      <c r="R2407" s="9">
        <f t="shared" si="302"/>
        <v>56.3</v>
      </c>
      <c r="S2407" s="6" t="s">
        <v>8336</v>
      </c>
      <c r="T2407" s="6" t="s">
        <v>8337</v>
      </c>
      <c r="U2407" s="6" t="str">
        <f t="shared" si="296"/>
        <v>food</v>
      </c>
      <c r="V2407" s="6" t="str">
        <f t="shared" si="303"/>
        <v>food trucks</v>
      </c>
      <c r="W2407" s="6" t="str">
        <f t="shared" si="297"/>
        <v>food</v>
      </c>
      <c r="X2407" s="6" t="str">
        <f t="shared" si="298"/>
        <v>food trucks</v>
      </c>
    </row>
    <row r="2408" spans="1:24" ht="104.7" customHeight="1" x14ac:dyDescent="0.55000000000000004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20">
        <f t="shared" si="299"/>
        <v>41983.110995370371</v>
      </c>
      <c r="L2408" s="20">
        <f t="shared" si="300"/>
        <v>42023.110995370371</v>
      </c>
      <c r="M2408" s="6" t="b">
        <v>0</v>
      </c>
      <c r="N2408" s="6">
        <v>16</v>
      </c>
      <c r="O2408" s="6" t="b">
        <v>0</v>
      </c>
      <c r="P2408" s="6" t="s">
        <v>8284</v>
      </c>
      <c r="Q2408" s="8">
        <f t="shared" si="301"/>
        <v>41.384615384615387</v>
      </c>
      <c r="R2408" s="9">
        <f t="shared" si="302"/>
        <v>84.0625</v>
      </c>
      <c r="S2408" s="6" t="s">
        <v>8336</v>
      </c>
      <c r="T2408" s="6" t="s">
        <v>8337</v>
      </c>
      <c r="U2408" s="6" t="str">
        <f t="shared" si="296"/>
        <v>food</v>
      </c>
      <c r="V2408" s="6" t="str">
        <f t="shared" si="303"/>
        <v>food trucks</v>
      </c>
      <c r="W2408" s="6" t="str">
        <f t="shared" si="297"/>
        <v>food</v>
      </c>
      <c r="X2408" s="6" t="str">
        <f t="shared" si="298"/>
        <v>food trucks</v>
      </c>
    </row>
    <row r="2409" spans="1:24" ht="104.7" customHeight="1" x14ac:dyDescent="0.55000000000000004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20">
        <f t="shared" si="299"/>
        <v>42082.575555555552</v>
      </c>
      <c r="L2409" s="20">
        <f t="shared" si="300"/>
        <v>42105.25</v>
      </c>
      <c r="M2409" s="6" t="b">
        <v>0</v>
      </c>
      <c r="N2409" s="6">
        <v>33</v>
      </c>
      <c r="O2409" s="6" t="b">
        <v>0</v>
      </c>
      <c r="P2409" s="6" t="s">
        <v>8284</v>
      </c>
      <c r="Q2409" s="8">
        <f t="shared" si="301"/>
        <v>25.259090909090908</v>
      </c>
      <c r="R2409" s="9">
        <f t="shared" si="302"/>
        <v>168.39393939393941</v>
      </c>
      <c r="S2409" s="6" t="s">
        <v>8336</v>
      </c>
      <c r="T2409" s="6" t="s">
        <v>8337</v>
      </c>
      <c r="U2409" s="6" t="str">
        <f t="shared" si="296"/>
        <v>food</v>
      </c>
      <c r="V2409" s="6" t="str">
        <f t="shared" si="303"/>
        <v>food trucks</v>
      </c>
      <c r="W2409" s="6" t="str">
        <f t="shared" si="297"/>
        <v>food</v>
      </c>
      <c r="X2409" s="6" t="str">
        <f t="shared" si="298"/>
        <v>food trucks</v>
      </c>
    </row>
    <row r="2410" spans="1:24" ht="104.7" customHeight="1" x14ac:dyDescent="0.55000000000000004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20">
        <f t="shared" si="299"/>
        <v>41919.140706018516</v>
      </c>
      <c r="L2410" s="20">
        <f t="shared" si="300"/>
        <v>41949.182372685187</v>
      </c>
      <c r="M2410" s="6" t="b">
        <v>0</v>
      </c>
      <c r="N2410" s="6">
        <v>2</v>
      </c>
      <c r="O2410" s="6" t="b">
        <v>0</v>
      </c>
      <c r="P2410" s="6" t="s">
        <v>8284</v>
      </c>
      <c r="Q2410" s="8">
        <f t="shared" si="301"/>
        <v>0.2</v>
      </c>
      <c r="R2410" s="9">
        <f t="shared" si="302"/>
        <v>15</v>
      </c>
      <c r="S2410" s="6" t="s">
        <v>8336</v>
      </c>
      <c r="T2410" s="6" t="s">
        <v>8337</v>
      </c>
      <c r="U2410" s="6" t="str">
        <f t="shared" si="296"/>
        <v>food</v>
      </c>
      <c r="V2410" s="6" t="str">
        <f t="shared" si="303"/>
        <v>food trucks</v>
      </c>
      <c r="W2410" s="6" t="str">
        <f t="shared" si="297"/>
        <v>food</v>
      </c>
      <c r="X2410" s="6" t="str">
        <f t="shared" si="298"/>
        <v>food trucks</v>
      </c>
    </row>
    <row r="2411" spans="1:24" ht="104.7" customHeight="1" x14ac:dyDescent="0.55000000000000004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20">
        <f t="shared" si="299"/>
        <v>42204.875868055555</v>
      </c>
      <c r="L2411" s="20">
        <f t="shared" si="300"/>
        <v>42234.875868055555</v>
      </c>
      <c r="M2411" s="6" t="b">
        <v>0</v>
      </c>
      <c r="N2411" s="6">
        <v>6</v>
      </c>
      <c r="O2411" s="6" t="b">
        <v>0</v>
      </c>
      <c r="P2411" s="6" t="s">
        <v>8284</v>
      </c>
      <c r="Q2411" s="8">
        <f t="shared" si="301"/>
        <v>1.8399999999999999</v>
      </c>
      <c r="R2411" s="9">
        <f t="shared" si="302"/>
        <v>76.666666666666671</v>
      </c>
      <c r="S2411" s="6" t="s">
        <v>8336</v>
      </c>
      <c r="T2411" s="6" t="s">
        <v>8337</v>
      </c>
      <c r="U2411" s="6" t="str">
        <f t="shared" si="296"/>
        <v>food</v>
      </c>
      <c r="V2411" s="6" t="str">
        <f t="shared" si="303"/>
        <v>food trucks</v>
      </c>
      <c r="W2411" s="6" t="str">
        <f t="shared" si="297"/>
        <v>food</v>
      </c>
      <c r="X2411" s="6" t="str">
        <f t="shared" si="298"/>
        <v>food trucks</v>
      </c>
    </row>
    <row r="2412" spans="1:24" ht="104.7" customHeight="1" x14ac:dyDescent="0.55000000000000004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20">
        <f t="shared" si="299"/>
        <v>42224.408275462964</v>
      </c>
      <c r="L2412" s="20">
        <f t="shared" si="300"/>
        <v>42254.408275462964</v>
      </c>
      <c r="M2412" s="6" t="b">
        <v>0</v>
      </c>
      <c r="N2412" s="6">
        <v>0</v>
      </c>
      <c r="O2412" s="6" t="b">
        <v>0</v>
      </c>
      <c r="P2412" s="6" t="s">
        <v>8284</v>
      </c>
      <c r="Q2412" s="8">
        <f t="shared" si="301"/>
        <v>0</v>
      </c>
      <c r="R2412" s="9" t="e">
        <f t="shared" si="302"/>
        <v>#DIV/0!</v>
      </c>
      <c r="S2412" s="6" t="s">
        <v>8336</v>
      </c>
      <c r="T2412" s="6" t="s">
        <v>8337</v>
      </c>
      <c r="U2412" s="6" t="str">
        <f t="shared" si="296"/>
        <v>food</v>
      </c>
      <c r="V2412" s="6" t="str">
        <f t="shared" si="303"/>
        <v>food trucks</v>
      </c>
      <c r="W2412" s="6" t="str">
        <f t="shared" si="297"/>
        <v>food</v>
      </c>
      <c r="X2412" s="6" t="str">
        <f t="shared" si="298"/>
        <v>food trucks</v>
      </c>
    </row>
    <row r="2413" spans="1:24" ht="104.7" customHeight="1" x14ac:dyDescent="0.55000000000000004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20">
        <f t="shared" si="299"/>
        <v>42211.732430555552</v>
      </c>
      <c r="L2413" s="20">
        <f t="shared" si="300"/>
        <v>42241.732430555552</v>
      </c>
      <c r="M2413" s="6" t="b">
        <v>0</v>
      </c>
      <c r="N2413" s="6">
        <v>3</v>
      </c>
      <c r="O2413" s="6" t="b">
        <v>0</v>
      </c>
      <c r="P2413" s="6" t="s">
        <v>8284</v>
      </c>
      <c r="Q2413" s="8">
        <f t="shared" si="301"/>
        <v>0.60399999999999998</v>
      </c>
      <c r="R2413" s="9">
        <f t="shared" si="302"/>
        <v>50.333333333333336</v>
      </c>
      <c r="S2413" s="6" t="s">
        <v>8336</v>
      </c>
      <c r="T2413" s="6" t="s">
        <v>8337</v>
      </c>
      <c r="U2413" s="6" t="str">
        <f t="shared" si="296"/>
        <v>food</v>
      </c>
      <c r="V2413" s="6" t="str">
        <f t="shared" si="303"/>
        <v>food trucks</v>
      </c>
      <c r="W2413" s="6" t="str">
        <f t="shared" si="297"/>
        <v>food</v>
      </c>
      <c r="X2413" s="6" t="str">
        <f t="shared" si="298"/>
        <v>food trucks</v>
      </c>
    </row>
    <row r="2414" spans="1:24" ht="104.7" customHeight="1" x14ac:dyDescent="0.55000000000000004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20">
        <f t="shared" si="299"/>
        <v>42655.736956018518</v>
      </c>
      <c r="L2414" s="20">
        <f t="shared" si="300"/>
        <v>42700.778622685189</v>
      </c>
      <c r="M2414" s="6" t="b">
        <v>0</v>
      </c>
      <c r="N2414" s="6">
        <v>0</v>
      </c>
      <c r="O2414" s="6" t="b">
        <v>0</v>
      </c>
      <c r="P2414" s="6" t="s">
        <v>8284</v>
      </c>
      <c r="Q2414" s="8">
        <f t="shared" si="301"/>
        <v>0</v>
      </c>
      <c r="R2414" s="9" t="e">
        <f t="shared" si="302"/>
        <v>#DIV/0!</v>
      </c>
      <c r="S2414" s="6" t="s">
        <v>8336</v>
      </c>
      <c r="T2414" s="6" t="s">
        <v>8337</v>
      </c>
      <c r="U2414" s="6" t="str">
        <f t="shared" si="296"/>
        <v>food</v>
      </c>
      <c r="V2414" s="6" t="str">
        <f t="shared" si="303"/>
        <v>food trucks</v>
      </c>
      <c r="W2414" s="6" t="str">
        <f t="shared" si="297"/>
        <v>food</v>
      </c>
      <c r="X2414" s="6" t="str">
        <f t="shared" si="298"/>
        <v>food trucks</v>
      </c>
    </row>
    <row r="2415" spans="1:24" ht="104.7" customHeight="1" x14ac:dyDescent="0.55000000000000004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20">
        <f t="shared" si="299"/>
        <v>41760.10974537037</v>
      </c>
      <c r="L2415" s="20">
        <f t="shared" si="300"/>
        <v>41790.979166666664</v>
      </c>
      <c r="M2415" s="6" t="b">
        <v>0</v>
      </c>
      <c r="N2415" s="6">
        <v>3</v>
      </c>
      <c r="O2415" s="6" t="b">
        <v>0</v>
      </c>
      <c r="P2415" s="6" t="s">
        <v>8284</v>
      </c>
      <c r="Q2415" s="8">
        <f t="shared" si="301"/>
        <v>0.83333333333333337</v>
      </c>
      <c r="R2415" s="9">
        <f t="shared" si="302"/>
        <v>8.3333333333333339</v>
      </c>
      <c r="S2415" s="6" t="s">
        <v>8336</v>
      </c>
      <c r="T2415" s="6" t="s">
        <v>8337</v>
      </c>
      <c r="U2415" s="6" t="str">
        <f t="shared" si="296"/>
        <v>food</v>
      </c>
      <c r="V2415" s="6" t="str">
        <f t="shared" si="303"/>
        <v>food trucks</v>
      </c>
      <c r="W2415" s="6" t="str">
        <f t="shared" si="297"/>
        <v>food</v>
      </c>
      <c r="X2415" s="6" t="str">
        <f t="shared" si="298"/>
        <v>food trucks</v>
      </c>
    </row>
    <row r="2416" spans="1:24" ht="104.7" customHeight="1" x14ac:dyDescent="0.55000000000000004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20">
        <f t="shared" si="299"/>
        <v>42198.695138888885</v>
      </c>
      <c r="L2416" s="20">
        <f t="shared" si="300"/>
        <v>42238.165972222225</v>
      </c>
      <c r="M2416" s="6" t="b">
        <v>0</v>
      </c>
      <c r="N2416" s="6">
        <v>13</v>
      </c>
      <c r="O2416" s="6" t="b">
        <v>0</v>
      </c>
      <c r="P2416" s="6" t="s">
        <v>8284</v>
      </c>
      <c r="Q2416" s="8">
        <f t="shared" si="301"/>
        <v>3.0666666666666664</v>
      </c>
      <c r="R2416" s="9">
        <f t="shared" si="302"/>
        <v>35.384615384615387</v>
      </c>
      <c r="S2416" s="6" t="s">
        <v>8336</v>
      </c>
      <c r="T2416" s="6" t="s">
        <v>8337</v>
      </c>
      <c r="U2416" s="6" t="str">
        <f t="shared" si="296"/>
        <v>food</v>
      </c>
      <c r="V2416" s="6" t="str">
        <f t="shared" si="303"/>
        <v>food trucks</v>
      </c>
      <c r="W2416" s="6" t="str">
        <f t="shared" si="297"/>
        <v>food</v>
      </c>
      <c r="X2416" s="6" t="str">
        <f t="shared" si="298"/>
        <v>food trucks</v>
      </c>
    </row>
    <row r="2417" spans="1:24" ht="104.7" customHeight="1" x14ac:dyDescent="0.55000000000000004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20">
        <f t="shared" si="299"/>
        <v>42536.862800925926</v>
      </c>
      <c r="L2417" s="20">
        <f t="shared" si="300"/>
        <v>42566.862800925926</v>
      </c>
      <c r="M2417" s="6" t="b">
        <v>0</v>
      </c>
      <c r="N2417" s="6">
        <v>6</v>
      </c>
      <c r="O2417" s="6" t="b">
        <v>0</v>
      </c>
      <c r="P2417" s="6" t="s">
        <v>8284</v>
      </c>
      <c r="Q2417" s="8">
        <f t="shared" si="301"/>
        <v>0.55833333333333335</v>
      </c>
      <c r="R2417" s="9">
        <f t="shared" si="302"/>
        <v>55.833333333333336</v>
      </c>
      <c r="S2417" s="6" t="s">
        <v>8336</v>
      </c>
      <c r="T2417" s="6" t="s">
        <v>8337</v>
      </c>
      <c r="U2417" s="6" t="str">
        <f t="shared" si="296"/>
        <v>food</v>
      </c>
      <c r="V2417" s="6" t="str">
        <f t="shared" si="303"/>
        <v>food trucks</v>
      </c>
      <c r="W2417" s="6" t="str">
        <f t="shared" si="297"/>
        <v>food</v>
      </c>
      <c r="X2417" s="6" t="str">
        <f t="shared" si="298"/>
        <v>food trucks</v>
      </c>
    </row>
    <row r="2418" spans="1:24" ht="104.7" customHeight="1" x14ac:dyDescent="0.55000000000000004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20">
        <f t="shared" si="299"/>
        <v>42019.737766203703</v>
      </c>
      <c r="L2418" s="20">
        <f t="shared" si="300"/>
        <v>42077.625</v>
      </c>
      <c r="M2418" s="6" t="b">
        <v>0</v>
      </c>
      <c r="N2418" s="6">
        <v>1</v>
      </c>
      <c r="O2418" s="6" t="b">
        <v>0</v>
      </c>
      <c r="P2418" s="6" t="s">
        <v>8284</v>
      </c>
      <c r="Q2418" s="8">
        <f t="shared" si="301"/>
        <v>2.5000000000000001E-2</v>
      </c>
      <c r="R2418" s="9">
        <f t="shared" si="302"/>
        <v>5</v>
      </c>
      <c r="S2418" s="6" t="s">
        <v>8336</v>
      </c>
      <c r="T2418" s="6" t="s">
        <v>8337</v>
      </c>
      <c r="U2418" s="6" t="str">
        <f t="shared" si="296"/>
        <v>food</v>
      </c>
      <c r="V2418" s="6" t="str">
        <f t="shared" si="303"/>
        <v>food trucks</v>
      </c>
      <c r="W2418" s="6" t="str">
        <f t="shared" si="297"/>
        <v>food</v>
      </c>
      <c r="X2418" s="6" t="str">
        <f t="shared" si="298"/>
        <v>food trucks</v>
      </c>
    </row>
    <row r="2419" spans="1:24" ht="104.7" customHeight="1" x14ac:dyDescent="0.55000000000000004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20">
        <f t="shared" si="299"/>
        <v>41831.884108796294</v>
      </c>
      <c r="L2419" s="20">
        <f t="shared" si="300"/>
        <v>41861.884108796294</v>
      </c>
      <c r="M2419" s="6" t="b">
        <v>0</v>
      </c>
      <c r="N2419" s="6">
        <v>0</v>
      </c>
      <c r="O2419" s="6" t="b">
        <v>0</v>
      </c>
      <c r="P2419" s="6" t="s">
        <v>8284</v>
      </c>
      <c r="Q2419" s="8">
        <f t="shared" si="301"/>
        <v>0</v>
      </c>
      <c r="R2419" s="9" t="e">
        <f t="shared" si="302"/>
        <v>#DIV/0!</v>
      </c>
      <c r="S2419" s="6" t="s">
        <v>8336</v>
      </c>
      <c r="T2419" s="6" t="s">
        <v>8337</v>
      </c>
      <c r="U2419" s="6" t="str">
        <f t="shared" si="296"/>
        <v>food</v>
      </c>
      <c r="V2419" s="6" t="str">
        <f t="shared" si="303"/>
        <v>food trucks</v>
      </c>
      <c r="W2419" s="6" t="str">
        <f t="shared" si="297"/>
        <v>food</v>
      </c>
      <c r="X2419" s="6" t="str">
        <f t="shared" si="298"/>
        <v>food trucks</v>
      </c>
    </row>
    <row r="2420" spans="1:24" ht="104.7" customHeight="1" x14ac:dyDescent="0.55000000000000004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20">
        <f t="shared" si="299"/>
        <v>42027.856990740736</v>
      </c>
      <c r="L2420" s="20">
        <f t="shared" si="300"/>
        <v>42087.815324074079</v>
      </c>
      <c r="M2420" s="6" t="b">
        <v>0</v>
      </c>
      <c r="N2420" s="6">
        <v>5</v>
      </c>
      <c r="O2420" s="6" t="b">
        <v>0</v>
      </c>
      <c r="P2420" s="6" t="s">
        <v>8284</v>
      </c>
      <c r="Q2420" s="8">
        <f t="shared" si="301"/>
        <v>0.02</v>
      </c>
      <c r="R2420" s="9">
        <f t="shared" si="302"/>
        <v>1</v>
      </c>
      <c r="S2420" s="6" t="s">
        <v>8336</v>
      </c>
      <c r="T2420" s="6" t="s">
        <v>8337</v>
      </c>
      <c r="U2420" s="6" t="str">
        <f t="shared" si="296"/>
        <v>food</v>
      </c>
      <c r="V2420" s="6" t="str">
        <f t="shared" si="303"/>
        <v>food trucks</v>
      </c>
      <c r="W2420" s="6" t="str">
        <f t="shared" si="297"/>
        <v>food</v>
      </c>
      <c r="X2420" s="6" t="str">
        <f t="shared" si="298"/>
        <v>food trucks</v>
      </c>
    </row>
    <row r="2421" spans="1:24" ht="104.7" customHeight="1" x14ac:dyDescent="0.55000000000000004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20">
        <f t="shared" si="299"/>
        <v>41993.738298611104</v>
      </c>
      <c r="L2421" s="20">
        <f t="shared" si="300"/>
        <v>42053.738298611104</v>
      </c>
      <c r="M2421" s="6" t="b">
        <v>0</v>
      </c>
      <c r="N2421" s="6">
        <v>0</v>
      </c>
      <c r="O2421" s="6" t="b">
        <v>0</v>
      </c>
      <c r="P2421" s="6" t="s">
        <v>8284</v>
      </c>
      <c r="Q2421" s="8">
        <f t="shared" si="301"/>
        <v>0</v>
      </c>
      <c r="R2421" s="9" t="e">
        <f t="shared" si="302"/>
        <v>#DIV/0!</v>
      </c>
      <c r="S2421" s="6" t="s">
        <v>8336</v>
      </c>
      <c r="T2421" s="6" t="s">
        <v>8337</v>
      </c>
      <c r="U2421" s="6" t="str">
        <f t="shared" si="296"/>
        <v>food</v>
      </c>
      <c r="V2421" s="6" t="str">
        <f t="shared" si="303"/>
        <v>food trucks</v>
      </c>
      <c r="W2421" s="6" t="str">
        <f t="shared" si="297"/>
        <v>food</v>
      </c>
      <c r="X2421" s="6" t="str">
        <f t="shared" si="298"/>
        <v>food trucks</v>
      </c>
    </row>
    <row r="2422" spans="1:24" ht="104.7" customHeight="1" x14ac:dyDescent="0.55000000000000004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20">
        <f t="shared" si="299"/>
        <v>41893.028877314813</v>
      </c>
      <c r="L2422" s="20">
        <f t="shared" si="300"/>
        <v>41953.070543981477</v>
      </c>
      <c r="M2422" s="6" t="b">
        <v>0</v>
      </c>
      <c r="N2422" s="6">
        <v>36</v>
      </c>
      <c r="O2422" s="6" t="b">
        <v>0</v>
      </c>
      <c r="P2422" s="6" t="s">
        <v>8284</v>
      </c>
      <c r="Q2422" s="8">
        <f t="shared" si="301"/>
        <v>14.825133372851216</v>
      </c>
      <c r="R2422" s="9">
        <f t="shared" si="302"/>
        <v>69.472222222222229</v>
      </c>
      <c r="S2422" s="6" t="s">
        <v>8336</v>
      </c>
      <c r="T2422" s="6" t="s">
        <v>8337</v>
      </c>
      <c r="U2422" s="6" t="str">
        <f t="shared" si="296"/>
        <v>food</v>
      </c>
      <c r="V2422" s="6" t="str">
        <f t="shared" si="303"/>
        <v>food trucks</v>
      </c>
      <c r="W2422" s="6" t="str">
        <f t="shared" si="297"/>
        <v>food</v>
      </c>
      <c r="X2422" s="6" t="str">
        <f t="shared" si="298"/>
        <v>food trucks</v>
      </c>
    </row>
    <row r="2423" spans="1:24" ht="104.7" customHeight="1" x14ac:dyDescent="0.55000000000000004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20">
        <f t="shared" si="299"/>
        <v>42026.687453703707</v>
      </c>
      <c r="L2423" s="20">
        <f t="shared" si="300"/>
        <v>42056.687453703707</v>
      </c>
      <c r="M2423" s="6" t="b">
        <v>0</v>
      </c>
      <c r="N2423" s="6">
        <v>1</v>
      </c>
      <c r="O2423" s="6" t="b">
        <v>0</v>
      </c>
      <c r="P2423" s="6" t="s">
        <v>8284</v>
      </c>
      <c r="Q2423" s="8">
        <f t="shared" si="301"/>
        <v>1.6666666666666666E-2</v>
      </c>
      <c r="R2423" s="9">
        <f t="shared" si="302"/>
        <v>1</v>
      </c>
      <c r="S2423" s="6" t="s">
        <v>8336</v>
      </c>
      <c r="T2423" s="6" t="s">
        <v>8337</v>
      </c>
      <c r="U2423" s="6" t="str">
        <f t="shared" si="296"/>
        <v>food</v>
      </c>
      <c r="V2423" s="6" t="str">
        <f t="shared" si="303"/>
        <v>food trucks</v>
      </c>
      <c r="W2423" s="6" t="str">
        <f t="shared" si="297"/>
        <v>food</v>
      </c>
      <c r="X2423" s="6" t="str">
        <f t="shared" si="298"/>
        <v>food trucks</v>
      </c>
    </row>
    <row r="2424" spans="1:24" ht="104.7" customHeight="1" x14ac:dyDescent="0.55000000000000004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20">
        <f t="shared" si="299"/>
        <v>42044.724953703699</v>
      </c>
      <c r="L2424" s="20">
        <f t="shared" si="300"/>
        <v>42074.683287037042</v>
      </c>
      <c r="M2424" s="6" t="b">
        <v>0</v>
      </c>
      <c r="N2424" s="6">
        <v>1</v>
      </c>
      <c r="O2424" s="6" t="b">
        <v>0</v>
      </c>
      <c r="P2424" s="6" t="s">
        <v>8284</v>
      </c>
      <c r="Q2424" s="8">
        <f t="shared" si="301"/>
        <v>0.2</v>
      </c>
      <c r="R2424" s="9">
        <f t="shared" si="302"/>
        <v>1</v>
      </c>
      <c r="S2424" s="6" t="s">
        <v>8336</v>
      </c>
      <c r="T2424" s="6" t="s">
        <v>8337</v>
      </c>
      <c r="U2424" s="6" t="str">
        <f t="shared" si="296"/>
        <v>food</v>
      </c>
      <c r="V2424" s="6" t="str">
        <f t="shared" si="303"/>
        <v>food trucks</v>
      </c>
      <c r="W2424" s="6" t="str">
        <f t="shared" si="297"/>
        <v>food</v>
      </c>
      <c r="X2424" s="6" t="str">
        <f t="shared" si="298"/>
        <v>food trucks</v>
      </c>
    </row>
    <row r="2425" spans="1:24" ht="104.7" customHeight="1" x14ac:dyDescent="0.55000000000000004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20">
        <f t="shared" si="299"/>
        <v>41974.704745370371</v>
      </c>
      <c r="L2425" s="20">
        <f t="shared" si="300"/>
        <v>42004.704745370371</v>
      </c>
      <c r="M2425" s="6" t="b">
        <v>0</v>
      </c>
      <c r="N2425" s="6">
        <v>1</v>
      </c>
      <c r="O2425" s="6" t="b">
        <v>0</v>
      </c>
      <c r="P2425" s="6" t="s">
        <v>8284</v>
      </c>
      <c r="Q2425" s="8">
        <f t="shared" si="301"/>
        <v>1.3333333333333334E-2</v>
      </c>
      <c r="R2425" s="9">
        <f t="shared" si="302"/>
        <v>8</v>
      </c>
      <c r="S2425" s="6" t="s">
        <v>8336</v>
      </c>
      <c r="T2425" s="6" t="s">
        <v>8337</v>
      </c>
      <c r="U2425" s="6" t="str">
        <f t="shared" si="296"/>
        <v>food</v>
      </c>
      <c r="V2425" s="6" t="str">
        <f t="shared" si="303"/>
        <v>food trucks</v>
      </c>
      <c r="W2425" s="6" t="str">
        <f t="shared" si="297"/>
        <v>food</v>
      </c>
      <c r="X2425" s="6" t="str">
        <f t="shared" si="298"/>
        <v>food trucks</v>
      </c>
    </row>
    <row r="2426" spans="1:24" ht="104.7" customHeight="1" x14ac:dyDescent="0.55000000000000004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20">
        <f t="shared" si="299"/>
        <v>41909.892453703702</v>
      </c>
      <c r="L2426" s="20">
        <f t="shared" si="300"/>
        <v>41939.892453703702</v>
      </c>
      <c r="M2426" s="6" t="b">
        <v>0</v>
      </c>
      <c r="N2426" s="6">
        <v>9</v>
      </c>
      <c r="O2426" s="6" t="b">
        <v>0</v>
      </c>
      <c r="P2426" s="6" t="s">
        <v>8284</v>
      </c>
      <c r="Q2426" s="8">
        <f t="shared" si="301"/>
        <v>1.24</v>
      </c>
      <c r="R2426" s="9">
        <f t="shared" si="302"/>
        <v>34.444444444444443</v>
      </c>
      <c r="S2426" s="6" t="s">
        <v>8336</v>
      </c>
      <c r="T2426" s="6" t="s">
        <v>8337</v>
      </c>
      <c r="U2426" s="6" t="str">
        <f t="shared" si="296"/>
        <v>food</v>
      </c>
      <c r="V2426" s="6" t="str">
        <f t="shared" si="303"/>
        <v>food trucks</v>
      </c>
      <c r="W2426" s="6" t="str">
        <f t="shared" si="297"/>
        <v>food</v>
      </c>
      <c r="X2426" s="6" t="str">
        <f t="shared" si="298"/>
        <v>food trucks</v>
      </c>
    </row>
    <row r="2427" spans="1:24" ht="104.7" customHeight="1" x14ac:dyDescent="0.55000000000000004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20">
        <f t="shared" si="299"/>
        <v>42502.913761574076</v>
      </c>
      <c r="L2427" s="20">
        <f t="shared" si="300"/>
        <v>42517.919444444444</v>
      </c>
      <c r="M2427" s="6" t="b">
        <v>0</v>
      </c>
      <c r="N2427" s="6">
        <v>1</v>
      </c>
      <c r="O2427" s="6" t="b">
        <v>0</v>
      </c>
      <c r="P2427" s="6" t="s">
        <v>8284</v>
      </c>
      <c r="Q2427" s="8">
        <f t="shared" si="301"/>
        <v>2.8571428571428574E-2</v>
      </c>
      <c r="R2427" s="9">
        <f t="shared" si="302"/>
        <v>1</v>
      </c>
      <c r="S2427" s="6" t="s">
        <v>8336</v>
      </c>
      <c r="T2427" s="6" t="s">
        <v>8337</v>
      </c>
      <c r="U2427" s="6" t="str">
        <f t="shared" si="296"/>
        <v>food</v>
      </c>
      <c r="V2427" s="6" t="str">
        <f t="shared" si="303"/>
        <v>food trucks</v>
      </c>
      <c r="W2427" s="6" t="str">
        <f t="shared" si="297"/>
        <v>food</v>
      </c>
      <c r="X2427" s="6" t="str">
        <f t="shared" si="298"/>
        <v>food trucks</v>
      </c>
    </row>
    <row r="2428" spans="1:24" ht="104.7" customHeight="1" x14ac:dyDescent="0.55000000000000004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20">
        <f t="shared" si="299"/>
        <v>42164.170046296291</v>
      </c>
      <c r="L2428" s="20">
        <f t="shared" si="300"/>
        <v>42224.170046296291</v>
      </c>
      <c r="M2428" s="6" t="b">
        <v>0</v>
      </c>
      <c r="N2428" s="6">
        <v>0</v>
      </c>
      <c r="O2428" s="6" t="b">
        <v>0</v>
      </c>
      <c r="P2428" s="6" t="s">
        <v>8284</v>
      </c>
      <c r="Q2428" s="8">
        <f t="shared" si="301"/>
        <v>0</v>
      </c>
      <c r="R2428" s="9" t="e">
        <f t="shared" si="302"/>
        <v>#DIV/0!</v>
      </c>
      <c r="S2428" s="6" t="s">
        <v>8336</v>
      </c>
      <c r="T2428" s="6" t="s">
        <v>8337</v>
      </c>
      <c r="U2428" s="6" t="str">
        <f t="shared" si="296"/>
        <v>food</v>
      </c>
      <c r="V2428" s="6" t="str">
        <f t="shared" si="303"/>
        <v>food trucks</v>
      </c>
      <c r="W2428" s="6" t="str">
        <f t="shared" si="297"/>
        <v>food</v>
      </c>
      <c r="X2428" s="6" t="str">
        <f t="shared" si="298"/>
        <v>food trucks</v>
      </c>
    </row>
    <row r="2429" spans="1:24" ht="104.7" customHeight="1" x14ac:dyDescent="0.55000000000000004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20">
        <f t="shared" si="299"/>
        <v>42412.318668981476</v>
      </c>
      <c r="L2429" s="20">
        <f t="shared" si="300"/>
        <v>42452.277002314819</v>
      </c>
      <c r="M2429" s="6" t="b">
        <v>0</v>
      </c>
      <c r="N2429" s="6">
        <v>1</v>
      </c>
      <c r="O2429" s="6" t="b">
        <v>0</v>
      </c>
      <c r="P2429" s="6" t="s">
        <v>8284</v>
      </c>
      <c r="Q2429" s="8">
        <f t="shared" si="301"/>
        <v>2E-3</v>
      </c>
      <c r="R2429" s="9">
        <f t="shared" si="302"/>
        <v>1</v>
      </c>
      <c r="S2429" s="6" t="s">
        <v>8336</v>
      </c>
      <c r="T2429" s="6" t="s">
        <v>8337</v>
      </c>
      <c r="U2429" s="6" t="str">
        <f t="shared" si="296"/>
        <v>food</v>
      </c>
      <c r="V2429" s="6" t="str">
        <f t="shared" si="303"/>
        <v>food trucks</v>
      </c>
      <c r="W2429" s="6" t="str">
        <f t="shared" si="297"/>
        <v>food</v>
      </c>
      <c r="X2429" s="6" t="str">
        <f t="shared" si="298"/>
        <v>food trucks</v>
      </c>
    </row>
    <row r="2430" spans="1:24" ht="104.7" customHeight="1" x14ac:dyDescent="0.55000000000000004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20">
        <f t="shared" si="299"/>
        <v>42045.784155092595</v>
      </c>
      <c r="L2430" s="20">
        <f t="shared" si="300"/>
        <v>42075.742488425924</v>
      </c>
      <c r="M2430" s="6" t="b">
        <v>0</v>
      </c>
      <c r="N2430" s="6">
        <v>1</v>
      </c>
      <c r="O2430" s="6" t="b">
        <v>0</v>
      </c>
      <c r="P2430" s="6" t="s">
        <v>8284</v>
      </c>
      <c r="Q2430" s="8">
        <f t="shared" si="301"/>
        <v>2.8571428571428571E-3</v>
      </c>
      <c r="R2430" s="9">
        <f t="shared" si="302"/>
        <v>1</v>
      </c>
      <c r="S2430" s="6" t="s">
        <v>8336</v>
      </c>
      <c r="T2430" s="6" t="s">
        <v>8337</v>
      </c>
      <c r="U2430" s="6" t="str">
        <f t="shared" si="296"/>
        <v>food</v>
      </c>
      <c r="V2430" s="6" t="str">
        <f t="shared" si="303"/>
        <v>food trucks</v>
      </c>
      <c r="W2430" s="6" t="str">
        <f t="shared" si="297"/>
        <v>food</v>
      </c>
      <c r="X2430" s="6" t="str">
        <f t="shared" si="298"/>
        <v>food trucks</v>
      </c>
    </row>
    <row r="2431" spans="1:24" ht="104.7" customHeight="1" x14ac:dyDescent="0.55000000000000004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20">
        <f t="shared" si="299"/>
        <v>42734.879236111112</v>
      </c>
      <c r="L2431" s="20">
        <f t="shared" si="300"/>
        <v>42771.697222222225</v>
      </c>
      <c r="M2431" s="6" t="b">
        <v>0</v>
      </c>
      <c r="N2431" s="6">
        <v>4</v>
      </c>
      <c r="O2431" s="6" t="b">
        <v>0</v>
      </c>
      <c r="P2431" s="6" t="s">
        <v>8284</v>
      </c>
      <c r="Q2431" s="8">
        <f t="shared" si="301"/>
        <v>1.4321428571428572</v>
      </c>
      <c r="R2431" s="9">
        <f t="shared" si="302"/>
        <v>501.25</v>
      </c>
      <c r="S2431" s="6" t="s">
        <v>8336</v>
      </c>
      <c r="T2431" s="6" t="s">
        <v>8337</v>
      </c>
      <c r="U2431" s="6" t="str">
        <f t="shared" si="296"/>
        <v>food</v>
      </c>
      <c r="V2431" s="6" t="str">
        <f t="shared" si="303"/>
        <v>food trucks</v>
      </c>
      <c r="W2431" s="6" t="str">
        <f t="shared" si="297"/>
        <v>food</v>
      </c>
      <c r="X2431" s="6" t="str">
        <f t="shared" si="298"/>
        <v>food trucks</v>
      </c>
    </row>
    <row r="2432" spans="1:24" ht="104.7" customHeight="1" x14ac:dyDescent="0.55000000000000004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20">
        <f t="shared" si="299"/>
        <v>42382.130833333329</v>
      </c>
      <c r="L2432" s="20">
        <f t="shared" si="300"/>
        <v>42412.130833333329</v>
      </c>
      <c r="M2432" s="6" t="b">
        <v>0</v>
      </c>
      <c r="N2432" s="6">
        <v>2</v>
      </c>
      <c r="O2432" s="6" t="b">
        <v>0</v>
      </c>
      <c r="P2432" s="6" t="s">
        <v>8284</v>
      </c>
      <c r="Q2432" s="8">
        <f t="shared" si="301"/>
        <v>0.70000000000000007</v>
      </c>
      <c r="R2432" s="9">
        <f t="shared" si="302"/>
        <v>10.5</v>
      </c>
      <c r="S2432" s="6" t="s">
        <v>8336</v>
      </c>
      <c r="T2432" s="6" t="s">
        <v>8337</v>
      </c>
      <c r="U2432" s="6" t="str">
        <f t="shared" si="296"/>
        <v>food</v>
      </c>
      <c r="V2432" s="6" t="str">
        <f t="shared" si="303"/>
        <v>food trucks</v>
      </c>
      <c r="W2432" s="6" t="str">
        <f t="shared" si="297"/>
        <v>food</v>
      </c>
      <c r="X2432" s="6" t="str">
        <f t="shared" si="298"/>
        <v>food trucks</v>
      </c>
    </row>
    <row r="2433" spans="1:24" ht="104.7" customHeight="1" x14ac:dyDescent="0.55000000000000004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20">
        <f t="shared" si="299"/>
        <v>42489.099687499998</v>
      </c>
      <c r="L2433" s="20">
        <f t="shared" si="300"/>
        <v>42549.099687499998</v>
      </c>
      <c r="M2433" s="6" t="b">
        <v>0</v>
      </c>
      <c r="N2433" s="6">
        <v>2</v>
      </c>
      <c r="O2433" s="6" t="b">
        <v>0</v>
      </c>
      <c r="P2433" s="6" t="s">
        <v>8284</v>
      </c>
      <c r="Q2433" s="8">
        <f t="shared" si="301"/>
        <v>2E-3</v>
      </c>
      <c r="R2433" s="9">
        <f t="shared" si="302"/>
        <v>1</v>
      </c>
      <c r="S2433" s="6" t="s">
        <v>8336</v>
      </c>
      <c r="T2433" s="6" t="s">
        <v>8337</v>
      </c>
      <c r="U2433" s="6" t="str">
        <f t="shared" si="296"/>
        <v>food</v>
      </c>
      <c r="V2433" s="6" t="str">
        <f t="shared" si="303"/>
        <v>food trucks</v>
      </c>
      <c r="W2433" s="6" t="str">
        <f t="shared" si="297"/>
        <v>food</v>
      </c>
      <c r="X2433" s="6" t="str">
        <f t="shared" si="298"/>
        <v>food trucks</v>
      </c>
    </row>
    <row r="2434" spans="1:24" ht="104.7" customHeight="1" x14ac:dyDescent="0.55000000000000004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20">
        <f t="shared" si="299"/>
        <v>42041.218715277777</v>
      </c>
      <c r="L2434" s="20">
        <f t="shared" si="300"/>
        <v>42071.218715277777</v>
      </c>
      <c r="M2434" s="6" t="b">
        <v>0</v>
      </c>
      <c r="N2434" s="6">
        <v>2</v>
      </c>
      <c r="O2434" s="6" t="b">
        <v>0</v>
      </c>
      <c r="P2434" s="6" t="s">
        <v>8284</v>
      </c>
      <c r="Q2434" s="8">
        <f t="shared" si="301"/>
        <v>1.4285714285714287E-2</v>
      </c>
      <c r="R2434" s="9">
        <f t="shared" si="302"/>
        <v>1</v>
      </c>
      <c r="S2434" s="6" t="s">
        <v>8336</v>
      </c>
      <c r="T2434" s="6" t="s">
        <v>8337</v>
      </c>
      <c r="U2434" s="6" t="str">
        <f t="shared" ref="U2434:U2497" si="304">LEFT(P2434,FIND("/",P2434)-1)</f>
        <v>food</v>
      </c>
      <c r="V2434" s="6" t="str">
        <f t="shared" si="303"/>
        <v>food trucks</v>
      </c>
      <c r="W2434" s="6" t="str">
        <f t="shared" ref="W2434:W2497" si="305">TRIM(MID(SUBSTITUTE(P2434,"/",REPT(" ",LEN(P2434))),(1-1)*LEN(P2434)+1,LEN(P2434)))</f>
        <v>food</v>
      </c>
      <c r="X2434" s="6" t="str">
        <f t="shared" ref="X2434:X2497" si="306">TRIM(MID(SUBSTITUTE(P2434,"/",REPT(" ",LEN(P2434))),(2-1)*LEN(P2434)+1,LEN(P2434)))</f>
        <v>food trucks</v>
      </c>
    </row>
    <row r="2435" spans="1:24" ht="104.7" customHeight="1" x14ac:dyDescent="0.55000000000000004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20">
        <f t="shared" ref="K2435:K2498" si="307">(((J2435/60)/60)/24)+DATE(1970,1,1)</f>
        <v>42397.89980324074</v>
      </c>
      <c r="L2435" s="20">
        <f t="shared" ref="L2435:L2498" si="308">(((I2435/60)/60)/24)+DATE(1970,1,1)</f>
        <v>42427.89980324074</v>
      </c>
      <c r="M2435" s="6" t="b">
        <v>0</v>
      </c>
      <c r="N2435" s="6">
        <v>0</v>
      </c>
      <c r="O2435" s="6" t="b">
        <v>0</v>
      </c>
      <c r="P2435" s="6" t="s">
        <v>8284</v>
      </c>
      <c r="Q2435" s="8">
        <f t="shared" ref="Q2435:Q2498" si="309">E2435/D2435*100</f>
        <v>0</v>
      </c>
      <c r="R2435" s="9" t="e">
        <f t="shared" ref="R2435:R2498" si="310">E2435/N2435</f>
        <v>#DIV/0!</v>
      </c>
      <c r="S2435" s="6" t="s">
        <v>8336</v>
      </c>
      <c r="T2435" s="6" t="s">
        <v>8337</v>
      </c>
      <c r="U2435" s="6" t="str">
        <f t="shared" si="304"/>
        <v>food</v>
      </c>
      <c r="V2435" s="6" t="str">
        <f t="shared" ref="V2435:V2498" si="311">RIGHT(P2435,LEN(P2435)-LEN(U2435)-1)</f>
        <v>food trucks</v>
      </c>
      <c r="W2435" s="6" t="str">
        <f t="shared" si="305"/>
        <v>food</v>
      </c>
      <c r="X2435" s="6" t="str">
        <f t="shared" si="306"/>
        <v>food trucks</v>
      </c>
    </row>
    <row r="2436" spans="1:24" ht="104.7" customHeight="1" x14ac:dyDescent="0.55000000000000004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20">
        <f t="shared" si="307"/>
        <v>42180.18604166666</v>
      </c>
      <c r="L2436" s="20">
        <f t="shared" si="308"/>
        <v>42220.18604166666</v>
      </c>
      <c r="M2436" s="6" t="b">
        <v>0</v>
      </c>
      <c r="N2436" s="6">
        <v>2</v>
      </c>
      <c r="O2436" s="6" t="b">
        <v>0</v>
      </c>
      <c r="P2436" s="6" t="s">
        <v>8284</v>
      </c>
      <c r="Q2436" s="8">
        <f t="shared" si="309"/>
        <v>0.13</v>
      </c>
      <c r="R2436" s="9">
        <f t="shared" si="310"/>
        <v>13</v>
      </c>
      <c r="S2436" s="6" t="s">
        <v>8336</v>
      </c>
      <c r="T2436" s="6" t="s">
        <v>8337</v>
      </c>
      <c r="U2436" s="6" t="str">
        <f t="shared" si="304"/>
        <v>food</v>
      </c>
      <c r="V2436" s="6" t="str">
        <f t="shared" si="311"/>
        <v>food trucks</v>
      </c>
      <c r="W2436" s="6" t="str">
        <f t="shared" si="305"/>
        <v>food</v>
      </c>
      <c r="X2436" s="6" t="str">
        <f t="shared" si="306"/>
        <v>food trucks</v>
      </c>
    </row>
    <row r="2437" spans="1:24" ht="104.7" customHeight="1" x14ac:dyDescent="0.55000000000000004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20">
        <f t="shared" si="307"/>
        <v>42252.277615740735</v>
      </c>
      <c r="L2437" s="20">
        <f t="shared" si="308"/>
        <v>42282.277615740735</v>
      </c>
      <c r="M2437" s="6" t="b">
        <v>0</v>
      </c>
      <c r="N2437" s="6">
        <v>4</v>
      </c>
      <c r="O2437" s="6" t="b">
        <v>0</v>
      </c>
      <c r="P2437" s="6" t="s">
        <v>8284</v>
      </c>
      <c r="Q2437" s="8">
        <f t="shared" si="309"/>
        <v>0.48960000000000004</v>
      </c>
      <c r="R2437" s="9">
        <f t="shared" si="310"/>
        <v>306</v>
      </c>
      <c r="S2437" s="6" t="s">
        <v>8336</v>
      </c>
      <c r="T2437" s="6" t="s">
        <v>8337</v>
      </c>
      <c r="U2437" s="6" t="str">
        <f t="shared" si="304"/>
        <v>food</v>
      </c>
      <c r="V2437" s="6" t="str">
        <f t="shared" si="311"/>
        <v>food trucks</v>
      </c>
      <c r="W2437" s="6" t="str">
        <f t="shared" si="305"/>
        <v>food</v>
      </c>
      <c r="X2437" s="6" t="str">
        <f t="shared" si="306"/>
        <v>food trucks</v>
      </c>
    </row>
    <row r="2438" spans="1:24" ht="104.7" customHeight="1" x14ac:dyDescent="0.55000000000000004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20">
        <f t="shared" si="307"/>
        <v>42338.615393518514</v>
      </c>
      <c r="L2438" s="20">
        <f t="shared" si="308"/>
        <v>42398.615393518514</v>
      </c>
      <c r="M2438" s="6" t="b">
        <v>0</v>
      </c>
      <c r="N2438" s="6">
        <v>2</v>
      </c>
      <c r="O2438" s="6" t="b">
        <v>0</v>
      </c>
      <c r="P2438" s="6" t="s">
        <v>8284</v>
      </c>
      <c r="Q2438" s="8">
        <f t="shared" si="309"/>
        <v>3.8461538461538464E-2</v>
      </c>
      <c r="R2438" s="9">
        <f t="shared" si="310"/>
        <v>22.5</v>
      </c>
      <c r="S2438" s="6" t="s">
        <v>8336</v>
      </c>
      <c r="T2438" s="6" t="s">
        <v>8337</v>
      </c>
      <c r="U2438" s="6" t="str">
        <f t="shared" si="304"/>
        <v>food</v>
      </c>
      <c r="V2438" s="6" t="str">
        <f t="shared" si="311"/>
        <v>food trucks</v>
      </c>
      <c r="W2438" s="6" t="str">
        <f t="shared" si="305"/>
        <v>food</v>
      </c>
      <c r="X2438" s="6" t="str">
        <f t="shared" si="306"/>
        <v>food trucks</v>
      </c>
    </row>
    <row r="2439" spans="1:24" ht="104.7" customHeight="1" x14ac:dyDescent="0.55000000000000004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20">
        <f t="shared" si="307"/>
        <v>42031.965138888889</v>
      </c>
      <c r="L2439" s="20">
        <f t="shared" si="308"/>
        <v>42080.75</v>
      </c>
      <c r="M2439" s="6" t="b">
        <v>0</v>
      </c>
      <c r="N2439" s="6">
        <v>0</v>
      </c>
      <c r="O2439" s="6" t="b">
        <v>0</v>
      </c>
      <c r="P2439" s="6" t="s">
        <v>8284</v>
      </c>
      <c r="Q2439" s="8">
        <f t="shared" si="309"/>
        <v>0</v>
      </c>
      <c r="R2439" s="9" t="e">
        <f t="shared" si="310"/>
        <v>#DIV/0!</v>
      </c>
      <c r="S2439" s="6" t="s">
        <v>8336</v>
      </c>
      <c r="T2439" s="6" t="s">
        <v>8337</v>
      </c>
      <c r="U2439" s="6" t="str">
        <f t="shared" si="304"/>
        <v>food</v>
      </c>
      <c r="V2439" s="6" t="str">
        <f t="shared" si="311"/>
        <v>food trucks</v>
      </c>
      <c r="W2439" s="6" t="str">
        <f t="shared" si="305"/>
        <v>food</v>
      </c>
      <c r="X2439" s="6" t="str">
        <f t="shared" si="306"/>
        <v>food trucks</v>
      </c>
    </row>
    <row r="2440" spans="1:24" ht="104.7" customHeight="1" x14ac:dyDescent="0.55000000000000004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20">
        <f t="shared" si="307"/>
        <v>42285.91506944444</v>
      </c>
      <c r="L2440" s="20">
        <f t="shared" si="308"/>
        <v>42345.956736111111</v>
      </c>
      <c r="M2440" s="6" t="b">
        <v>0</v>
      </c>
      <c r="N2440" s="6">
        <v>1</v>
      </c>
      <c r="O2440" s="6" t="b">
        <v>0</v>
      </c>
      <c r="P2440" s="6" t="s">
        <v>8284</v>
      </c>
      <c r="Q2440" s="8">
        <f t="shared" si="309"/>
        <v>0.33333333333333337</v>
      </c>
      <c r="R2440" s="9">
        <f t="shared" si="310"/>
        <v>50</v>
      </c>
      <c r="S2440" s="6" t="s">
        <v>8336</v>
      </c>
      <c r="T2440" s="6" t="s">
        <v>8337</v>
      </c>
      <c r="U2440" s="6" t="str">
        <f t="shared" si="304"/>
        <v>food</v>
      </c>
      <c r="V2440" s="6" t="str">
        <f t="shared" si="311"/>
        <v>food trucks</v>
      </c>
      <c r="W2440" s="6" t="str">
        <f t="shared" si="305"/>
        <v>food</v>
      </c>
      <c r="X2440" s="6" t="str">
        <f t="shared" si="306"/>
        <v>food trucks</v>
      </c>
    </row>
    <row r="2441" spans="1:24" ht="104.7" customHeight="1" x14ac:dyDescent="0.55000000000000004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20">
        <f t="shared" si="307"/>
        <v>42265.818622685183</v>
      </c>
      <c r="L2441" s="20">
        <f t="shared" si="308"/>
        <v>42295.818622685183</v>
      </c>
      <c r="M2441" s="6" t="b">
        <v>0</v>
      </c>
      <c r="N2441" s="6">
        <v>0</v>
      </c>
      <c r="O2441" s="6" t="b">
        <v>0</v>
      </c>
      <c r="P2441" s="6" t="s">
        <v>8284</v>
      </c>
      <c r="Q2441" s="8">
        <f t="shared" si="309"/>
        <v>0</v>
      </c>
      <c r="R2441" s="9" t="e">
        <f t="shared" si="310"/>
        <v>#DIV/0!</v>
      </c>
      <c r="S2441" s="6" t="s">
        <v>8336</v>
      </c>
      <c r="T2441" s="6" t="s">
        <v>8337</v>
      </c>
      <c r="U2441" s="6" t="str">
        <f t="shared" si="304"/>
        <v>food</v>
      </c>
      <c r="V2441" s="6" t="str">
        <f t="shared" si="311"/>
        <v>food trucks</v>
      </c>
      <c r="W2441" s="6" t="str">
        <f t="shared" si="305"/>
        <v>food</v>
      </c>
      <c r="X2441" s="6" t="str">
        <f t="shared" si="306"/>
        <v>food trucks</v>
      </c>
    </row>
    <row r="2442" spans="1:24" ht="104.7" customHeight="1" x14ac:dyDescent="0.55000000000000004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20">
        <f t="shared" si="307"/>
        <v>42383.899456018517</v>
      </c>
      <c r="L2442" s="20">
        <f t="shared" si="308"/>
        <v>42413.899456018517</v>
      </c>
      <c r="M2442" s="6" t="b">
        <v>0</v>
      </c>
      <c r="N2442" s="6">
        <v>2</v>
      </c>
      <c r="O2442" s="6" t="b">
        <v>0</v>
      </c>
      <c r="P2442" s="6" t="s">
        <v>8284</v>
      </c>
      <c r="Q2442" s="8">
        <f t="shared" si="309"/>
        <v>0.2</v>
      </c>
      <c r="R2442" s="9">
        <f t="shared" si="310"/>
        <v>5</v>
      </c>
      <c r="S2442" s="6" t="s">
        <v>8336</v>
      </c>
      <c r="T2442" s="6" t="s">
        <v>8337</v>
      </c>
      <c r="U2442" s="6" t="str">
        <f t="shared" si="304"/>
        <v>food</v>
      </c>
      <c r="V2442" s="6" t="str">
        <f t="shared" si="311"/>
        <v>food trucks</v>
      </c>
      <c r="W2442" s="6" t="str">
        <f t="shared" si="305"/>
        <v>food</v>
      </c>
      <c r="X2442" s="6" t="str">
        <f t="shared" si="306"/>
        <v>food trucks</v>
      </c>
    </row>
    <row r="2443" spans="1:24" ht="104.7" customHeight="1" x14ac:dyDescent="0.55000000000000004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20">
        <f t="shared" si="307"/>
        <v>42187.125625000001</v>
      </c>
      <c r="L2443" s="20">
        <f t="shared" si="308"/>
        <v>42208.207638888889</v>
      </c>
      <c r="M2443" s="6" t="b">
        <v>0</v>
      </c>
      <c r="N2443" s="6">
        <v>109</v>
      </c>
      <c r="O2443" s="6" t="b">
        <v>1</v>
      </c>
      <c r="P2443" s="6" t="s">
        <v>8298</v>
      </c>
      <c r="Q2443" s="8">
        <f t="shared" si="309"/>
        <v>107.88</v>
      </c>
      <c r="R2443" s="9">
        <f t="shared" si="310"/>
        <v>74.22935779816514</v>
      </c>
      <c r="S2443" s="6" t="s">
        <v>8336</v>
      </c>
      <c r="T2443" s="6" t="s">
        <v>8352</v>
      </c>
      <c r="U2443" s="6" t="str">
        <f t="shared" si="304"/>
        <v>food</v>
      </c>
      <c r="V2443" s="6" t="str">
        <f t="shared" si="311"/>
        <v>small batch</v>
      </c>
      <c r="W2443" s="6" t="str">
        <f t="shared" si="305"/>
        <v>food</v>
      </c>
      <c r="X2443" s="6" t="str">
        <f t="shared" si="306"/>
        <v>small batch</v>
      </c>
    </row>
    <row r="2444" spans="1:24" ht="104.7" customHeight="1" x14ac:dyDescent="0.55000000000000004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20">
        <f t="shared" si="307"/>
        <v>42052.666990740734</v>
      </c>
      <c r="L2444" s="20">
        <f t="shared" si="308"/>
        <v>42082.625324074077</v>
      </c>
      <c r="M2444" s="6" t="b">
        <v>0</v>
      </c>
      <c r="N2444" s="6">
        <v>372</v>
      </c>
      <c r="O2444" s="6" t="b">
        <v>1</v>
      </c>
      <c r="P2444" s="6" t="s">
        <v>8298</v>
      </c>
      <c r="Q2444" s="8">
        <f t="shared" si="309"/>
        <v>125.94166666666666</v>
      </c>
      <c r="R2444" s="9">
        <f t="shared" si="310"/>
        <v>81.252688172043008</v>
      </c>
      <c r="S2444" s="6" t="s">
        <v>8336</v>
      </c>
      <c r="T2444" s="6" t="s">
        <v>8352</v>
      </c>
      <c r="U2444" s="6" t="str">
        <f t="shared" si="304"/>
        <v>food</v>
      </c>
      <c r="V2444" s="6" t="str">
        <f t="shared" si="311"/>
        <v>small batch</v>
      </c>
      <c r="W2444" s="6" t="str">
        <f t="shared" si="305"/>
        <v>food</v>
      </c>
      <c r="X2444" s="6" t="str">
        <f t="shared" si="306"/>
        <v>small batch</v>
      </c>
    </row>
    <row r="2445" spans="1:24" ht="104.7" customHeight="1" x14ac:dyDescent="0.55000000000000004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20">
        <f t="shared" si="307"/>
        <v>41836.625254629631</v>
      </c>
      <c r="L2445" s="20">
        <f t="shared" si="308"/>
        <v>41866.625254629631</v>
      </c>
      <c r="M2445" s="6" t="b">
        <v>0</v>
      </c>
      <c r="N2445" s="6">
        <v>311</v>
      </c>
      <c r="O2445" s="6" t="b">
        <v>1</v>
      </c>
      <c r="P2445" s="6" t="s">
        <v>8298</v>
      </c>
      <c r="Q2445" s="8">
        <f t="shared" si="309"/>
        <v>202.51495</v>
      </c>
      <c r="R2445" s="9">
        <f t="shared" si="310"/>
        <v>130.23469453376205</v>
      </c>
      <c r="S2445" s="6" t="s">
        <v>8336</v>
      </c>
      <c r="T2445" s="6" t="s">
        <v>8352</v>
      </c>
      <c r="U2445" s="6" t="str">
        <f t="shared" si="304"/>
        <v>food</v>
      </c>
      <c r="V2445" s="6" t="str">
        <f t="shared" si="311"/>
        <v>small batch</v>
      </c>
      <c r="W2445" s="6" t="str">
        <f t="shared" si="305"/>
        <v>food</v>
      </c>
      <c r="X2445" s="6" t="str">
        <f t="shared" si="306"/>
        <v>small batch</v>
      </c>
    </row>
    <row r="2446" spans="1:24" ht="104.7" customHeight="1" x14ac:dyDescent="0.55000000000000004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20">
        <f t="shared" si="307"/>
        <v>42485.754525462966</v>
      </c>
      <c r="L2446" s="20">
        <f t="shared" si="308"/>
        <v>42515.754525462966</v>
      </c>
      <c r="M2446" s="6" t="b">
        <v>0</v>
      </c>
      <c r="N2446" s="6">
        <v>61</v>
      </c>
      <c r="O2446" s="6" t="b">
        <v>1</v>
      </c>
      <c r="P2446" s="6" t="s">
        <v>8298</v>
      </c>
      <c r="Q2446" s="8">
        <f t="shared" si="309"/>
        <v>108.60000000000001</v>
      </c>
      <c r="R2446" s="9">
        <f t="shared" si="310"/>
        <v>53.409836065573771</v>
      </c>
      <c r="S2446" s="6" t="s">
        <v>8336</v>
      </c>
      <c r="T2446" s="6" t="s">
        <v>8352</v>
      </c>
      <c r="U2446" s="6" t="str">
        <f t="shared" si="304"/>
        <v>food</v>
      </c>
      <c r="V2446" s="6" t="str">
        <f t="shared" si="311"/>
        <v>small batch</v>
      </c>
      <c r="W2446" s="6" t="str">
        <f t="shared" si="305"/>
        <v>food</v>
      </c>
      <c r="X2446" s="6" t="str">
        <f t="shared" si="306"/>
        <v>small batch</v>
      </c>
    </row>
    <row r="2447" spans="1:24" ht="104.7" customHeight="1" x14ac:dyDescent="0.55000000000000004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20">
        <f t="shared" si="307"/>
        <v>42243.190057870372</v>
      </c>
      <c r="L2447" s="20">
        <f t="shared" si="308"/>
        <v>42273.190057870372</v>
      </c>
      <c r="M2447" s="6" t="b">
        <v>0</v>
      </c>
      <c r="N2447" s="6">
        <v>115</v>
      </c>
      <c r="O2447" s="6" t="b">
        <v>1</v>
      </c>
      <c r="P2447" s="6" t="s">
        <v>8298</v>
      </c>
      <c r="Q2447" s="8">
        <f t="shared" si="309"/>
        <v>172.8</v>
      </c>
      <c r="R2447" s="9">
        <f t="shared" si="310"/>
        <v>75.130434782608702</v>
      </c>
      <c r="S2447" s="6" t="s">
        <v>8336</v>
      </c>
      <c r="T2447" s="6" t="s">
        <v>8352</v>
      </c>
      <c r="U2447" s="6" t="str">
        <f t="shared" si="304"/>
        <v>food</v>
      </c>
      <c r="V2447" s="6" t="str">
        <f t="shared" si="311"/>
        <v>small batch</v>
      </c>
      <c r="W2447" s="6" t="str">
        <f t="shared" si="305"/>
        <v>food</v>
      </c>
      <c r="X2447" s="6" t="str">
        <f t="shared" si="306"/>
        <v>small batch</v>
      </c>
    </row>
    <row r="2448" spans="1:24" ht="104.7" customHeight="1" x14ac:dyDescent="0.55000000000000004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20">
        <f t="shared" si="307"/>
        <v>42670.602673611109</v>
      </c>
      <c r="L2448" s="20">
        <f t="shared" si="308"/>
        <v>42700.64434027778</v>
      </c>
      <c r="M2448" s="6" t="b">
        <v>0</v>
      </c>
      <c r="N2448" s="6">
        <v>111</v>
      </c>
      <c r="O2448" s="6" t="b">
        <v>1</v>
      </c>
      <c r="P2448" s="6" t="s">
        <v>8298</v>
      </c>
      <c r="Q2448" s="8">
        <f t="shared" si="309"/>
        <v>167.98</v>
      </c>
      <c r="R2448" s="9">
        <f t="shared" si="310"/>
        <v>75.666666666666671</v>
      </c>
      <c r="S2448" s="6" t="s">
        <v>8336</v>
      </c>
      <c r="T2448" s="6" t="s">
        <v>8352</v>
      </c>
      <c r="U2448" s="6" t="str">
        <f t="shared" si="304"/>
        <v>food</v>
      </c>
      <c r="V2448" s="6" t="str">
        <f t="shared" si="311"/>
        <v>small batch</v>
      </c>
      <c r="W2448" s="6" t="str">
        <f t="shared" si="305"/>
        <v>food</v>
      </c>
      <c r="X2448" s="6" t="str">
        <f t="shared" si="306"/>
        <v>small batch</v>
      </c>
    </row>
    <row r="2449" spans="1:24" ht="104.7" customHeight="1" x14ac:dyDescent="0.55000000000000004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20">
        <f t="shared" si="307"/>
        <v>42654.469826388886</v>
      </c>
      <c r="L2449" s="20">
        <f t="shared" si="308"/>
        <v>42686.166666666672</v>
      </c>
      <c r="M2449" s="6" t="b">
        <v>0</v>
      </c>
      <c r="N2449" s="6">
        <v>337</v>
      </c>
      <c r="O2449" s="6" t="b">
        <v>1</v>
      </c>
      <c r="P2449" s="6" t="s">
        <v>8298</v>
      </c>
      <c r="Q2449" s="8">
        <f t="shared" si="309"/>
        <v>427.20000000000005</v>
      </c>
      <c r="R2449" s="9">
        <f t="shared" si="310"/>
        <v>31.691394658753708</v>
      </c>
      <c r="S2449" s="6" t="s">
        <v>8336</v>
      </c>
      <c r="T2449" s="6" t="s">
        <v>8352</v>
      </c>
      <c r="U2449" s="6" t="str">
        <f t="shared" si="304"/>
        <v>food</v>
      </c>
      <c r="V2449" s="6" t="str">
        <f t="shared" si="311"/>
        <v>small batch</v>
      </c>
      <c r="W2449" s="6" t="str">
        <f t="shared" si="305"/>
        <v>food</v>
      </c>
      <c r="X2449" s="6" t="str">
        <f t="shared" si="306"/>
        <v>small batch</v>
      </c>
    </row>
    <row r="2450" spans="1:24" ht="104.7" customHeight="1" x14ac:dyDescent="0.55000000000000004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20">
        <f t="shared" si="307"/>
        <v>42607.316122685181</v>
      </c>
      <c r="L2450" s="20">
        <f t="shared" si="308"/>
        <v>42613.233333333337</v>
      </c>
      <c r="M2450" s="6" t="b">
        <v>0</v>
      </c>
      <c r="N2450" s="6">
        <v>9</v>
      </c>
      <c r="O2450" s="6" t="b">
        <v>1</v>
      </c>
      <c r="P2450" s="6" t="s">
        <v>8298</v>
      </c>
      <c r="Q2450" s="8">
        <f t="shared" si="309"/>
        <v>107.5</v>
      </c>
      <c r="R2450" s="9">
        <f t="shared" si="310"/>
        <v>47.777777777777779</v>
      </c>
      <c r="S2450" s="6" t="s">
        <v>8336</v>
      </c>
      <c r="T2450" s="6" t="s">
        <v>8352</v>
      </c>
      <c r="U2450" s="6" t="str">
        <f t="shared" si="304"/>
        <v>food</v>
      </c>
      <c r="V2450" s="6" t="str">
        <f t="shared" si="311"/>
        <v>small batch</v>
      </c>
      <c r="W2450" s="6" t="str">
        <f t="shared" si="305"/>
        <v>food</v>
      </c>
      <c r="X2450" s="6" t="str">
        <f t="shared" si="306"/>
        <v>small batch</v>
      </c>
    </row>
    <row r="2451" spans="1:24" ht="104.7" customHeight="1" x14ac:dyDescent="0.55000000000000004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20">
        <f t="shared" si="307"/>
        <v>41943.142534722225</v>
      </c>
      <c r="L2451" s="20">
        <f t="shared" si="308"/>
        <v>41973.184201388889</v>
      </c>
      <c r="M2451" s="6" t="b">
        <v>0</v>
      </c>
      <c r="N2451" s="6">
        <v>120</v>
      </c>
      <c r="O2451" s="6" t="b">
        <v>1</v>
      </c>
      <c r="P2451" s="6" t="s">
        <v>8298</v>
      </c>
      <c r="Q2451" s="8">
        <f t="shared" si="309"/>
        <v>108</v>
      </c>
      <c r="R2451" s="9">
        <f t="shared" si="310"/>
        <v>90</v>
      </c>
      <c r="S2451" s="6" t="s">
        <v>8336</v>
      </c>
      <c r="T2451" s="6" t="s">
        <v>8352</v>
      </c>
      <c r="U2451" s="6" t="str">
        <f t="shared" si="304"/>
        <v>food</v>
      </c>
      <c r="V2451" s="6" t="str">
        <f t="shared" si="311"/>
        <v>small batch</v>
      </c>
      <c r="W2451" s="6" t="str">
        <f t="shared" si="305"/>
        <v>food</v>
      </c>
      <c r="X2451" s="6" t="str">
        <f t="shared" si="306"/>
        <v>small batch</v>
      </c>
    </row>
    <row r="2452" spans="1:24" ht="104.7" customHeight="1" x14ac:dyDescent="0.55000000000000004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20">
        <f t="shared" si="307"/>
        <v>41902.07240740741</v>
      </c>
      <c r="L2452" s="20">
        <f t="shared" si="308"/>
        <v>41940.132638888892</v>
      </c>
      <c r="M2452" s="6" t="b">
        <v>0</v>
      </c>
      <c r="N2452" s="6">
        <v>102</v>
      </c>
      <c r="O2452" s="6" t="b">
        <v>1</v>
      </c>
      <c r="P2452" s="6" t="s">
        <v>8298</v>
      </c>
      <c r="Q2452" s="8">
        <f t="shared" si="309"/>
        <v>101.53353333333335</v>
      </c>
      <c r="R2452" s="9">
        <f t="shared" si="310"/>
        <v>149.31401960784314</v>
      </c>
      <c r="S2452" s="6" t="s">
        <v>8336</v>
      </c>
      <c r="T2452" s="6" t="s">
        <v>8352</v>
      </c>
      <c r="U2452" s="6" t="str">
        <f t="shared" si="304"/>
        <v>food</v>
      </c>
      <c r="V2452" s="6" t="str">
        <f t="shared" si="311"/>
        <v>small batch</v>
      </c>
      <c r="W2452" s="6" t="str">
        <f t="shared" si="305"/>
        <v>food</v>
      </c>
      <c r="X2452" s="6" t="str">
        <f t="shared" si="306"/>
        <v>small batch</v>
      </c>
    </row>
    <row r="2453" spans="1:24" ht="104.7" customHeight="1" x14ac:dyDescent="0.55000000000000004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20">
        <f t="shared" si="307"/>
        <v>42779.908449074079</v>
      </c>
      <c r="L2453" s="20">
        <f t="shared" si="308"/>
        <v>42799.908449074079</v>
      </c>
      <c r="M2453" s="6" t="b">
        <v>0</v>
      </c>
      <c r="N2453" s="6">
        <v>186</v>
      </c>
      <c r="O2453" s="6" t="b">
        <v>1</v>
      </c>
      <c r="P2453" s="6" t="s">
        <v>8298</v>
      </c>
      <c r="Q2453" s="8">
        <f t="shared" si="309"/>
        <v>115.45</v>
      </c>
      <c r="R2453" s="9">
        <f t="shared" si="310"/>
        <v>62.06989247311828</v>
      </c>
      <c r="S2453" s="6" t="s">
        <v>8336</v>
      </c>
      <c r="T2453" s="6" t="s">
        <v>8352</v>
      </c>
      <c r="U2453" s="6" t="str">
        <f t="shared" si="304"/>
        <v>food</v>
      </c>
      <c r="V2453" s="6" t="str">
        <f t="shared" si="311"/>
        <v>small batch</v>
      </c>
      <c r="W2453" s="6" t="str">
        <f t="shared" si="305"/>
        <v>food</v>
      </c>
      <c r="X2453" s="6" t="str">
        <f t="shared" si="306"/>
        <v>small batch</v>
      </c>
    </row>
    <row r="2454" spans="1:24" ht="104.7" customHeight="1" x14ac:dyDescent="0.55000000000000004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20">
        <f t="shared" si="307"/>
        <v>42338.84375</v>
      </c>
      <c r="L2454" s="20">
        <f t="shared" si="308"/>
        <v>42367.958333333328</v>
      </c>
      <c r="M2454" s="6" t="b">
        <v>0</v>
      </c>
      <c r="N2454" s="6">
        <v>15</v>
      </c>
      <c r="O2454" s="6" t="b">
        <v>1</v>
      </c>
      <c r="P2454" s="6" t="s">
        <v>8298</v>
      </c>
      <c r="Q2454" s="8">
        <f t="shared" si="309"/>
        <v>133.5</v>
      </c>
      <c r="R2454" s="9">
        <f t="shared" si="310"/>
        <v>53.4</v>
      </c>
      <c r="S2454" s="6" t="s">
        <v>8336</v>
      </c>
      <c r="T2454" s="6" t="s">
        <v>8352</v>
      </c>
      <c r="U2454" s="6" t="str">
        <f t="shared" si="304"/>
        <v>food</v>
      </c>
      <c r="V2454" s="6" t="str">
        <f t="shared" si="311"/>
        <v>small batch</v>
      </c>
      <c r="W2454" s="6" t="str">
        <f t="shared" si="305"/>
        <v>food</v>
      </c>
      <c r="X2454" s="6" t="str">
        <f t="shared" si="306"/>
        <v>small batch</v>
      </c>
    </row>
    <row r="2455" spans="1:24" ht="104.7" customHeight="1" x14ac:dyDescent="0.55000000000000004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20">
        <f t="shared" si="307"/>
        <v>42738.692233796297</v>
      </c>
      <c r="L2455" s="20">
        <f t="shared" si="308"/>
        <v>42768.692233796297</v>
      </c>
      <c r="M2455" s="6" t="b">
        <v>0</v>
      </c>
      <c r="N2455" s="6">
        <v>67</v>
      </c>
      <c r="O2455" s="6" t="b">
        <v>1</v>
      </c>
      <c r="P2455" s="6" t="s">
        <v>8298</v>
      </c>
      <c r="Q2455" s="8">
        <f t="shared" si="309"/>
        <v>154.69999999999999</v>
      </c>
      <c r="R2455" s="9">
        <f t="shared" si="310"/>
        <v>69.268656716417908</v>
      </c>
      <c r="S2455" s="6" t="s">
        <v>8336</v>
      </c>
      <c r="T2455" s="6" t="s">
        <v>8352</v>
      </c>
      <c r="U2455" s="6" t="str">
        <f t="shared" si="304"/>
        <v>food</v>
      </c>
      <c r="V2455" s="6" t="str">
        <f t="shared" si="311"/>
        <v>small batch</v>
      </c>
      <c r="W2455" s="6" t="str">
        <f t="shared" si="305"/>
        <v>food</v>
      </c>
      <c r="X2455" s="6" t="str">
        <f t="shared" si="306"/>
        <v>small batch</v>
      </c>
    </row>
    <row r="2456" spans="1:24" ht="104.7" customHeight="1" x14ac:dyDescent="0.55000000000000004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20">
        <f t="shared" si="307"/>
        <v>42770.201481481476</v>
      </c>
      <c r="L2456" s="20">
        <f t="shared" si="308"/>
        <v>42805.201481481476</v>
      </c>
      <c r="M2456" s="6" t="b">
        <v>0</v>
      </c>
      <c r="N2456" s="6">
        <v>130</v>
      </c>
      <c r="O2456" s="6" t="b">
        <v>1</v>
      </c>
      <c r="P2456" s="6" t="s">
        <v>8298</v>
      </c>
      <c r="Q2456" s="8">
        <f t="shared" si="309"/>
        <v>100.84571428571429</v>
      </c>
      <c r="R2456" s="9">
        <f t="shared" si="310"/>
        <v>271.50769230769231</v>
      </c>
      <c r="S2456" s="6" t="s">
        <v>8336</v>
      </c>
      <c r="T2456" s="6" t="s">
        <v>8352</v>
      </c>
      <c r="U2456" s="6" t="str">
        <f t="shared" si="304"/>
        <v>food</v>
      </c>
      <c r="V2456" s="6" t="str">
        <f t="shared" si="311"/>
        <v>small batch</v>
      </c>
      <c r="W2456" s="6" t="str">
        <f t="shared" si="305"/>
        <v>food</v>
      </c>
      <c r="X2456" s="6" t="str">
        <f t="shared" si="306"/>
        <v>small batch</v>
      </c>
    </row>
    <row r="2457" spans="1:24" ht="104.7" customHeight="1" x14ac:dyDescent="0.55000000000000004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20">
        <f t="shared" si="307"/>
        <v>42452.781828703708</v>
      </c>
      <c r="L2457" s="20">
        <f t="shared" si="308"/>
        <v>42480.781828703708</v>
      </c>
      <c r="M2457" s="6" t="b">
        <v>0</v>
      </c>
      <c r="N2457" s="6">
        <v>16</v>
      </c>
      <c r="O2457" s="6" t="b">
        <v>1</v>
      </c>
      <c r="P2457" s="6" t="s">
        <v>8298</v>
      </c>
      <c r="Q2457" s="8">
        <f t="shared" si="309"/>
        <v>182</v>
      </c>
      <c r="R2457" s="9">
        <f t="shared" si="310"/>
        <v>34.125</v>
      </c>
      <c r="S2457" s="6" t="s">
        <v>8336</v>
      </c>
      <c r="T2457" s="6" t="s">
        <v>8352</v>
      </c>
      <c r="U2457" s="6" t="str">
        <f t="shared" si="304"/>
        <v>food</v>
      </c>
      <c r="V2457" s="6" t="str">
        <f t="shared" si="311"/>
        <v>small batch</v>
      </c>
      <c r="W2457" s="6" t="str">
        <f t="shared" si="305"/>
        <v>food</v>
      </c>
      <c r="X2457" s="6" t="str">
        <f t="shared" si="306"/>
        <v>small batch</v>
      </c>
    </row>
    <row r="2458" spans="1:24" ht="104.7" customHeight="1" x14ac:dyDescent="0.55000000000000004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20">
        <f t="shared" si="307"/>
        <v>42761.961099537039</v>
      </c>
      <c r="L2458" s="20">
        <f t="shared" si="308"/>
        <v>42791.961099537039</v>
      </c>
      <c r="M2458" s="6" t="b">
        <v>0</v>
      </c>
      <c r="N2458" s="6">
        <v>67</v>
      </c>
      <c r="O2458" s="6" t="b">
        <v>1</v>
      </c>
      <c r="P2458" s="6" t="s">
        <v>8298</v>
      </c>
      <c r="Q2458" s="8">
        <f t="shared" si="309"/>
        <v>180.86666666666667</v>
      </c>
      <c r="R2458" s="9">
        <f t="shared" si="310"/>
        <v>40.492537313432834</v>
      </c>
      <c r="S2458" s="6" t="s">
        <v>8336</v>
      </c>
      <c r="T2458" s="6" t="s">
        <v>8352</v>
      </c>
      <c r="U2458" s="6" t="str">
        <f t="shared" si="304"/>
        <v>food</v>
      </c>
      <c r="V2458" s="6" t="str">
        <f t="shared" si="311"/>
        <v>small batch</v>
      </c>
      <c r="W2458" s="6" t="str">
        <f t="shared" si="305"/>
        <v>food</v>
      </c>
      <c r="X2458" s="6" t="str">
        <f t="shared" si="306"/>
        <v>small batch</v>
      </c>
    </row>
    <row r="2459" spans="1:24" ht="104.7" customHeight="1" x14ac:dyDescent="0.55000000000000004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20">
        <f t="shared" si="307"/>
        <v>42423.602500000001</v>
      </c>
      <c r="L2459" s="20">
        <f t="shared" si="308"/>
        <v>42453.560833333337</v>
      </c>
      <c r="M2459" s="6" t="b">
        <v>0</v>
      </c>
      <c r="N2459" s="6">
        <v>124</v>
      </c>
      <c r="O2459" s="6" t="b">
        <v>1</v>
      </c>
      <c r="P2459" s="6" t="s">
        <v>8298</v>
      </c>
      <c r="Q2459" s="8">
        <f t="shared" si="309"/>
        <v>102.30434782608695</v>
      </c>
      <c r="R2459" s="9">
        <f t="shared" si="310"/>
        <v>189.75806451612902</v>
      </c>
      <c r="S2459" s="6" t="s">
        <v>8336</v>
      </c>
      <c r="T2459" s="6" t="s">
        <v>8352</v>
      </c>
      <c r="U2459" s="6" t="str">
        <f t="shared" si="304"/>
        <v>food</v>
      </c>
      <c r="V2459" s="6" t="str">
        <f t="shared" si="311"/>
        <v>small batch</v>
      </c>
      <c r="W2459" s="6" t="str">
        <f t="shared" si="305"/>
        <v>food</v>
      </c>
      <c r="X2459" s="6" t="str">
        <f t="shared" si="306"/>
        <v>small batch</v>
      </c>
    </row>
    <row r="2460" spans="1:24" ht="104.7" customHeight="1" x14ac:dyDescent="0.55000000000000004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20">
        <f t="shared" si="307"/>
        <v>42495.871736111112</v>
      </c>
      <c r="L2460" s="20">
        <f t="shared" si="308"/>
        <v>42530.791666666672</v>
      </c>
      <c r="M2460" s="6" t="b">
        <v>0</v>
      </c>
      <c r="N2460" s="6">
        <v>80</v>
      </c>
      <c r="O2460" s="6" t="b">
        <v>1</v>
      </c>
      <c r="P2460" s="6" t="s">
        <v>8298</v>
      </c>
      <c r="Q2460" s="8">
        <f t="shared" si="309"/>
        <v>110.17999999999999</v>
      </c>
      <c r="R2460" s="9">
        <f t="shared" si="310"/>
        <v>68.862499999999997</v>
      </c>
      <c r="S2460" s="6" t="s">
        <v>8336</v>
      </c>
      <c r="T2460" s="6" t="s">
        <v>8352</v>
      </c>
      <c r="U2460" s="6" t="str">
        <f t="shared" si="304"/>
        <v>food</v>
      </c>
      <c r="V2460" s="6" t="str">
        <f t="shared" si="311"/>
        <v>small batch</v>
      </c>
      <c r="W2460" s="6" t="str">
        <f t="shared" si="305"/>
        <v>food</v>
      </c>
      <c r="X2460" s="6" t="str">
        <f t="shared" si="306"/>
        <v>small batch</v>
      </c>
    </row>
    <row r="2461" spans="1:24" ht="104.7" customHeight="1" x14ac:dyDescent="0.55000000000000004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20">
        <f t="shared" si="307"/>
        <v>42407.637557870374</v>
      </c>
      <c r="L2461" s="20">
        <f t="shared" si="308"/>
        <v>42452.595891203702</v>
      </c>
      <c r="M2461" s="6" t="b">
        <v>0</v>
      </c>
      <c r="N2461" s="6">
        <v>282</v>
      </c>
      <c r="O2461" s="6" t="b">
        <v>1</v>
      </c>
      <c r="P2461" s="6" t="s">
        <v>8298</v>
      </c>
      <c r="Q2461" s="8">
        <f t="shared" si="309"/>
        <v>102.25</v>
      </c>
      <c r="R2461" s="9">
        <f t="shared" si="310"/>
        <v>108.77659574468085</v>
      </c>
      <c r="S2461" s="6" t="s">
        <v>8336</v>
      </c>
      <c r="T2461" s="6" t="s">
        <v>8352</v>
      </c>
      <c r="U2461" s="6" t="str">
        <f t="shared" si="304"/>
        <v>food</v>
      </c>
      <c r="V2461" s="6" t="str">
        <f t="shared" si="311"/>
        <v>small batch</v>
      </c>
      <c r="W2461" s="6" t="str">
        <f t="shared" si="305"/>
        <v>food</v>
      </c>
      <c r="X2461" s="6" t="str">
        <f t="shared" si="306"/>
        <v>small batch</v>
      </c>
    </row>
    <row r="2462" spans="1:24" ht="104.7" customHeight="1" x14ac:dyDescent="0.55000000000000004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20">
        <f t="shared" si="307"/>
        <v>42704.187118055561</v>
      </c>
      <c r="L2462" s="20">
        <f t="shared" si="308"/>
        <v>42738.178472222222</v>
      </c>
      <c r="M2462" s="6" t="b">
        <v>0</v>
      </c>
      <c r="N2462" s="6">
        <v>68</v>
      </c>
      <c r="O2462" s="6" t="b">
        <v>1</v>
      </c>
      <c r="P2462" s="6" t="s">
        <v>8298</v>
      </c>
      <c r="Q2462" s="8">
        <f t="shared" si="309"/>
        <v>100.78823529411764</v>
      </c>
      <c r="R2462" s="9">
        <f t="shared" si="310"/>
        <v>125.98529411764706</v>
      </c>
      <c r="S2462" s="6" t="s">
        <v>8336</v>
      </c>
      <c r="T2462" s="6" t="s">
        <v>8352</v>
      </c>
      <c r="U2462" s="6" t="str">
        <f t="shared" si="304"/>
        <v>food</v>
      </c>
      <c r="V2462" s="6" t="str">
        <f t="shared" si="311"/>
        <v>small batch</v>
      </c>
      <c r="W2462" s="6" t="str">
        <f t="shared" si="305"/>
        <v>food</v>
      </c>
      <c r="X2462" s="6" t="str">
        <f t="shared" si="306"/>
        <v>small batch</v>
      </c>
    </row>
    <row r="2463" spans="1:24" ht="104.7" customHeight="1" x14ac:dyDescent="0.55000000000000004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20">
        <f t="shared" si="307"/>
        <v>40784.012696759259</v>
      </c>
      <c r="L2463" s="20">
        <f t="shared" si="308"/>
        <v>40817.125</v>
      </c>
      <c r="M2463" s="6" t="b">
        <v>0</v>
      </c>
      <c r="N2463" s="6">
        <v>86</v>
      </c>
      <c r="O2463" s="6" t="b">
        <v>1</v>
      </c>
      <c r="P2463" s="6" t="s">
        <v>8279</v>
      </c>
      <c r="Q2463" s="8">
        <f t="shared" si="309"/>
        <v>103.8</v>
      </c>
      <c r="R2463" s="9">
        <f t="shared" si="310"/>
        <v>90.523255813953483</v>
      </c>
      <c r="S2463" s="6" t="s">
        <v>8325</v>
      </c>
      <c r="T2463" s="6" t="s">
        <v>8329</v>
      </c>
      <c r="U2463" s="6" t="str">
        <f t="shared" si="304"/>
        <v>music</v>
      </c>
      <c r="V2463" s="6" t="str">
        <f t="shared" si="311"/>
        <v>indie rock</v>
      </c>
      <c r="W2463" s="6" t="str">
        <f t="shared" si="305"/>
        <v>music</v>
      </c>
      <c r="X2463" s="6" t="str">
        <f t="shared" si="306"/>
        <v>indie rock</v>
      </c>
    </row>
    <row r="2464" spans="1:24" ht="104.7" customHeight="1" x14ac:dyDescent="0.55000000000000004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20">
        <f t="shared" si="307"/>
        <v>41089.186296296299</v>
      </c>
      <c r="L2464" s="20">
        <f t="shared" si="308"/>
        <v>41109.186296296299</v>
      </c>
      <c r="M2464" s="6" t="b">
        <v>0</v>
      </c>
      <c r="N2464" s="6">
        <v>115</v>
      </c>
      <c r="O2464" s="6" t="b">
        <v>1</v>
      </c>
      <c r="P2464" s="6" t="s">
        <v>8279</v>
      </c>
      <c r="Q2464" s="8">
        <f t="shared" si="309"/>
        <v>110.70833333333334</v>
      </c>
      <c r="R2464" s="9">
        <f t="shared" si="310"/>
        <v>28.880434782608695</v>
      </c>
      <c r="S2464" s="6" t="s">
        <v>8325</v>
      </c>
      <c r="T2464" s="6" t="s">
        <v>8329</v>
      </c>
      <c r="U2464" s="6" t="str">
        <f t="shared" si="304"/>
        <v>music</v>
      </c>
      <c r="V2464" s="6" t="str">
        <f t="shared" si="311"/>
        <v>indie rock</v>
      </c>
      <c r="W2464" s="6" t="str">
        <f t="shared" si="305"/>
        <v>music</v>
      </c>
      <c r="X2464" s="6" t="str">
        <f t="shared" si="306"/>
        <v>indie rock</v>
      </c>
    </row>
    <row r="2465" spans="1:24" ht="104.7" customHeight="1" x14ac:dyDescent="0.55000000000000004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20">
        <f t="shared" si="307"/>
        <v>41341.111400462964</v>
      </c>
      <c r="L2465" s="20">
        <f t="shared" si="308"/>
        <v>41380.791666666664</v>
      </c>
      <c r="M2465" s="6" t="b">
        <v>0</v>
      </c>
      <c r="N2465" s="6">
        <v>75</v>
      </c>
      <c r="O2465" s="6" t="b">
        <v>1</v>
      </c>
      <c r="P2465" s="6" t="s">
        <v>8279</v>
      </c>
      <c r="Q2465" s="8">
        <f t="shared" si="309"/>
        <v>116.25000000000001</v>
      </c>
      <c r="R2465" s="9">
        <f t="shared" si="310"/>
        <v>31</v>
      </c>
      <c r="S2465" s="6" t="s">
        <v>8325</v>
      </c>
      <c r="T2465" s="6" t="s">
        <v>8329</v>
      </c>
      <c r="U2465" s="6" t="str">
        <f t="shared" si="304"/>
        <v>music</v>
      </c>
      <c r="V2465" s="6" t="str">
        <f t="shared" si="311"/>
        <v>indie rock</v>
      </c>
      <c r="W2465" s="6" t="str">
        <f t="shared" si="305"/>
        <v>music</v>
      </c>
      <c r="X2465" s="6" t="str">
        <f t="shared" si="306"/>
        <v>indie rock</v>
      </c>
    </row>
    <row r="2466" spans="1:24" ht="104.7" customHeight="1" x14ac:dyDescent="0.55000000000000004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20">
        <f t="shared" si="307"/>
        <v>42248.90042824074</v>
      </c>
      <c r="L2466" s="20">
        <f t="shared" si="308"/>
        <v>42277.811805555553</v>
      </c>
      <c r="M2466" s="6" t="b">
        <v>0</v>
      </c>
      <c r="N2466" s="6">
        <v>43</v>
      </c>
      <c r="O2466" s="6" t="b">
        <v>1</v>
      </c>
      <c r="P2466" s="6" t="s">
        <v>8279</v>
      </c>
      <c r="Q2466" s="8">
        <f t="shared" si="309"/>
        <v>111.1</v>
      </c>
      <c r="R2466" s="9">
        <f t="shared" si="310"/>
        <v>51.674418604651166</v>
      </c>
      <c r="S2466" s="6" t="s">
        <v>8325</v>
      </c>
      <c r="T2466" s="6" t="s">
        <v>8329</v>
      </c>
      <c r="U2466" s="6" t="str">
        <f t="shared" si="304"/>
        <v>music</v>
      </c>
      <c r="V2466" s="6" t="str">
        <f t="shared" si="311"/>
        <v>indie rock</v>
      </c>
      <c r="W2466" s="6" t="str">
        <f t="shared" si="305"/>
        <v>music</v>
      </c>
      <c r="X2466" s="6" t="str">
        <f t="shared" si="306"/>
        <v>indie rock</v>
      </c>
    </row>
    <row r="2467" spans="1:24" ht="104.7" customHeight="1" x14ac:dyDescent="0.55000000000000004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20">
        <f t="shared" si="307"/>
        <v>41145.719305555554</v>
      </c>
      <c r="L2467" s="20">
        <f t="shared" si="308"/>
        <v>41175.719305555554</v>
      </c>
      <c r="M2467" s="6" t="b">
        <v>0</v>
      </c>
      <c r="N2467" s="6">
        <v>48</v>
      </c>
      <c r="O2467" s="6" t="b">
        <v>1</v>
      </c>
      <c r="P2467" s="6" t="s">
        <v>8279</v>
      </c>
      <c r="Q2467" s="8">
        <f t="shared" si="309"/>
        <v>180.14285714285714</v>
      </c>
      <c r="R2467" s="9">
        <f t="shared" si="310"/>
        <v>26.270833333333332</v>
      </c>
      <c r="S2467" s="6" t="s">
        <v>8325</v>
      </c>
      <c r="T2467" s="6" t="s">
        <v>8329</v>
      </c>
      <c r="U2467" s="6" t="str">
        <f t="shared" si="304"/>
        <v>music</v>
      </c>
      <c r="V2467" s="6" t="str">
        <f t="shared" si="311"/>
        <v>indie rock</v>
      </c>
      <c r="W2467" s="6" t="str">
        <f t="shared" si="305"/>
        <v>music</v>
      </c>
      <c r="X2467" s="6" t="str">
        <f t="shared" si="306"/>
        <v>indie rock</v>
      </c>
    </row>
    <row r="2468" spans="1:24" ht="104.7" customHeight="1" x14ac:dyDescent="0.55000000000000004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20">
        <f t="shared" si="307"/>
        <v>41373.102465277778</v>
      </c>
      <c r="L2468" s="20">
        <f t="shared" si="308"/>
        <v>41403.102465277778</v>
      </c>
      <c r="M2468" s="6" t="b">
        <v>0</v>
      </c>
      <c r="N2468" s="6">
        <v>52</v>
      </c>
      <c r="O2468" s="6" t="b">
        <v>1</v>
      </c>
      <c r="P2468" s="6" t="s">
        <v>8279</v>
      </c>
      <c r="Q2468" s="8">
        <f t="shared" si="309"/>
        <v>100</v>
      </c>
      <c r="R2468" s="9">
        <f t="shared" si="310"/>
        <v>48.07692307692308</v>
      </c>
      <c r="S2468" s="6" t="s">
        <v>8325</v>
      </c>
      <c r="T2468" s="6" t="s">
        <v>8329</v>
      </c>
      <c r="U2468" s="6" t="str">
        <f t="shared" si="304"/>
        <v>music</v>
      </c>
      <c r="V2468" s="6" t="str">
        <f t="shared" si="311"/>
        <v>indie rock</v>
      </c>
      <c r="W2468" s="6" t="str">
        <f t="shared" si="305"/>
        <v>music</v>
      </c>
      <c r="X2468" s="6" t="str">
        <f t="shared" si="306"/>
        <v>indie rock</v>
      </c>
    </row>
    <row r="2469" spans="1:24" ht="104.7" customHeight="1" x14ac:dyDescent="0.55000000000000004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20">
        <f t="shared" si="307"/>
        <v>41025.874201388891</v>
      </c>
      <c r="L2469" s="20">
        <f t="shared" si="308"/>
        <v>41039.708333333336</v>
      </c>
      <c r="M2469" s="6" t="b">
        <v>0</v>
      </c>
      <c r="N2469" s="6">
        <v>43</v>
      </c>
      <c r="O2469" s="6" t="b">
        <v>1</v>
      </c>
      <c r="P2469" s="6" t="s">
        <v>8279</v>
      </c>
      <c r="Q2469" s="8">
        <f t="shared" si="309"/>
        <v>118.5</v>
      </c>
      <c r="R2469" s="9">
        <f t="shared" si="310"/>
        <v>27.558139534883722</v>
      </c>
      <c r="S2469" s="6" t="s">
        <v>8325</v>
      </c>
      <c r="T2469" s="6" t="s">
        <v>8329</v>
      </c>
      <c r="U2469" s="6" t="str">
        <f t="shared" si="304"/>
        <v>music</v>
      </c>
      <c r="V2469" s="6" t="str">
        <f t="shared" si="311"/>
        <v>indie rock</v>
      </c>
      <c r="W2469" s="6" t="str">
        <f t="shared" si="305"/>
        <v>music</v>
      </c>
      <c r="X2469" s="6" t="str">
        <f t="shared" si="306"/>
        <v>indie rock</v>
      </c>
    </row>
    <row r="2470" spans="1:24" ht="104.7" customHeight="1" x14ac:dyDescent="0.55000000000000004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20">
        <f t="shared" si="307"/>
        <v>41174.154178240737</v>
      </c>
      <c r="L2470" s="20">
        <f t="shared" si="308"/>
        <v>41210.208333333336</v>
      </c>
      <c r="M2470" s="6" t="b">
        <v>0</v>
      </c>
      <c r="N2470" s="6">
        <v>58</v>
      </c>
      <c r="O2470" s="6" t="b">
        <v>1</v>
      </c>
      <c r="P2470" s="6" t="s">
        <v>8279</v>
      </c>
      <c r="Q2470" s="8">
        <f t="shared" si="309"/>
        <v>107.21700000000001</v>
      </c>
      <c r="R2470" s="9">
        <f t="shared" si="310"/>
        <v>36.97137931034483</v>
      </c>
      <c r="S2470" s="6" t="s">
        <v>8325</v>
      </c>
      <c r="T2470" s="6" t="s">
        <v>8329</v>
      </c>
      <c r="U2470" s="6" t="str">
        <f t="shared" si="304"/>
        <v>music</v>
      </c>
      <c r="V2470" s="6" t="str">
        <f t="shared" si="311"/>
        <v>indie rock</v>
      </c>
      <c r="W2470" s="6" t="str">
        <f t="shared" si="305"/>
        <v>music</v>
      </c>
      <c r="X2470" s="6" t="str">
        <f t="shared" si="306"/>
        <v>indie rock</v>
      </c>
    </row>
    <row r="2471" spans="1:24" ht="104.7" customHeight="1" x14ac:dyDescent="0.55000000000000004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20">
        <f t="shared" si="307"/>
        <v>40557.429733796293</v>
      </c>
      <c r="L2471" s="20">
        <f t="shared" si="308"/>
        <v>40582.429733796293</v>
      </c>
      <c r="M2471" s="6" t="b">
        <v>0</v>
      </c>
      <c r="N2471" s="6">
        <v>47</v>
      </c>
      <c r="O2471" s="6" t="b">
        <v>1</v>
      </c>
      <c r="P2471" s="6" t="s">
        <v>8279</v>
      </c>
      <c r="Q2471" s="8">
        <f t="shared" si="309"/>
        <v>113.66666666666667</v>
      </c>
      <c r="R2471" s="9">
        <f t="shared" si="310"/>
        <v>29.021276595744681</v>
      </c>
      <c r="S2471" s="6" t="s">
        <v>8325</v>
      </c>
      <c r="T2471" s="6" t="s">
        <v>8329</v>
      </c>
      <c r="U2471" s="6" t="str">
        <f t="shared" si="304"/>
        <v>music</v>
      </c>
      <c r="V2471" s="6" t="str">
        <f t="shared" si="311"/>
        <v>indie rock</v>
      </c>
      <c r="W2471" s="6" t="str">
        <f t="shared" si="305"/>
        <v>music</v>
      </c>
      <c r="X2471" s="6" t="str">
        <f t="shared" si="306"/>
        <v>indie rock</v>
      </c>
    </row>
    <row r="2472" spans="1:24" ht="104.7" customHeight="1" x14ac:dyDescent="0.55000000000000004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20">
        <f t="shared" si="307"/>
        <v>41023.07471064815</v>
      </c>
      <c r="L2472" s="20">
        <f t="shared" si="308"/>
        <v>41053.07471064815</v>
      </c>
      <c r="M2472" s="6" t="b">
        <v>0</v>
      </c>
      <c r="N2472" s="6">
        <v>36</v>
      </c>
      <c r="O2472" s="6" t="b">
        <v>1</v>
      </c>
      <c r="P2472" s="6" t="s">
        <v>8279</v>
      </c>
      <c r="Q2472" s="8">
        <f t="shared" si="309"/>
        <v>103.16400000000002</v>
      </c>
      <c r="R2472" s="9">
        <f t="shared" si="310"/>
        <v>28.65666666666667</v>
      </c>
      <c r="S2472" s="6" t="s">
        <v>8325</v>
      </c>
      <c r="T2472" s="6" t="s">
        <v>8329</v>
      </c>
      <c r="U2472" s="6" t="str">
        <f t="shared" si="304"/>
        <v>music</v>
      </c>
      <c r="V2472" s="6" t="str">
        <f t="shared" si="311"/>
        <v>indie rock</v>
      </c>
      <c r="W2472" s="6" t="str">
        <f t="shared" si="305"/>
        <v>music</v>
      </c>
      <c r="X2472" s="6" t="str">
        <f t="shared" si="306"/>
        <v>indie rock</v>
      </c>
    </row>
    <row r="2473" spans="1:24" ht="104.7" customHeight="1" x14ac:dyDescent="0.55000000000000004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20">
        <f t="shared" si="307"/>
        <v>40893.992962962962</v>
      </c>
      <c r="L2473" s="20">
        <f t="shared" si="308"/>
        <v>40933.992962962962</v>
      </c>
      <c r="M2473" s="6" t="b">
        <v>0</v>
      </c>
      <c r="N2473" s="6">
        <v>17</v>
      </c>
      <c r="O2473" s="6" t="b">
        <v>1</v>
      </c>
      <c r="P2473" s="6" t="s">
        <v>8279</v>
      </c>
      <c r="Q2473" s="8">
        <f t="shared" si="309"/>
        <v>128</v>
      </c>
      <c r="R2473" s="9">
        <f t="shared" si="310"/>
        <v>37.647058823529413</v>
      </c>
      <c r="S2473" s="6" t="s">
        <v>8325</v>
      </c>
      <c r="T2473" s="6" t="s">
        <v>8329</v>
      </c>
      <c r="U2473" s="6" t="str">
        <f t="shared" si="304"/>
        <v>music</v>
      </c>
      <c r="V2473" s="6" t="str">
        <f t="shared" si="311"/>
        <v>indie rock</v>
      </c>
      <c r="W2473" s="6" t="str">
        <f t="shared" si="305"/>
        <v>music</v>
      </c>
      <c r="X2473" s="6" t="str">
        <f t="shared" si="306"/>
        <v>indie rock</v>
      </c>
    </row>
    <row r="2474" spans="1:24" ht="104.7" customHeight="1" x14ac:dyDescent="0.55000000000000004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20">
        <f t="shared" si="307"/>
        <v>40354.11550925926</v>
      </c>
      <c r="L2474" s="20">
        <f t="shared" si="308"/>
        <v>40425.043749999997</v>
      </c>
      <c r="M2474" s="6" t="b">
        <v>0</v>
      </c>
      <c r="N2474" s="6">
        <v>104</v>
      </c>
      <c r="O2474" s="6" t="b">
        <v>1</v>
      </c>
      <c r="P2474" s="6" t="s">
        <v>8279</v>
      </c>
      <c r="Q2474" s="8">
        <f t="shared" si="309"/>
        <v>135.76026666666667</v>
      </c>
      <c r="R2474" s="9">
        <f t="shared" si="310"/>
        <v>97.904038461538462</v>
      </c>
      <c r="S2474" s="6" t="s">
        <v>8325</v>
      </c>
      <c r="T2474" s="6" t="s">
        <v>8329</v>
      </c>
      <c r="U2474" s="6" t="str">
        <f t="shared" si="304"/>
        <v>music</v>
      </c>
      <c r="V2474" s="6" t="str">
        <f t="shared" si="311"/>
        <v>indie rock</v>
      </c>
      <c r="W2474" s="6" t="str">
        <f t="shared" si="305"/>
        <v>music</v>
      </c>
      <c r="X2474" s="6" t="str">
        <f t="shared" si="306"/>
        <v>indie rock</v>
      </c>
    </row>
    <row r="2475" spans="1:24" ht="104.7" customHeight="1" x14ac:dyDescent="0.55000000000000004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20">
        <f t="shared" si="307"/>
        <v>41193.748483796298</v>
      </c>
      <c r="L2475" s="20">
        <f t="shared" si="308"/>
        <v>41223.790150462963</v>
      </c>
      <c r="M2475" s="6" t="b">
        <v>0</v>
      </c>
      <c r="N2475" s="6">
        <v>47</v>
      </c>
      <c r="O2475" s="6" t="b">
        <v>1</v>
      </c>
      <c r="P2475" s="6" t="s">
        <v>8279</v>
      </c>
      <c r="Q2475" s="8">
        <f t="shared" si="309"/>
        <v>100</v>
      </c>
      <c r="R2475" s="9">
        <f t="shared" si="310"/>
        <v>42.553191489361701</v>
      </c>
      <c r="S2475" s="6" t="s">
        <v>8325</v>
      </c>
      <c r="T2475" s="6" t="s">
        <v>8329</v>
      </c>
      <c r="U2475" s="6" t="str">
        <f t="shared" si="304"/>
        <v>music</v>
      </c>
      <c r="V2475" s="6" t="str">
        <f t="shared" si="311"/>
        <v>indie rock</v>
      </c>
      <c r="W2475" s="6" t="str">
        <f t="shared" si="305"/>
        <v>music</v>
      </c>
      <c r="X2475" s="6" t="str">
        <f t="shared" si="306"/>
        <v>indie rock</v>
      </c>
    </row>
    <row r="2476" spans="1:24" ht="104.7" customHeight="1" x14ac:dyDescent="0.55000000000000004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20">
        <f t="shared" si="307"/>
        <v>40417.011296296296</v>
      </c>
      <c r="L2476" s="20">
        <f t="shared" si="308"/>
        <v>40462.011296296296</v>
      </c>
      <c r="M2476" s="6" t="b">
        <v>0</v>
      </c>
      <c r="N2476" s="6">
        <v>38</v>
      </c>
      <c r="O2476" s="6" t="b">
        <v>1</v>
      </c>
      <c r="P2476" s="6" t="s">
        <v>8279</v>
      </c>
      <c r="Q2476" s="8">
        <f t="shared" si="309"/>
        <v>100.00360000000002</v>
      </c>
      <c r="R2476" s="9">
        <f t="shared" si="310"/>
        <v>131.58368421052631</v>
      </c>
      <c r="S2476" s="6" t="s">
        <v>8325</v>
      </c>
      <c r="T2476" s="6" t="s">
        <v>8329</v>
      </c>
      <c r="U2476" s="6" t="str">
        <f t="shared" si="304"/>
        <v>music</v>
      </c>
      <c r="V2476" s="6" t="str">
        <f t="shared" si="311"/>
        <v>indie rock</v>
      </c>
      <c r="W2476" s="6" t="str">
        <f t="shared" si="305"/>
        <v>music</v>
      </c>
      <c r="X2476" s="6" t="str">
        <f t="shared" si="306"/>
        <v>indie rock</v>
      </c>
    </row>
    <row r="2477" spans="1:24" ht="104.7" customHeight="1" x14ac:dyDescent="0.55000000000000004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20">
        <f t="shared" si="307"/>
        <v>40310.287673611114</v>
      </c>
      <c r="L2477" s="20">
        <f t="shared" si="308"/>
        <v>40369.916666666664</v>
      </c>
      <c r="M2477" s="6" t="b">
        <v>0</v>
      </c>
      <c r="N2477" s="6">
        <v>81</v>
      </c>
      <c r="O2477" s="6" t="b">
        <v>1</v>
      </c>
      <c r="P2477" s="6" t="s">
        <v>8279</v>
      </c>
      <c r="Q2477" s="8">
        <f t="shared" si="309"/>
        <v>104.71999999999998</v>
      </c>
      <c r="R2477" s="9">
        <f t="shared" si="310"/>
        <v>32.320987654320987</v>
      </c>
      <c r="S2477" s="6" t="s">
        <v>8325</v>
      </c>
      <c r="T2477" s="6" t="s">
        <v>8329</v>
      </c>
      <c r="U2477" s="6" t="str">
        <f t="shared" si="304"/>
        <v>music</v>
      </c>
      <c r="V2477" s="6" t="str">
        <f t="shared" si="311"/>
        <v>indie rock</v>
      </c>
      <c r="W2477" s="6" t="str">
        <f t="shared" si="305"/>
        <v>music</v>
      </c>
      <c r="X2477" s="6" t="str">
        <f t="shared" si="306"/>
        <v>indie rock</v>
      </c>
    </row>
    <row r="2478" spans="1:24" ht="104.7" customHeight="1" x14ac:dyDescent="0.55000000000000004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20">
        <f t="shared" si="307"/>
        <v>41913.328356481477</v>
      </c>
      <c r="L2478" s="20">
        <f t="shared" si="308"/>
        <v>41946.370023148149</v>
      </c>
      <c r="M2478" s="6" t="b">
        <v>0</v>
      </c>
      <c r="N2478" s="6">
        <v>55</v>
      </c>
      <c r="O2478" s="6" t="b">
        <v>1</v>
      </c>
      <c r="P2478" s="6" t="s">
        <v>8279</v>
      </c>
      <c r="Q2478" s="8">
        <f t="shared" si="309"/>
        <v>105.02249999999999</v>
      </c>
      <c r="R2478" s="9">
        <f t="shared" si="310"/>
        <v>61.103999999999999</v>
      </c>
      <c r="S2478" s="6" t="s">
        <v>8325</v>
      </c>
      <c r="T2478" s="6" t="s">
        <v>8329</v>
      </c>
      <c r="U2478" s="6" t="str">
        <f t="shared" si="304"/>
        <v>music</v>
      </c>
      <c r="V2478" s="6" t="str">
        <f t="shared" si="311"/>
        <v>indie rock</v>
      </c>
      <c r="W2478" s="6" t="str">
        <f t="shared" si="305"/>
        <v>music</v>
      </c>
      <c r="X2478" s="6" t="str">
        <f t="shared" si="306"/>
        <v>indie rock</v>
      </c>
    </row>
    <row r="2479" spans="1:24" ht="104.7" customHeight="1" x14ac:dyDescent="0.55000000000000004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20">
        <f t="shared" si="307"/>
        <v>41088.691493055558</v>
      </c>
      <c r="L2479" s="20">
        <f t="shared" si="308"/>
        <v>41133.691493055558</v>
      </c>
      <c r="M2479" s="6" t="b">
        <v>0</v>
      </c>
      <c r="N2479" s="6">
        <v>41</v>
      </c>
      <c r="O2479" s="6" t="b">
        <v>1</v>
      </c>
      <c r="P2479" s="6" t="s">
        <v>8279</v>
      </c>
      <c r="Q2479" s="8">
        <f t="shared" si="309"/>
        <v>171.33333333333334</v>
      </c>
      <c r="R2479" s="9">
        <f t="shared" si="310"/>
        <v>31.341463414634145</v>
      </c>
      <c r="S2479" s="6" t="s">
        <v>8325</v>
      </c>
      <c r="T2479" s="6" t="s">
        <v>8329</v>
      </c>
      <c r="U2479" s="6" t="str">
        <f t="shared" si="304"/>
        <v>music</v>
      </c>
      <c r="V2479" s="6" t="str">
        <f t="shared" si="311"/>
        <v>indie rock</v>
      </c>
      <c r="W2479" s="6" t="str">
        <f t="shared" si="305"/>
        <v>music</v>
      </c>
      <c r="X2479" s="6" t="str">
        <f t="shared" si="306"/>
        <v>indie rock</v>
      </c>
    </row>
    <row r="2480" spans="1:24" ht="104.7" customHeight="1" x14ac:dyDescent="0.55000000000000004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20">
        <f t="shared" si="307"/>
        <v>41257.950381944444</v>
      </c>
      <c r="L2480" s="20">
        <f t="shared" si="308"/>
        <v>41287.950381944444</v>
      </c>
      <c r="M2480" s="6" t="b">
        <v>0</v>
      </c>
      <c r="N2480" s="6">
        <v>79</v>
      </c>
      <c r="O2480" s="6" t="b">
        <v>1</v>
      </c>
      <c r="P2480" s="6" t="s">
        <v>8279</v>
      </c>
      <c r="Q2480" s="8">
        <f t="shared" si="309"/>
        <v>127.49999999999999</v>
      </c>
      <c r="R2480" s="9">
        <f t="shared" si="310"/>
        <v>129.1139240506329</v>
      </c>
      <c r="S2480" s="6" t="s">
        <v>8325</v>
      </c>
      <c r="T2480" s="6" t="s">
        <v>8329</v>
      </c>
      <c r="U2480" s="6" t="str">
        <f t="shared" si="304"/>
        <v>music</v>
      </c>
      <c r="V2480" s="6" t="str">
        <f t="shared" si="311"/>
        <v>indie rock</v>
      </c>
      <c r="W2480" s="6" t="str">
        <f t="shared" si="305"/>
        <v>music</v>
      </c>
      <c r="X2480" s="6" t="str">
        <f t="shared" si="306"/>
        <v>indie rock</v>
      </c>
    </row>
    <row r="2481" spans="1:24" ht="104.7" customHeight="1" x14ac:dyDescent="0.55000000000000004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20">
        <f t="shared" si="307"/>
        <v>41107.726782407408</v>
      </c>
      <c r="L2481" s="20">
        <f t="shared" si="308"/>
        <v>41118.083333333336</v>
      </c>
      <c r="M2481" s="6" t="b">
        <v>0</v>
      </c>
      <c r="N2481" s="6">
        <v>16</v>
      </c>
      <c r="O2481" s="6" t="b">
        <v>1</v>
      </c>
      <c r="P2481" s="6" t="s">
        <v>8279</v>
      </c>
      <c r="Q2481" s="8">
        <f t="shared" si="309"/>
        <v>133.44333333333333</v>
      </c>
      <c r="R2481" s="9">
        <f t="shared" si="310"/>
        <v>25.020624999999999</v>
      </c>
      <c r="S2481" s="6" t="s">
        <v>8325</v>
      </c>
      <c r="T2481" s="6" t="s">
        <v>8329</v>
      </c>
      <c r="U2481" s="6" t="str">
        <f t="shared" si="304"/>
        <v>music</v>
      </c>
      <c r="V2481" s="6" t="str">
        <f t="shared" si="311"/>
        <v>indie rock</v>
      </c>
      <c r="W2481" s="6" t="str">
        <f t="shared" si="305"/>
        <v>music</v>
      </c>
      <c r="X2481" s="6" t="str">
        <f t="shared" si="306"/>
        <v>indie rock</v>
      </c>
    </row>
    <row r="2482" spans="1:24" ht="104.7" customHeight="1" x14ac:dyDescent="0.55000000000000004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20">
        <f t="shared" si="307"/>
        <v>42227.936157407406</v>
      </c>
      <c r="L2482" s="20">
        <f t="shared" si="308"/>
        <v>42287.936157407406</v>
      </c>
      <c r="M2482" s="6" t="b">
        <v>0</v>
      </c>
      <c r="N2482" s="6">
        <v>8</v>
      </c>
      <c r="O2482" s="6" t="b">
        <v>1</v>
      </c>
      <c r="P2482" s="6" t="s">
        <v>8279</v>
      </c>
      <c r="Q2482" s="8">
        <f t="shared" si="309"/>
        <v>100</v>
      </c>
      <c r="R2482" s="9">
        <f t="shared" si="310"/>
        <v>250</v>
      </c>
      <c r="S2482" s="6" t="s">
        <v>8325</v>
      </c>
      <c r="T2482" s="6" t="s">
        <v>8329</v>
      </c>
      <c r="U2482" s="6" t="str">
        <f t="shared" si="304"/>
        <v>music</v>
      </c>
      <c r="V2482" s="6" t="str">
        <f t="shared" si="311"/>
        <v>indie rock</v>
      </c>
      <c r="W2482" s="6" t="str">
        <f t="shared" si="305"/>
        <v>music</v>
      </c>
      <c r="X2482" s="6" t="str">
        <f t="shared" si="306"/>
        <v>indie rock</v>
      </c>
    </row>
    <row r="2483" spans="1:24" ht="104.7" customHeight="1" x14ac:dyDescent="0.55000000000000004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20">
        <f t="shared" si="307"/>
        <v>40999.645925925928</v>
      </c>
      <c r="L2483" s="20">
        <f t="shared" si="308"/>
        <v>41029.645925925928</v>
      </c>
      <c r="M2483" s="6" t="b">
        <v>0</v>
      </c>
      <c r="N2483" s="6">
        <v>95</v>
      </c>
      <c r="O2483" s="6" t="b">
        <v>1</v>
      </c>
      <c r="P2483" s="6" t="s">
        <v>8279</v>
      </c>
      <c r="Q2483" s="8">
        <f t="shared" si="309"/>
        <v>112.91099999999999</v>
      </c>
      <c r="R2483" s="9">
        <f t="shared" si="310"/>
        <v>47.541473684210523</v>
      </c>
      <c r="S2483" s="6" t="s">
        <v>8325</v>
      </c>
      <c r="T2483" s="6" t="s">
        <v>8329</v>
      </c>
      <c r="U2483" s="6" t="str">
        <f t="shared" si="304"/>
        <v>music</v>
      </c>
      <c r="V2483" s="6" t="str">
        <f t="shared" si="311"/>
        <v>indie rock</v>
      </c>
      <c r="W2483" s="6" t="str">
        <f t="shared" si="305"/>
        <v>music</v>
      </c>
      <c r="X2483" s="6" t="str">
        <f t="shared" si="306"/>
        <v>indie rock</v>
      </c>
    </row>
    <row r="2484" spans="1:24" ht="104.7" customHeight="1" x14ac:dyDescent="0.55000000000000004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20">
        <f t="shared" si="307"/>
        <v>40711.782210648147</v>
      </c>
      <c r="L2484" s="20">
        <f t="shared" si="308"/>
        <v>40756.782210648147</v>
      </c>
      <c r="M2484" s="6" t="b">
        <v>0</v>
      </c>
      <c r="N2484" s="6">
        <v>25</v>
      </c>
      <c r="O2484" s="6" t="b">
        <v>1</v>
      </c>
      <c r="P2484" s="6" t="s">
        <v>8279</v>
      </c>
      <c r="Q2484" s="8">
        <f t="shared" si="309"/>
        <v>100.1</v>
      </c>
      <c r="R2484" s="9">
        <f t="shared" si="310"/>
        <v>40.04</v>
      </c>
      <c r="S2484" s="6" t="s">
        <v>8325</v>
      </c>
      <c r="T2484" s="6" t="s">
        <v>8329</v>
      </c>
      <c r="U2484" s="6" t="str">
        <f t="shared" si="304"/>
        <v>music</v>
      </c>
      <c r="V2484" s="6" t="str">
        <f t="shared" si="311"/>
        <v>indie rock</v>
      </c>
      <c r="W2484" s="6" t="str">
        <f t="shared" si="305"/>
        <v>music</v>
      </c>
      <c r="X2484" s="6" t="str">
        <f t="shared" si="306"/>
        <v>indie rock</v>
      </c>
    </row>
    <row r="2485" spans="1:24" ht="104.7" customHeight="1" x14ac:dyDescent="0.55000000000000004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20">
        <f t="shared" si="307"/>
        <v>40970.750034722223</v>
      </c>
      <c r="L2485" s="20">
        <f t="shared" si="308"/>
        <v>41030.708368055559</v>
      </c>
      <c r="M2485" s="6" t="b">
        <v>0</v>
      </c>
      <c r="N2485" s="6">
        <v>19</v>
      </c>
      <c r="O2485" s="6" t="b">
        <v>1</v>
      </c>
      <c r="P2485" s="6" t="s">
        <v>8279</v>
      </c>
      <c r="Q2485" s="8">
        <f t="shared" si="309"/>
        <v>113.72727272727272</v>
      </c>
      <c r="R2485" s="9">
        <f t="shared" si="310"/>
        <v>65.84210526315789</v>
      </c>
      <c r="S2485" s="6" t="s">
        <v>8325</v>
      </c>
      <c r="T2485" s="6" t="s">
        <v>8329</v>
      </c>
      <c r="U2485" s="6" t="str">
        <f t="shared" si="304"/>
        <v>music</v>
      </c>
      <c r="V2485" s="6" t="str">
        <f t="shared" si="311"/>
        <v>indie rock</v>
      </c>
      <c r="W2485" s="6" t="str">
        <f t="shared" si="305"/>
        <v>music</v>
      </c>
      <c r="X2485" s="6" t="str">
        <f t="shared" si="306"/>
        <v>indie rock</v>
      </c>
    </row>
    <row r="2486" spans="1:24" ht="104.7" customHeight="1" x14ac:dyDescent="0.55000000000000004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20">
        <f t="shared" si="307"/>
        <v>40771.916701388887</v>
      </c>
      <c r="L2486" s="20">
        <f t="shared" si="308"/>
        <v>40801.916701388887</v>
      </c>
      <c r="M2486" s="6" t="b">
        <v>0</v>
      </c>
      <c r="N2486" s="6">
        <v>90</v>
      </c>
      <c r="O2486" s="6" t="b">
        <v>1</v>
      </c>
      <c r="P2486" s="6" t="s">
        <v>8279</v>
      </c>
      <c r="Q2486" s="8">
        <f t="shared" si="309"/>
        <v>119.31742857142855</v>
      </c>
      <c r="R2486" s="9">
        <f t="shared" si="310"/>
        <v>46.401222222222216</v>
      </c>
      <c r="S2486" s="6" t="s">
        <v>8325</v>
      </c>
      <c r="T2486" s="6" t="s">
        <v>8329</v>
      </c>
      <c r="U2486" s="6" t="str">
        <f t="shared" si="304"/>
        <v>music</v>
      </c>
      <c r="V2486" s="6" t="str">
        <f t="shared" si="311"/>
        <v>indie rock</v>
      </c>
      <c r="W2486" s="6" t="str">
        <f t="shared" si="305"/>
        <v>music</v>
      </c>
      <c r="X2486" s="6" t="str">
        <f t="shared" si="306"/>
        <v>indie rock</v>
      </c>
    </row>
    <row r="2487" spans="1:24" ht="104.7" customHeight="1" x14ac:dyDescent="0.55000000000000004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20">
        <f t="shared" si="307"/>
        <v>40793.998599537037</v>
      </c>
      <c r="L2487" s="20">
        <f t="shared" si="308"/>
        <v>40828.998599537037</v>
      </c>
      <c r="M2487" s="6" t="b">
        <v>0</v>
      </c>
      <c r="N2487" s="6">
        <v>41</v>
      </c>
      <c r="O2487" s="6" t="b">
        <v>1</v>
      </c>
      <c r="P2487" s="6" t="s">
        <v>8279</v>
      </c>
      <c r="Q2487" s="8">
        <f t="shared" si="309"/>
        <v>103.25</v>
      </c>
      <c r="R2487" s="9">
        <f t="shared" si="310"/>
        <v>50.365853658536587</v>
      </c>
      <c r="S2487" s="6" t="s">
        <v>8325</v>
      </c>
      <c r="T2487" s="6" t="s">
        <v>8329</v>
      </c>
      <c r="U2487" s="6" t="str">
        <f t="shared" si="304"/>
        <v>music</v>
      </c>
      <c r="V2487" s="6" t="str">
        <f t="shared" si="311"/>
        <v>indie rock</v>
      </c>
      <c r="W2487" s="6" t="str">
        <f t="shared" si="305"/>
        <v>music</v>
      </c>
      <c r="X2487" s="6" t="str">
        <f t="shared" si="306"/>
        <v>indie rock</v>
      </c>
    </row>
    <row r="2488" spans="1:24" ht="104.7" customHeight="1" x14ac:dyDescent="0.55000000000000004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20">
        <f t="shared" si="307"/>
        <v>40991.708055555559</v>
      </c>
      <c r="L2488" s="20">
        <f t="shared" si="308"/>
        <v>41021.708055555559</v>
      </c>
      <c r="M2488" s="6" t="b">
        <v>0</v>
      </c>
      <c r="N2488" s="6">
        <v>30</v>
      </c>
      <c r="O2488" s="6" t="b">
        <v>1</v>
      </c>
      <c r="P2488" s="6" t="s">
        <v>8279</v>
      </c>
      <c r="Q2488" s="8">
        <f t="shared" si="309"/>
        <v>265.66666666666669</v>
      </c>
      <c r="R2488" s="9">
        <f t="shared" si="310"/>
        <v>26.566666666666666</v>
      </c>
      <c r="S2488" s="6" t="s">
        <v>8325</v>
      </c>
      <c r="T2488" s="6" t="s">
        <v>8329</v>
      </c>
      <c r="U2488" s="6" t="str">
        <f t="shared" si="304"/>
        <v>music</v>
      </c>
      <c r="V2488" s="6" t="str">
        <f t="shared" si="311"/>
        <v>indie rock</v>
      </c>
      <c r="W2488" s="6" t="str">
        <f t="shared" si="305"/>
        <v>music</v>
      </c>
      <c r="X2488" s="6" t="str">
        <f t="shared" si="306"/>
        <v>indie rock</v>
      </c>
    </row>
    <row r="2489" spans="1:24" ht="104.7" customHeight="1" x14ac:dyDescent="0.55000000000000004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20">
        <f t="shared" si="307"/>
        <v>41026.083298611113</v>
      </c>
      <c r="L2489" s="20">
        <f t="shared" si="308"/>
        <v>41056.083298611113</v>
      </c>
      <c r="M2489" s="6" t="b">
        <v>0</v>
      </c>
      <c r="N2489" s="6">
        <v>38</v>
      </c>
      <c r="O2489" s="6" t="b">
        <v>1</v>
      </c>
      <c r="P2489" s="6" t="s">
        <v>8279</v>
      </c>
      <c r="Q2489" s="8">
        <f t="shared" si="309"/>
        <v>100.05066666666667</v>
      </c>
      <c r="R2489" s="9">
        <f t="shared" si="310"/>
        <v>39.493684210526318</v>
      </c>
      <c r="S2489" s="6" t="s">
        <v>8325</v>
      </c>
      <c r="T2489" s="6" t="s">
        <v>8329</v>
      </c>
      <c r="U2489" s="6" t="str">
        <f t="shared" si="304"/>
        <v>music</v>
      </c>
      <c r="V2489" s="6" t="str">
        <f t="shared" si="311"/>
        <v>indie rock</v>
      </c>
      <c r="W2489" s="6" t="str">
        <f t="shared" si="305"/>
        <v>music</v>
      </c>
      <c r="X2489" s="6" t="str">
        <f t="shared" si="306"/>
        <v>indie rock</v>
      </c>
    </row>
    <row r="2490" spans="1:24" ht="104.7" customHeight="1" x14ac:dyDescent="0.55000000000000004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20">
        <f t="shared" si="307"/>
        <v>40833.633194444446</v>
      </c>
      <c r="L2490" s="20">
        <f t="shared" si="308"/>
        <v>40863.674861111111</v>
      </c>
      <c r="M2490" s="6" t="b">
        <v>0</v>
      </c>
      <c r="N2490" s="6">
        <v>65</v>
      </c>
      <c r="O2490" s="6" t="b">
        <v>1</v>
      </c>
      <c r="P2490" s="6" t="s">
        <v>8279</v>
      </c>
      <c r="Q2490" s="8">
        <f t="shared" si="309"/>
        <v>106.69999999999999</v>
      </c>
      <c r="R2490" s="9">
        <f t="shared" si="310"/>
        <v>49.246153846153845</v>
      </c>
      <c r="S2490" s="6" t="s">
        <v>8325</v>
      </c>
      <c r="T2490" s="6" t="s">
        <v>8329</v>
      </c>
      <c r="U2490" s="6" t="str">
        <f t="shared" si="304"/>
        <v>music</v>
      </c>
      <c r="V2490" s="6" t="str">
        <f t="shared" si="311"/>
        <v>indie rock</v>
      </c>
      <c r="W2490" s="6" t="str">
        <f t="shared" si="305"/>
        <v>music</v>
      </c>
      <c r="X2490" s="6" t="str">
        <f t="shared" si="306"/>
        <v>indie rock</v>
      </c>
    </row>
    <row r="2491" spans="1:24" ht="104.7" customHeight="1" x14ac:dyDescent="0.55000000000000004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20">
        <f t="shared" si="307"/>
        <v>41373.690266203703</v>
      </c>
      <c r="L2491" s="20">
        <f t="shared" si="308"/>
        <v>41403.690266203703</v>
      </c>
      <c r="M2491" s="6" t="b">
        <v>0</v>
      </c>
      <c r="N2491" s="6">
        <v>75</v>
      </c>
      <c r="O2491" s="6" t="b">
        <v>1</v>
      </c>
      <c r="P2491" s="6" t="s">
        <v>8279</v>
      </c>
      <c r="Q2491" s="8">
        <f t="shared" si="309"/>
        <v>133.67142857142858</v>
      </c>
      <c r="R2491" s="9">
        <f t="shared" si="310"/>
        <v>62.38</v>
      </c>
      <c r="S2491" s="6" t="s">
        <v>8325</v>
      </c>
      <c r="T2491" s="6" t="s">
        <v>8329</v>
      </c>
      <c r="U2491" s="6" t="str">
        <f t="shared" si="304"/>
        <v>music</v>
      </c>
      <c r="V2491" s="6" t="str">
        <f t="shared" si="311"/>
        <v>indie rock</v>
      </c>
      <c r="W2491" s="6" t="str">
        <f t="shared" si="305"/>
        <v>music</v>
      </c>
      <c r="X2491" s="6" t="str">
        <f t="shared" si="306"/>
        <v>indie rock</v>
      </c>
    </row>
    <row r="2492" spans="1:24" ht="104.7" customHeight="1" x14ac:dyDescent="0.55000000000000004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20">
        <f t="shared" si="307"/>
        <v>41023.227731481478</v>
      </c>
      <c r="L2492" s="20">
        <f t="shared" si="308"/>
        <v>41083.227731481478</v>
      </c>
      <c r="M2492" s="6" t="b">
        <v>0</v>
      </c>
      <c r="N2492" s="6">
        <v>16</v>
      </c>
      <c r="O2492" s="6" t="b">
        <v>1</v>
      </c>
      <c r="P2492" s="6" t="s">
        <v>8279</v>
      </c>
      <c r="Q2492" s="8">
        <f t="shared" si="309"/>
        <v>121.39999999999999</v>
      </c>
      <c r="R2492" s="9">
        <f t="shared" si="310"/>
        <v>37.9375</v>
      </c>
      <c r="S2492" s="6" t="s">
        <v>8325</v>
      </c>
      <c r="T2492" s="6" t="s">
        <v>8329</v>
      </c>
      <c r="U2492" s="6" t="str">
        <f t="shared" si="304"/>
        <v>music</v>
      </c>
      <c r="V2492" s="6" t="str">
        <f t="shared" si="311"/>
        <v>indie rock</v>
      </c>
      <c r="W2492" s="6" t="str">
        <f t="shared" si="305"/>
        <v>music</v>
      </c>
      <c r="X2492" s="6" t="str">
        <f t="shared" si="306"/>
        <v>indie rock</v>
      </c>
    </row>
    <row r="2493" spans="1:24" ht="104.7" customHeight="1" x14ac:dyDescent="0.55000000000000004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20">
        <f t="shared" si="307"/>
        <v>40542.839282407411</v>
      </c>
      <c r="L2493" s="20">
        <f t="shared" si="308"/>
        <v>40559.07708333333</v>
      </c>
      <c r="M2493" s="6" t="b">
        <v>0</v>
      </c>
      <c r="N2493" s="6">
        <v>10</v>
      </c>
      <c r="O2493" s="6" t="b">
        <v>1</v>
      </c>
      <c r="P2493" s="6" t="s">
        <v>8279</v>
      </c>
      <c r="Q2493" s="8">
        <f t="shared" si="309"/>
        <v>103.2</v>
      </c>
      <c r="R2493" s="9">
        <f t="shared" si="310"/>
        <v>51.6</v>
      </c>
      <c r="S2493" s="6" t="s">
        <v>8325</v>
      </c>
      <c r="T2493" s="6" t="s">
        <v>8329</v>
      </c>
      <c r="U2493" s="6" t="str">
        <f t="shared" si="304"/>
        <v>music</v>
      </c>
      <c r="V2493" s="6" t="str">
        <f t="shared" si="311"/>
        <v>indie rock</v>
      </c>
      <c r="W2493" s="6" t="str">
        <f t="shared" si="305"/>
        <v>music</v>
      </c>
      <c r="X2493" s="6" t="str">
        <f t="shared" si="306"/>
        <v>indie rock</v>
      </c>
    </row>
    <row r="2494" spans="1:24" ht="104.7" customHeight="1" x14ac:dyDescent="0.55000000000000004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20">
        <f t="shared" si="307"/>
        <v>41024.985972222225</v>
      </c>
      <c r="L2494" s="20">
        <f t="shared" si="308"/>
        <v>41076.415972222225</v>
      </c>
      <c r="M2494" s="6" t="b">
        <v>0</v>
      </c>
      <c r="N2494" s="6">
        <v>27</v>
      </c>
      <c r="O2494" s="6" t="b">
        <v>1</v>
      </c>
      <c r="P2494" s="6" t="s">
        <v>8279</v>
      </c>
      <c r="Q2494" s="8">
        <f t="shared" si="309"/>
        <v>125</v>
      </c>
      <c r="R2494" s="9">
        <f t="shared" si="310"/>
        <v>27.777777777777779</v>
      </c>
      <c r="S2494" s="6" t="s">
        <v>8325</v>
      </c>
      <c r="T2494" s="6" t="s">
        <v>8329</v>
      </c>
      <c r="U2494" s="6" t="str">
        <f t="shared" si="304"/>
        <v>music</v>
      </c>
      <c r="V2494" s="6" t="str">
        <f t="shared" si="311"/>
        <v>indie rock</v>
      </c>
      <c r="W2494" s="6" t="str">
        <f t="shared" si="305"/>
        <v>music</v>
      </c>
      <c r="X2494" s="6" t="str">
        <f t="shared" si="306"/>
        <v>indie rock</v>
      </c>
    </row>
    <row r="2495" spans="1:24" ht="104.7" customHeight="1" x14ac:dyDescent="0.55000000000000004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20">
        <f t="shared" si="307"/>
        <v>41348.168287037035</v>
      </c>
      <c r="L2495" s="20">
        <f t="shared" si="308"/>
        <v>41393.168287037035</v>
      </c>
      <c r="M2495" s="6" t="b">
        <v>0</v>
      </c>
      <c r="N2495" s="6">
        <v>259</v>
      </c>
      <c r="O2495" s="6" t="b">
        <v>1</v>
      </c>
      <c r="P2495" s="6" t="s">
        <v>8279</v>
      </c>
      <c r="Q2495" s="8">
        <f t="shared" si="309"/>
        <v>128.69999999999999</v>
      </c>
      <c r="R2495" s="9">
        <f t="shared" si="310"/>
        <v>99.382239382239376</v>
      </c>
      <c r="S2495" s="6" t="s">
        <v>8325</v>
      </c>
      <c r="T2495" s="6" t="s">
        <v>8329</v>
      </c>
      <c r="U2495" s="6" t="str">
        <f t="shared" si="304"/>
        <v>music</v>
      </c>
      <c r="V2495" s="6" t="str">
        <f t="shared" si="311"/>
        <v>indie rock</v>
      </c>
      <c r="W2495" s="6" t="str">
        <f t="shared" si="305"/>
        <v>music</v>
      </c>
      <c r="X2495" s="6" t="str">
        <f t="shared" si="306"/>
        <v>indie rock</v>
      </c>
    </row>
    <row r="2496" spans="1:24" ht="104.7" customHeight="1" x14ac:dyDescent="0.55000000000000004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20">
        <f t="shared" si="307"/>
        <v>41022.645185185182</v>
      </c>
      <c r="L2496" s="20">
        <f t="shared" si="308"/>
        <v>41052.645185185182</v>
      </c>
      <c r="M2496" s="6" t="b">
        <v>0</v>
      </c>
      <c r="N2496" s="6">
        <v>39</v>
      </c>
      <c r="O2496" s="6" t="b">
        <v>1</v>
      </c>
      <c r="P2496" s="6" t="s">
        <v>8279</v>
      </c>
      <c r="Q2496" s="8">
        <f t="shared" si="309"/>
        <v>101.00533333333333</v>
      </c>
      <c r="R2496" s="9">
        <f t="shared" si="310"/>
        <v>38.848205128205123</v>
      </c>
      <c r="S2496" s="6" t="s">
        <v>8325</v>
      </c>
      <c r="T2496" s="6" t="s">
        <v>8329</v>
      </c>
      <c r="U2496" s="6" t="str">
        <f t="shared" si="304"/>
        <v>music</v>
      </c>
      <c r="V2496" s="6" t="str">
        <f t="shared" si="311"/>
        <v>indie rock</v>
      </c>
      <c r="W2496" s="6" t="str">
        <f t="shared" si="305"/>
        <v>music</v>
      </c>
      <c r="X2496" s="6" t="str">
        <f t="shared" si="306"/>
        <v>indie rock</v>
      </c>
    </row>
    <row r="2497" spans="1:24" ht="104.7" customHeight="1" x14ac:dyDescent="0.55000000000000004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20">
        <f t="shared" si="307"/>
        <v>41036.946469907409</v>
      </c>
      <c r="L2497" s="20">
        <f t="shared" si="308"/>
        <v>41066.946469907409</v>
      </c>
      <c r="M2497" s="6" t="b">
        <v>0</v>
      </c>
      <c r="N2497" s="6">
        <v>42</v>
      </c>
      <c r="O2497" s="6" t="b">
        <v>1</v>
      </c>
      <c r="P2497" s="6" t="s">
        <v>8279</v>
      </c>
      <c r="Q2497" s="8">
        <f t="shared" si="309"/>
        <v>127.53666666666665</v>
      </c>
      <c r="R2497" s="9">
        <f t="shared" si="310"/>
        <v>45.548809523809524</v>
      </c>
      <c r="S2497" s="6" t="s">
        <v>8325</v>
      </c>
      <c r="T2497" s="6" t="s">
        <v>8329</v>
      </c>
      <c r="U2497" s="6" t="str">
        <f t="shared" si="304"/>
        <v>music</v>
      </c>
      <c r="V2497" s="6" t="str">
        <f t="shared" si="311"/>
        <v>indie rock</v>
      </c>
      <c r="W2497" s="6" t="str">
        <f t="shared" si="305"/>
        <v>music</v>
      </c>
      <c r="X2497" s="6" t="str">
        <f t="shared" si="306"/>
        <v>indie rock</v>
      </c>
    </row>
    <row r="2498" spans="1:24" ht="104.7" customHeight="1" x14ac:dyDescent="0.55000000000000004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20">
        <f t="shared" si="307"/>
        <v>41327.996435185189</v>
      </c>
      <c r="L2498" s="20">
        <f t="shared" si="308"/>
        <v>41362.954768518517</v>
      </c>
      <c r="M2498" s="6" t="b">
        <v>0</v>
      </c>
      <c r="N2498" s="6">
        <v>10</v>
      </c>
      <c r="O2498" s="6" t="b">
        <v>1</v>
      </c>
      <c r="P2498" s="6" t="s">
        <v>8279</v>
      </c>
      <c r="Q2498" s="8">
        <f t="shared" si="309"/>
        <v>100</v>
      </c>
      <c r="R2498" s="9">
        <f t="shared" si="310"/>
        <v>600</v>
      </c>
      <c r="S2498" s="6" t="s">
        <v>8325</v>
      </c>
      <c r="T2498" s="6" t="s">
        <v>8329</v>
      </c>
      <c r="U2498" s="6" t="str">
        <f t="shared" ref="U2498:U2561" si="312">LEFT(P2498,FIND("/",P2498)-1)</f>
        <v>music</v>
      </c>
      <c r="V2498" s="6" t="str">
        <f t="shared" si="311"/>
        <v>indie rock</v>
      </c>
      <c r="W2498" s="6" t="str">
        <f t="shared" ref="W2498:W2561" si="313">TRIM(MID(SUBSTITUTE(P2498,"/",REPT(" ",LEN(P2498))),(1-1)*LEN(P2498)+1,LEN(P2498)))</f>
        <v>music</v>
      </c>
      <c r="X2498" s="6" t="str">
        <f t="shared" ref="X2498:X2561" si="314">TRIM(MID(SUBSTITUTE(P2498,"/",REPT(" ",LEN(P2498))),(2-1)*LEN(P2498)+1,LEN(P2498)))</f>
        <v>indie rock</v>
      </c>
    </row>
    <row r="2499" spans="1:24" ht="104.7" customHeight="1" x14ac:dyDescent="0.55000000000000004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20">
        <f t="shared" ref="K2499:K2562" si="315">(((J2499/60)/60)/24)+DATE(1970,1,1)</f>
        <v>40730.878912037035</v>
      </c>
      <c r="L2499" s="20">
        <f t="shared" ref="L2499:L2562" si="316">(((I2499/60)/60)/24)+DATE(1970,1,1)</f>
        <v>40760.878912037035</v>
      </c>
      <c r="M2499" s="6" t="b">
        <v>0</v>
      </c>
      <c r="N2499" s="6">
        <v>56</v>
      </c>
      <c r="O2499" s="6" t="b">
        <v>1</v>
      </c>
      <c r="P2499" s="6" t="s">
        <v>8279</v>
      </c>
      <c r="Q2499" s="8">
        <f t="shared" ref="Q2499:Q2562" si="317">E2499/D2499*100</f>
        <v>112.7715</v>
      </c>
      <c r="R2499" s="9">
        <f t="shared" ref="R2499:R2562" si="318">E2499/N2499</f>
        <v>80.551071428571419</v>
      </c>
      <c r="S2499" s="6" t="s">
        <v>8325</v>
      </c>
      <c r="T2499" s="6" t="s">
        <v>8329</v>
      </c>
      <c r="U2499" s="6" t="str">
        <f t="shared" si="312"/>
        <v>music</v>
      </c>
      <c r="V2499" s="6" t="str">
        <f t="shared" ref="V2499:V2562" si="319">RIGHT(P2499,LEN(P2499)-LEN(U2499)-1)</f>
        <v>indie rock</v>
      </c>
      <c r="W2499" s="6" t="str">
        <f t="shared" si="313"/>
        <v>music</v>
      </c>
      <c r="X2499" s="6" t="str">
        <f t="shared" si="314"/>
        <v>indie rock</v>
      </c>
    </row>
    <row r="2500" spans="1:24" ht="104.7" customHeight="1" x14ac:dyDescent="0.55000000000000004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20">
        <f t="shared" si="315"/>
        <v>42017.967442129629</v>
      </c>
      <c r="L2500" s="20">
        <f t="shared" si="316"/>
        <v>42031.967442129629</v>
      </c>
      <c r="M2500" s="6" t="b">
        <v>0</v>
      </c>
      <c r="N2500" s="6">
        <v>20</v>
      </c>
      <c r="O2500" s="6" t="b">
        <v>1</v>
      </c>
      <c r="P2500" s="6" t="s">
        <v>8279</v>
      </c>
      <c r="Q2500" s="8">
        <f t="shared" si="317"/>
        <v>105.60000000000001</v>
      </c>
      <c r="R2500" s="9">
        <f t="shared" si="318"/>
        <v>52.8</v>
      </c>
      <c r="S2500" s="6" t="s">
        <v>8325</v>
      </c>
      <c r="T2500" s="6" t="s">
        <v>8329</v>
      </c>
      <c r="U2500" s="6" t="str">
        <f t="shared" si="312"/>
        <v>music</v>
      </c>
      <c r="V2500" s="6" t="str">
        <f t="shared" si="319"/>
        <v>indie rock</v>
      </c>
      <c r="W2500" s="6" t="str">
        <f t="shared" si="313"/>
        <v>music</v>
      </c>
      <c r="X2500" s="6" t="str">
        <f t="shared" si="314"/>
        <v>indie rock</v>
      </c>
    </row>
    <row r="2501" spans="1:24" ht="104.7" customHeight="1" x14ac:dyDescent="0.55000000000000004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20">
        <f t="shared" si="315"/>
        <v>41226.648576388885</v>
      </c>
      <c r="L2501" s="20">
        <f t="shared" si="316"/>
        <v>41274.75</v>
      </c>
      <c r="M2501" s="6" t="b">
        <v>0</v>
      </c>
      <c r="N2501" s="6">
        <v>170</v>
      </c>
      <c r="O2501" s="6" t="b">
        <v>1</v>
      </c>
      <c r="P2501" s="6" t="s">
        <v>8279</v>
      </c>
      <c r="Q2501" s="8">
        <f t="shared" si="317"/>
        <v>202.625</v>
      </c>
      <c r="R2501" s="9">
        <f t="shared" si="318"/>
        <v>47.676470588235297</v>
      </c>
      <c r="S2501" s="6" t="s">
        <v>8325</v>
      </c>
      <c r="T2501" s="6" t="s">
        <v>8329</v>
      </c>
      <c r="U2501" s="6" t="str">
        <f t="shared" si="312"/>
        <v>music</v>
      </c>
      <c r="V2501" s="6" t="str">
        <f t="shared" si="319"/>
        <v>indie rock</v>
      </c>
      <c r="W2501" s="6" t="str">
        <f t="shared" si="313"/>
        <v>music</v>
      </c>
      <c r="X2501" s="6" t="str">
        <f t="shared" si="314"/>
        <v>indie rock</v>
      </c>
    </row>
    <row r="2502" spans="1:24" ht="104.7" customHeight="1" x14ac:dyDescent="0.55000000000000004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20">
        <f t="shared" si="315"/>
        <v>41053.772858796299</v>
      </c>
      <c r="L2502" s="20">
        <f t="shared" si="316"/>
        <v>41083.772858796299</v>
      </c>
      <c r="M2502" s="6" t="b">
        <v>0</v>
      </c>
      <c r="N2502" s="6">
        <v>29</v>
      </c>
      <c r="O2502" s="6" t="b">
        <v>1</v>
      </c>
      <c r="P2502" s="6" t="s">
        <v>8279</v>
      </c>
      <c r="Q2502" s="8">
        <f t="shared" si="317"/>
        <v>113.33333333333333</v>
      </c>
      <c r="R2502" s="9">
        <f t="shared" si="318"/>
        <v>23.448275862068964</v>
      </c>
      <c r="S2502" s="6" t="s">
        <v>8325</v>
      </c>
      <c r="T2502" s="6" t="s">
        <v>8329</v>
      </c>
      <c r="U2502" s="6" t="str">
        <f t="shared" si="312"/>
        <v>music</v>
      </c>
      <c r="V2502" s="6" t="str">
        <f t="shared" si="319"/>
        <v>indie rock</v>
      </c>
      <c r="W2502" s="6" t="str">
        <f t="shared" si="313"/>
        <v>music</v>
      </c>
      <c r="X2502" s="6" t="str">
        <f t="shared" si="314"/>
        <v>indie rock</v>
      </c>
    </row>
    <row r="2503" spans="1:24" ht="104.7" customHeight="1" x14ac:dyDescent="0.55000000000000004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20">
        <f t="shared" si="315"/>
        <v>42244.776666666665</v>
      </c>
      <c r="L2503" s="20">
        <f t="shared" si="316"/>
        <v>42274.776666666665</v>
      </c>
      <c r="M2503" s="6" t="b">
        <v>0</v>
      </c>
      <c r="N2503" s="6">
        <v>7</v>
      </c>
      <c r="O2503" s="6" t="b">
        <v>0</v>
      </c>
      <c r="P2503" s="6" t="s">
        <v>8299</v>
      </c>
      <c r="Q2503" s="8">
        <f t="shared" si="317"/>
        <v>2.5545454545454547</v>
      </c>
      <c r="R2503" s="9">
        <f t="shared" si="318"/>
        <v>40.142857142857146</v>
      </c>
      <c r="S2503" s="6" t="s">
        <v>8336</v>
      </c>
      <c r="T2503" s="6" t="s">
        <v>8353</v>
      </c>
      <c r="U2503" s="6" t="str">
        <f t="shared" si="312"/>
        <v>food</v>
      </c>
      <c r="V2503" s="6" t="str">
        <f t="shared" si="319"/>
        <v>restaurants</v>
      </c>
      <c r="W2503" s="6" t="str">
        <f t="shared" si="313"/>
        <v>food</v>
      </c>
      <c r="X2503" s="6" t="str">
        <f t="shared" si="314"/>
        <v>restaurants</v>
      </c>
    </row>
    <row r="2504" spans="1:24" ht="104.7" customHeight="1" x14ac:dyDescent="0.55000000000000004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20">
        <f t="shared" si="315"/>
        <v>41858.825439814813</v>
      </c>
      <c r="L2504" s="20">
        <f t="shared" si="316"/>
        <v>41903.825439814813</v>
      </c>
      <c r="M2504" s="6" t="b">
        <v>0</v>
      </c>
      <c r="N2504" s="6">
        <v>5</v>
      </c>
      <c r="O2504" s="6" t="b">
        <v>0</v>
      </c>
      <c r="P2504" s="6" t="s">
        <v>8299</v>
      </c>
      <c r="Q2504" s="8">
        <f t="shared" si="317"/>
        <v>7.8181818181818186E-2</v>
      </c>
      <c r="R2504" s="9">
        <f t="shared" si="318"/>
        <v>17.2</v>
      </c>
      <c r="S2504" s="6" t="s">
        <v>8336</v>
      </c>
      <c r="T2504" s="6" t="s">
        <v>8353</v>
      </c>
      <c r="U2504" s="6" t="str">
        <f t="shared" si="312"/>
        <v>food</v>
      </c>
      <c r="V2504" s="6" t="str">
        <f t="shared" si="319"/>
        <v>restaurants</v>
      </c>
      <c r="W2504" s="6" t="str">
        <f t="shared" si="313"/>
        <v>food</v>
      </c>
      <c r="X2504" s="6" t="str">
        <f t="shared" si="314"/>
        <v>restaurants</v>
      </c>
    </row>
    <row r="2505" spans="1:24" ht="104.7" customHeight="1" x14ac:dyDescent="0.55000000000000004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20">
        <f t="shared" si="315"/>
        <v>42498.899398148147</v>
      </c>
      <c r="L2505" s="20">
        <f t="shared" si="316"/>
        <v>42528.879166666666</v>
      </c>
      <c r="M2505" s="6" t="b">
        <v>0</v>
      </c>
      <c r="N2505" s="6">
        <v>0</v>
      </c>
      <c r="O2505" s="6" t="b">
        <v>0</v>
      </c>
      <c r="P2505" s="6" t="s">
        <v>8299</v>
      </c>
      <c r="Q2505" s="8">
        <f t="shared" si="317"/>
        <v>0</v>
      </c>
      <c r="R2505" s="9" t="e">
        <f t="shared" si="318"/>
        <v>#DIV/0!</v>
      </c>
      <c r="S2505" s="6" t="s">
        <v>8336</v>
      </c>
      <c r="T2505" s="6" t="s">
        <v>8353</v>
      </c>
      <c r="U2505" s="6" t="str">
        <f t="shared" si="312"/>
        <v>food</v>
      </c>
      <c r="V2505" s="6" t="str">
        <f t="shared" si="319"/>
        <v>restaurants</v>
      </c>
      <c r="W2505" s="6" t="str">
        <f t="shared" si="313"/>
        <v>food</v>
      </c>
      <c r="X2505" s="6" t="str">
        <f t="shared" si="314"/>
        <v>restaurants</v>
      </c>
    </row>
    <row r="2506" spans="1:24" ht="104.7" customHeight="1" x14ac:dyDescent="0.55000000000000004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20">
        <f t="shared" si="315"/>
        <v>41928.015439814815</v>
      </c>
      <c r="L2506" s="20">
        <f t="shared" si="316"/>
        <v>41958.057106481487</v>
      </c>
      <c r="M2506" s="6" t="b">
        <v>0</v>
      </c>
      <c r="N2506" s="6">
        <v>0</v>
      </c>
      <c r="O2506" s="6" t="b">
        <v>0</v>
      </c>
      <c r="P2506" s="6" t="s">
        <v>8299</v>
      </c>
      <c r="Q2506" s="8">
        <f t="shared" si="317"/>
        <v>0</v>
      </c>
      <c r="R2506" s="9" t="e">
        <f t="shared" si="318"/>
        <v>#DIV/0!</v>
      </c>
      <c r="S2506" s="6" t="s">
        <v>8336</v>
      </c>
      <c r="T2506" s="6" t="s">
        <v>8353</v>
      </c>
      <c r="U2506" s="6" t="str">
        <f t="shared" si="312"/>
        <v>food</v>
      </c>
      <c r="V2506" s="6" t="str">
        <f t="shared" si="319"/>
        <v>restaurants</v>
      </c>
      <c r="W2506" s="6" t="str">
        <f t="shared" si="313"/>
        <v>food</v>
      </c>
      <c r="X2506" s="6" t="str">
        <f t="shared" si="314"/>
        <v>restaurants</v>
      </c>
    </row>
    <row r="2507" spans="1:24" ht="104.7" customHeight="1" x14ac:dyDescent="0.55000000000000004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20">
        <f t="shared" si="315"/>
        <v>42047.05574074074</v>
      </c>
      <c r="L2507" s="20">
        <f t="shared" si="316"/>
        <v>42077.014074074075</v>
      </c>
      <c r="M2507" s="6" t="b">
        <v>0</v>
      </c>
      <c r="N2507" s="6">
        <v>0</v>
      </c>
      <c r="O2507" s="6" t="b">
        <v>0</v>
      </c>
      <c r="P2507" s="6" t="s">
        <v>8299</v>
      </c>
      <c r="Q2507" s="8">
        <f t="shared" si="317"/>
        <v>0</v>
      </c>
      <c r="R2507" s="9" t="e">
        <f t="shared" si="318"/>
        <v>#DIV/0!</v>
      </c>
      <c r="S2507" s="6" t="s">
        <v>8336</v>
      </c>
      <c r="T2507" s="6" t="s">
        <v>8353</v>
      </c>
      <c r="U2507" s="6" t="str">
        <f t="shared" si="312"/>
        <v>food</v>
      </c>
      <c r="V2507" s="6" t="str">
        <f t="shared" si="319"/>
        <v>restaurants</v>
      </c>
      <c r="W2507" s="6" t="str">
        <f t="shared" si="313"/>
        <v>food</v>
      </c>
      <c r="X2507" s="6" t="str">
        <f t="shared" si="314"/>
        <v>restaurants</v>
      </c>
    </row>
    <row r="2508" spans="1:24" ht="104.7" customHeight="1" x14ac:dyDescent="0.55000000000000004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20">
        <f t="shared" si="315"/>
        <v>42258.297094907408</v>
      </c>
      <c r="L2508" s="20">
        <f t="shared" si="316"/>
        <v>42280.875</v>
      </c>
      <c r="M2508" s="6" t="b">
        <v>0</v>
      </c>
      <c r="N2508" s="6">
        <v>2</v>
      </c>
      <c r="O2508" s="6" t="b">
        <v>0</v>
      </c>
      <c r="P2508" s="6" t="s">
        <v>8299</v>
      </c>
      <c r="Q2508" s="8">
        <f t="shared" si="317"/>
        <v>0.6</v>
      </c>
      <c r="R2508" s="9">
        <f t="shared" si="318"/>
        <v>15</v>
      </c>
      <c r="S2508" s="6" t="s">
        <v>8336</v>
      </c>
      <c r="T2508" s="6" t="s">
        <v>8353</v>
      </c>
      <c r="U2508" s="6" t="str">
        <f t="shared" si="312"/>
        <v>food</v>
      </c>
      <c r="V2508" s="6" t="str">
        <f t="shared" si="319"/>
        <v>restaurants</v>
      </c>
      <c r="W2508" s="6" t="str">
        <f t="shared" si="313"/>
        <v>food</v>
      </c>
      <c r="X2508" s="6" t="str">
        <f t="shared" si="314"/>
        <v>restaurants</v>
      </c>
    </row>
    <row r="2509" spans="1:24" ht="104.7" customHeight="1" x14ac:dyDescent="0.55000000000000004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20">
        <f t="shared" si="315"/>
        <v>42105.072962962964</v>
      </c>
      <c r="L2509" s="20">
        <f t="shared" si="316"/>
        <v>42135.072962962964</v>
      </c>
      <c r="M2509" s="6" t="b">
        <v>0</v>
      </c>
      <c r="N2509" s="6">
        <v>0</v>
      </c>
      <c r="O2509" s="6" t="b">
        <v>0</v>
      </c>
      <c r="P2509" s="6" t="s">
        <v>8299</v>
      </c>
      <c r="Q2509" s="8">
        <f t="shared" si="317"/>
        <v>0</v>
      </c>
      <c r="R2509" s="9" t="e">
        <f t="shared" si="318"/>
        <v>#DIV/0!</v>
      </c>
      <c r="S2509" s="6" t="s">
        <v>8336</v>
      </c>
      <c r="T2509" s="6" t="s">
        <v>8353</v>
      </c>
      <c r="U2509" s="6" t="str">
        <f t="shared" si="312"/>
        <v>food</v>
      </c>
      <c r="V2509" s="6" t="str">
        <f t="shared" si="319"/>
        <v>restaurants</v>
      </c>
      <c r="W2509" s="6" t="str">
        <f t="shared" si="313"/>
        <v>food</v>
      </c>
      <c r="X2509" s="6" t="str">
        <f t="shared" si="314"/>
        <v>restaurants</v>
      </c>
    </row>
    <row r="2510" spans="1:24" ht="104.7" customHeight="1" x14ac:dyDescent="0.55000000000000004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20">
        <f t="shared" si="315"/>
        <v>41835.951782407406</v>
      </c>
      <c r="L2510" s="20">
        <f t="shared" si="316"/>
        <v>41865.951782407406</v>
      </c>
      <c r="M2510" s="6" t="b">
        <v>0</v>
      </c>
      <c r="N2510" s="6">
        <v>0</v>
      </c>
      <c r="O2510" s="6" t="b">
        <v>0</v>
      </c>
      <c r="P2510" s="6" t="s">
        <v>8299</v>
      </c>
      <c r="Q2510" s="8">
        <f t="shared" si="317"/>
        <v>0</v>
      </c>
      <c r="R2510" s="9" t="e">
        <f t="shared" si="318"/>
        <v>#DIV/0!</v>
      </c>
      <c r="S2510" s="6" t="s">
        <v>8336</v>
      </c>
      <c r="T2510" s="6" t="s">
        <v>8353</v>
      </c>
      <c r="U2510" s="6" t="str">
        <f t="shared" si="312"/>
        <v>food</v>
      </c>
      <c r="V2510" s="6" t="str">
        <f t="shared" si="319"/>
        <v>restaurants</v>
      </c>
      <c r="W2510" s="6" t="str">
        <f t="shared" si="313"/>
        <v>food</v>
      </c>
      <c r="X2510" s="6" t="str">
        <f t="shared" si="314"/>
        <v>restaurants</v>
      </c>
    </row>
    <row r="2511" spans="1:24" ht="104.7" customHeight="1" x14ac:dyDescent="0.55000000000000004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20">
        <f t="shared" si="315"/>
        <v>42058.809594907405</v>
      </c>
      <c r="L2511" s="20">
        <f t="shared" si="316"/>
        <v>42114.767928240741</v>
      </c>
      <c r="M2511" s="6" t="b">
        <v>0</v>
      </c>
      <c r="N2511" s="6">
        <v>28</v>
      </c>
      <c r="O2511" s="6" t="b">
        <v>0</v>
      </c>
      <c r="P2511" s="6" t="s">
        <v>8299</v>
      </c>
      <c r="Q2511" s="8">
        <f t="shared" si="317"/>
        <v>1.0526315789473684</v>
      </c>
      <c r="R2511" s="9">
        <f t="shared" si="318"/>
        <v>35.714285714285715</v>
      </c>
      <c r="S2511" s="6" t="s">
        <v>8336</v>
      </c>
      <c r="T2511" s="6" t="s">
        <v>8353</v>
      </c>
      <c r="U2511" s="6" t="str">
        <f t="shared" si="312"/>
        <v>food</v>
      </c>
      <c r="V2511" s="6" t="str">
        <f t="shared" si="319"/>
        <v>restaurants</v>
      </c>
      <c r="W2511" s="6" t="str">
        <f t="shared" si="313"/>
        <v>food</v>
      </c>
      <c r="X2511" s="6" t="str">
        <f t="shared" si="314"/>
        <v>restaurants</v>
      </c>
    </row>
    <row r="2512" spans="1:24" ht="104.7" customHeight="1" x14ac:dyDescent="0.55000000000000004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20">
        <f t="shared" si="315"/>
        <v>42078.997361111105</v>
      </c>
      <c r="L2512" s="20">
        <f t="shared" si="316"/>
        <v>42138.997361111105</v>
      </c>
      <c r="M2512" s="6" t="b">
        <v>0</v>
      </c>
      <c r="N2512" s="6">
        <v>2</v>
      </c>
      <c r="O2512" s="6" t="b">
        <v>0</v>
      </c>
      <c r="P2512" s="6" t="s">
        <v>8299</v>
      </c>
      <c r="Q2512" s="8">
        <f t="shared" si="317"/>
        <v>0.15</v>
      </c>
      <c r="R2512" s="9">
        <f t="shared" si="318"/>
        <v>37.5</v>
      </c>
      <c r="S2512" s="6" t="s">
        <v>8336</v>
      </c>
      <c r="T2512" s="6" t="s">
        <v>8353</v>
      </c>
      <c r="U2512" s="6" t="str">
        <f t="shared" si="312"/>
        <v>food</v>
      </c>
      <c r="V2512" s="6" t="str">
        <f t="shared" si="319"/>
        <v>restaurants</v>
      </c>
      <c r="W2512" s="6" t="str">
        <f t="shared" si="313"/>
        <v>food</v>
      </c>
      <c r="X2512" s="6" t="str">
        <f t="shared" si="314"/>
        <v>restaurants</v>
      </c>
    </row>
    <row r="2513" spans="1:24" ht="104.7" customHeight="1" x14ac:dyDescent="0.55000000000000004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20">
        <f t="shared" si="315"/>
        <v>42371.446909722217</v>
      </c>
      <c r="L2513" s="20">
        <f t="shared" si="316"/>
        <v>42401.446909722217</v>
      </c>
      <c r="M2513" s="6" t="b">
        <v>0</v>
      </c>
      <c r="N2513" s="6">
        <v>0</v>
      </c>
      <c r="O2513" s="6" t="b">
        <v>0</v>
      </c>
      <c r="P2513" s="6" t="s">
        <v>8299</v>
      </c>
      <c r="Q2513" s="8">
        <f t="shared" si="317"/>
        <v>0</v>
      </c>
      <c r="R2513" s="9" t="e">
        <f t="shared" si="318"/>
        <v>#DIV/0!</v>
      </c>
      <c r="S2513" s="6" t="s">
        <v>8336</v>
      </c>
      <c r="T2513" s="6" t="s">
        <v>8353</v>
      </c>
      <c r="U2513" s="6" t="str">
        <f t="shared" si="312"/>
        <v>food</v>
      </c>
      <c r="V2513" s="6" t="str">
        <f t="shared" si="319"/>
        <v>restaurants</v>
      </c>
      <c r="W2513" s="6" t="str">
        <f t="shared" si="313"/>
        <v>food</v>
      </c>
      <c r="X2513" s="6" t="str">
        <f t="shared" si="314"/>
        <v>restaurants</v>
      </c>
    </row>
    <row r="2514" spans="1:24" ht="104.7" customHeight="1" x14ac:dyDescent="0.55000000000000004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20">
        <f t="shared" si="315"/>
        <v>41971.876863425925</v>
      </c>
      <c r="L2514" s="20">
        <f t="shared" si="316"/>
        <v>41986.876863425925</v>
      </c>
      <c r="M2514" s="6" t="b">
        <v>0</v>
      </c>
      <c r="N2514" s="6">
        <v>0</v>
      </c>
      <c r="O2514" s="6" t="b">
        <v>0</v>
      </c>
      <c r="P2514" s="6" t="s">
        <v>8299</v>
      </c>
      <c r="Q2514" s="8">
        <f t="shared" si="317"/>
        <v>0</v>
      </c>
      <c r="R2514" s="9" t="e">
        <f t="shared" si="318"/>
        <v>#DIV/0!</v>
      </c>
      <c r="S2514" s="6" t="s">
        <v>8336</v>
      </c>
      <c r="T2514" s="6" t="s">
        <v>8353</v>
      </c>
      <c r="U2514" s="6" t="str">
        <f t="shared" si="312"/>
        <v>food</v>
      </c>
      <c r="V2514" s="6" t="str">
        <f t="shared" si="319"/>
        <v>restaurants</v>
      </c>
      <c r="W2514" s="6" t="str">
        <f t="shared" si="313"/>
        <v>food</v>
      </c>
      <c r="X2514" s="6" t="str">
        <f t="shared" si="314"/>
        <v>restaurants</v>
      </c>
    </row>
    <row r="2515" spans="1:24" ht="104.7" customHeight="1" x14ac:dyDescent="0.55000000000000004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20">
        <f t="shared" si="315"/>
        <v>42732.00681712963</v>
      </c>
      <c r="L2515" s="20">
        <f t="shared" si="316"/>
        <v>42792.00681712963</v>
      </c>
      <c r="M2515" s="6" t="b">
        <v>0</v>
      </c>
      <c r="N2515" s="6">
        <v>0</v>
      </c>
      <c r="O2515" s="6" t="b">
        <v>0</v>
      </c>
      <c r="P2515" s="6" t="s">
        <v>8299</v>
      </c>
      <c r="Q2515" s="8">
        <f t="shared" si="317"/>
        <v>0</v>
      </c>
      <c r="R2515" s="9" t="e">
        <f t="shared" si="318"/>
        <v>#DIV/0!</v>
      </c>
      <c r="S2515" s="6" t="s">
        <v>8336</v>
      </c>
      <c r="T2515" s="6" t="s">
        <v>8353</v>
      </c>
      <c r="U2515" s="6" t="str">
        <f t="shared" si="312"/>
        <v>food</v>
      </c>
      <c r="V2515" s="6" t="str">
        <f t="shared" si="319"/>
        <v>restaurants</v>
      </c>
      <c r="W2515" s="6" t="str">
        <f t="shared" si="313"/>
        <v>food</v>
      </c>
      <c r="X2515" s="6" t="str">
        <f t="shared" si="314"/>
        <v>restaurants</v>
      </c>
    </row>
    <row r="2516" spans="1:24" ht="104.7" customHeight="1" x14ac:dyDescent="0.55000000000000004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20">
        <f t="shared" si="315"/>
        <v>41854.389780092592</v>
      </c>
      <c r="L2516" s="20">
        <f t="shared" si="316"/>
        <v>41871.389780092592</v>
      </c>
      <c r="M2516" s="6" t="b">
        <v>0</v>
      </c>
      <c r="N2516" s="6">
        <v>4</v>
      </c>
      <c r="O2516" s="6" t="b">
        <v>0</v>
      </c>
      <c r="P2516" s="6" t="s">
        <v>8299</v>
      </c>
      <c r="Q2516" s="8">
        <f t="shared" si="317"/>
        <v>1.7500000000000002</v>
      </c>
      <c r="R2516" s="9">
        <f t="shared" si="318"/>
        <v>52.5</v>
      </c>
      <c r="S2516" s="6" t="s">
        <v>8336</v>
      </c>
      <c r="T2516" s="6" t="s">
        <v>8353</v>
      </c>
      <c r="U2516" s="6" t="str">
        <f t="shared" si="312"/>
        <v>food</v>
      </c>
      <c r="V2516" s="6" t="str">
        <f t="shared" si="319"/>
        <v>restaurants</v>
      </c>
      <c r="W2516" s="6" t="str">
        <f t="shared" si="313"/>
        <v>food</v>
      </c>
      <c r="X2516" s="6" t="str">
        <f t="shared" si="314"/>
        <v>restaurants</v>
      </c>
    </row>
    <row r="2517" spans="1:24" ht="104.7" customHeight="1" x14ac:dyDescent="0.55000000000000004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20">
        <f t="shared" si="315"/>
        <v>42027.839733796296</v>
      </c>
      <c r="L2517" s="20">
        <f t="shared" si="316"/>
        <v>42057.839733796296</v>
      </c>
      <c r="M2517" s="6" t="b">
        <v>0</v>
      </c>
      <c r="N2517" s="6">
        <v>12</v>
      </c>
      <c r="O2517" s="6" t="b">
        <v>0</v>
      </c>
      <c r="P2517" s="6" t="s">
        <v>8299</v>
      </c>
      <c r="Q2517" s="8">
        <f t="shared" si="317"/>
        <v>18.600000000000001</v>
      </c>
      <c r="R2517" s="9">
        <f t="shared" si="318"/>
        <v>77.5</v>
      </c>
      <c r="S2517" s="6" t="s">
        <v>8336</v>
      </c>
      <c r="T2517" s="6" t="s">
        <v>8353</v>
      </c>
      <c r="U2517" s="6" t="str">
        <f t="shared" si="312"/>
        <v>food</v>
      </c>
      <c r="V2517" s="6" t="str">
        <f t="shared" si="319"/>
        <v>restaurants</v>
      </c>
      <c r="W2517" s="6" t="str">
        <f t="shared" si="313"/>
        <v>food</v>
      </c>
      <c r="X2517" s="6" t="str">
        <f t="shared" si="314"/>
        <v>restaurants</v>
      </c>
    </row>
    <row r="2518" spans="1:24" ht="104.7" customHeight="1" x14ac:dyDescent="0.55000000000000004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20">
        <f t="shared" si="315"/>
        <v>41942.653379629628</v>
      </c>
      <c r="L2518" s="20">
        <f t="shared" si="316"/>
        <v>41972.6950462963</v>
      </c>
      <c r="M2518" s="6" t="b">
        <v>0</v>
      </c>
      <c r="N2518" s="6">
        <v>0</v>
      </c>
      <c r="O2518" s="6" t="b">
        <v>0</v>
      </c>
      <c r="P2518" s="6" t="s">
        <v>8299</v>
      </c>
      <c r="Q2518" s="8">
        <f t="shared" si="317"/>
        <v>0</v>
      </c>
      <c r="R2518" s="9" t="e">
        <f t="shared" si="318"/>
        <v>#DIV/0!</v>
      </c>
      <c r="S2518" s="6" t="s">
        <v>8336</v>
      </c>
      <c r="T2518" s="6" t="s">
        <v>8353</v>
      </c>
      <c r="U2518" s="6" t="str">
        <f t="shared" si="312"/>
        <v>food</v>
      </c>
      <c r="V2518" s="6" t="str">
        <f t="shared" si="319"/>
        <v>restaurants</v>
      </c>
      <c r="W2518" s="6" t="str">
        <f t="shared" si="313"/>
        <v>food</v>
      </c>
      <c r="X2518" s="6" t="str">
        <f t="shared" si="314"/>
        <v>restaurants</v>
      </c>
    </row>
    <row r="2519" spans="1:24" ht="104.7" customHeight="1" x14ac:dyDescent="0.55000000000000004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20">
        <f t="shared" si="315"/>
        <v>42052.802430555559</v>
      </c>
      <c r="L2519" s="20">
        <f t="shared" si="316"/>
        <v>42082.760763888888</v>
      </c>
      <c r="M2519" s="6" t="b">
        <v>0</v>
      </c>
      <c r="N2519" s="6">
        <v>33</v>
      </c>
      <c r="O2519" s="6" t="b">
        <v>0</v>
      </c>
      <c r="P2519" s="6" t="s">
        <v>8299</v>
      </c>
      <c r="Q2519" s="8">
        <f t="shared" si="317"/>
        <v>9.8166666666666664</v>
      </c>
      <c r="R2519" s="9">
        <f t="shared" si="318"/>
        <v>53.545454545454547</v>
      </c>
      <c r="S2519" s="6" t="s">
        <v>8336</v>
      </c>
      <c r="T2519" s="6" t="s">
        <v>8353</v>
      </c>
      <c r="U2519" s="6" t="str">
        <f t="shared" si="312"/>
        <v>food</v>
      </c>
      <c r="V2519" s="6" t="str">
        <f t="shared" si="319"/>
        <v>restaurants</v>
      </c>
      <c r="W2519" s="6" t="str">
        <f t="shared" si="313"/>
        <v>food</v>
      </c>
      <c r="X2519" s="6" t="str">
        <f t="shared" si="314"/>
        <v>restaurants</v>
      </c>
    </row>
    <row r="2520" spans="1:24" ht="104.7" customHeight="1" x14ac:dyDescent="0.55000000000000004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20">
        <f t="shared" si="315"/>
        <v>41926.680879629632</v>
      </c>
      <c r="L2520" s="20">
        <f t="shared" si="316"/>
        <v>41956.722546296296</v>
      </c>
      <c r="M2520" s="6" t="b">
        <v>0</v>
      </c>
      <c r="N2520" s="6">
        <v>0</v>
      </c>
      <c r="O2520" s="6" t="b">
        <v>0</v>
      </c>
      <c r="P2520" s="6" t="s">
        <v>8299</v>
      </c>
      <c r="Q2520" s="8">
        <f t="shared" si="317"/>
        <v>0</v>
      </c>
      <c r="R2520" s="9" t="e">
        <f t="shared" si="318"/>
        <v>#DIV/0!</v>
      </c>
      <c r="S2520" s="6" t="s">
        <v>8336</v>
      </c>
      <c r="T2520" s="6" t="s">
        <v>8353</v>
      </c>
      <c r="U2520" s="6" t="str">
        <f t="shared" si="312"/>
        <v>food</v>
      </c>
      <c r="V2520" s="6" t="str">
        <f t="shared" si="319"/>
        <v>restaurants</v>
      </c>
      <c r="W2520" s="6" t="str">
        <f t="shared" si="313"/>
        <v>food</v>
      </c>
      <c r="X2520" s="6" t="str">
        <f t="shared" si="314"/>
        <v>restaurants</v>
      </c>
    </row>
    <row r="2521" spans="1:24" ht="104.7" customHeight="1" x14ac:dyDescent="0.55000000000000004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20">
        <f t="shared" si="315"/>
        <v>41809.155138888891</v>
      </c>
      <c r="L2521" s="20">
        <f t="shared" si="316"/>
        <v>41839.155138888891</v>
      </c>
      <c r="M2521" s="6" t="b">
        <v>0</v>
      </c>
      <c r="N2521" s="6">
        <v>4</v>
      </c>
      <c r="O2521" s="6" t="b">
        <v>0</v>
      </c>
      <c r="P2521" s="6" t="s">
        <v>8299</v>
      </c>
      <c r="Q2521" s="8">
        <f t="shared" si="317"/>
        <v>4.3333333333333335E-2</v>
      </c>
      <c r="R2521" s="9">
        <f t="shared" si="318"/>
        <v>16.25</v>
      </c>
      <c r="S2521" s="6" t="s">
        <v>8336</v>
      </c>
      <c r="T2521" s="6" t="s">
        <v>8353</v>
      </c>
      <c r="U2521" s="6" t="str">
        <f t="shared" si="312"/>
        <v>food</v>
      </c>
      <c r="V2521" s="6" t="str">
        <f t="shared" si="319"/>
        <v>restaurants</v>
      </c>
      <c r="W2521" s="6" t="str">
        <f t="shared" si="313"/>
        <v>food</v>
      </c>
      <c r="X2521" s="6" t="str">
        <f t="shared" si="314"/>
        <v>restaurants</v>
      </c>
    </row>
    <row r="2522" spans="1:24" ht="104.7" customHeight="1" x14ac:dyDescent="0.55000000000000004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20">
        <f t="shared" si="315"/>
        <v>42612.600520833337</v>
      </c>
      <c r="L2522" s="20">
        <f t="shared" si="316"/>
        <v>42658.806249999994</v>
      </c>
      <c r="M2522" s="6" t="b">
        <v>0</v>
      </c>
      <c r="N2522" s="6">
        <v>0</v>
      </c>
      <c r="O2522" s="6" t="b">
        <v>0</v>
      </c>
      <c r="P2522" s="6" t="s">
        <v>8299</v>
      </c>
      <c r="Q2522" s="8">
        <f t="shared" si="317"/>
        <v>0</v>
      </c>
      <c r="R2522" s="9" t="e">
        <f t="shared" si="318"/>
        <v>#DIV/0!</v>
      </c>
      <c r="S2522" s="6" t="s">
        <v>8336</v>
      </c>
      <c r="T2522" s="6" t="s">
        <v>8353</v>
      </c>
      <c r="U2522" s="6" t="str">
        <f t="shared" si="312"/>
        <v>food</v>
      </c>
      <c r="V2522" s="6" t="str">
        <f t="shared" si="319"/>
        <v>restaurants</v>
      </c>
      <c r="W2522" s="6" t="str">
        <f t="shared" si="313"/>
        <v>food</v>
      </c>
      <c r="X2522" s="6" t="str">
        <f t="shared" si="314"/>
        <v>restaurants</v>
      </c>
    </row>
    <row r="2523" spans="1:24" ht="104.7" customHeight="1" x14ac:dyDescent="0.55000000000000004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20">
        <f t="shared" si="315"/>
        <v>42269.967835648145</v>
      </c>
      <c r="L2523" s="20">
        <f t="shared" si="316"/>
        <v>42290.967835648145</v>
      </c>
      <c r="M2523" s="6" t="b">
        <v>0</v>
      </c>
      <c r="N2523" s="6">
        <v>132</v>
      </c>
      <c r="O2523" s="6" t="b">
        <v>1</v>
      </c>
      <c r="P2523" s="6" t="s">
        <v>8300</v>
      </c>
      <c r="Q2523" s="8">
        <f t="shared" si="317"/>
        <v>109.48792</v>
      </c>
      <c r="R2523" s="9">
        <f t="shared" si="318"/>
        <v>103.68174242424243</v>
      </c>
      <c r="S2523" s="6" t="s">
        <v>8325</v>
      </c>
      <c r="T2523" s="6" t="s">
        <v>8354</v>
      </c>
      <c r="U2523" s="6" t="str">
        <f t="shared" si="312"/>
        <v>music</v>
      </c>
      <c r="V2523" s="6" t="str">
        <f t="shared" si="319"/>
        <v>classical music</v>
      </c>
      <c r="W2523" s="6" t="str">
        <f t="shared" si="313"/>
        <v>music</v>
      </c>
      <c r="X2523" s="6" t="str">
        <f t="shared" si="314"/>
        <v>classical music</v>
      </c>
    </row>
    <row r="2524" spans="1:24" ht="104.7" customHeight="1" x14ac:dyDescent="0.55000000000000004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20">
        <f t="shared" si="315"/>
        <v>42460.573611111111</v>
      </c>
      <c r="L2524" s="20">
        <f t="shared" si="316"/>
        <v>42482.619444444441</v>
      </c>
      <c r="M2524" s="6" t="b">
        <v>0</v>
      </c>
      <c r="N2524" s="6">
        <v>27</v>
      </c>
      <c r="O2524" s="6" t="b">
        <v>1</v>
      </c>
      <c r="P2524" s="6" t="s">
        <v>8300</v>
      </c>
      <c r="Q2524" s="8">
        <f t="shared" si="317"/>
        <v>100</v>
      </c>
      <c r="R2524" s="9">
        <f t="shared" si="318"/>
        <v>185.18518518518519</v>
      </c>
      <c r="S2524" s="6" t="s">
        <v>8325</v>
      </c>
      <c r="T2524" s="6" t="s">
        <v>8354</v>
      </c>
      <c r="U2524" s="6" t="str">
        <f t="shared" si="312"/>
        <v>music</v>
      </c>
      <c r="V2524" s="6" t="str">
        <f t="shared" si="319"/>
        <v>classical music</v>
      </c>
      <c r="W2524" s="6" t="str">
        <f t="shared" si="313"/>
        <v>music</v>
      </c>
      <c r="X2524" s="6" t="str">
        <f t="shared" si="314"/>
        <v>classical music</v>
      </c>
    </row>
    <row r="2525" spans="1:24" ht="104.7" customHeight="1" x14ac:dyDescent="0.55000000000000004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20">
        <f t="shared" si="315"/>
        <v>41930.975601851853</v>
      </c>
      <c r="L2525" s="20">
        <f t="shared" si="316"/>
        <v>41961.017268518524</v>
      </c>
      <c r="M2525" s="6" t="b">
        <v>0</v>
      </c>
      <c r="N2525" s="6">
        <v>26</v>
      </c>
      <c r="O2525" s="6" t="b">
        <v>1</v>
      </c>
      <c r="P2525" s="6" t="s">
        <v>8300</v>
      </c>
      <c r="Q2525" s="8">
        <f t="shared" si="317"/>
        <v>156.44444444444446</v>
      </c>
      <c r="R2525" s="9">
        <f t="shared" si="318"/>
        <v>54.153846153846153</v>
      </c>
      <c r="S2525" s="6" t="s">
        <v>8325</v>
      </c>
      <c r="T2525" s="6" t="s">
        <v>8354</v>
      </c>
      <c r="U2525" s="6" t="str">
        <f t="shared" si="312"/>
        <v>music</v>
      </c>
      <c r="V2525" s="6" t="str">
        <f t="shared" si="319"/>
        <v>classical music</v>
      </c>
      <c r="W2525" s="6" t="str">
        <f t="shared" si="313"/>
        <v>music</v>
      </c>
      <c r="X2525" s="6" t="str">
        <f t="shared" si="314"/>
        <v>classical music</v>
      </c>
    </row>
    <row r="2526" spans="1:24" ht="104.7" customHeight="1" x14ac:dyDescent="0.55000000000000004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20">
        <f t="shared" si="315"/>
        <v>41961.807372685187</v>
      </c>
      <c r="L2526" s="20">
        <f t="shared" si="316"/>
        <v>41994.1875</v>
      </c>
      <c r="M2526" s="6" t="b">
        <v>0</v>
      </c>
      <c r="N2526" s="6">
        <v>43</v>
      </c>
      <c r="O2526" s="6" t="b">
        <v>1</v>
      </c>
      <c r="P2526" s="6" t="s">
        <v>8300</v>
      </c>
      <c r="Q2526" s="8">
        <f t="shared" si="317"/>
        <v>101.6</v>
      </c>
      <c r="R2526" s="9">
        <f t="shared" si="318"/>
        <v>177.2093023255814</v>
      </c>
      <c r="S2526" s="6" t="s">
        <v>8325</v>
      </c>
      <c r="T2526" s="6" t="s">
        <v>8354</v>
      </c>
      <c r="U2526" s="6" t="str">
        <f t="shared" si="312"/>
        <v>music</v>
      </c>
      <c r="V2526" s="6" t="str">
        <f t="shared" si="319"/>
        <v>classical music</v>
      </c>
      <c r="W2526" s="6" t="str">
        <f t="shared" si="313"/>
        <v>music</v>
      </c>
      <c r="X2526" s="6" t="str">
        <f t="shared" si="314"/>
        <v>classical music</v>
      </c>
    </row>
    <row r="2527" spans="1:24" ht="104.7" customHeight="1" x14ac:dyDescent="0.55000000000000004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20">
        <f t="shared" si="315"/>
        <v>41058.844571759262</v>
      </c>
      <c r="L2527" s="20">
        <f t="shared" si="316"/>
        <v>41088.844571759262</v>
      </c>
      <c r="M2527" s="6" t="b">
        <v>0</v>
      </c>
      <c r="N2527" s="6">
        <v>80</v>
      </c>
      <c r="O2527" s="6" t="b">
        <v>1</v>
      </c>
      <c r="P2527" s="6" t="s">
        <v>8300</v>
      </c>
      <c r="Q2527" s="8">
        <f t="shared" si="317"/>
        <v>100.325</v>
      </c>
      <c r="R2527" s="9">
        <f t="shared" si="318"/>
        <v>100.325</v>
      </c>
      <c r="S2527" s="6" t="s">
        <v>8325</v>
      </c>
      <c r="T2527" s="6" t="s">
        <v>8354</v>
      </c>
      <c r="U2527" s="6" t="str">
        <f t="shared" si="312"/>
        <v>music</v>
      </c>
      <c r="V2527" s="6" t="str">
        <f t="shared" si="319"/>
        <v>classical music</v>
      </c>
      <c r="W2527" s="6" t="str">
        <f t="shared" si="313"/>
        <v>music</v>
      </c>
      <c r="X2527" s="6" t="str">
        <f t="shared" si="314"/>
        <v>classical music</v>
      </c>
    </row>
    <row r="2528" spans="1:24" ht="104.7" customHeight="1" x14ac:dyDescent="0.55000000000000004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20">
        <f t="shared" si="315"/>
        <v>41953.091134259259</v>
      </c>
      <c r="L2528" s="20">
        <f t="shared" si="316"/>
        <v>41981.207638888889</v>
      </c>
      <c r="M2528" s="6" t="b">
        <v>0</v>
      </c>
      <c r="N2528" s="6">
        <v>33</v>
      </c>
      <c r="O2528" s="6" t="b">
        <v>1</v>
      </c>
      <c r="P2528" s="6" t="s">
        <v>8300</v>
      </c>
      <c r="Q2528" s="8">
        <f t="shared" si="317"/>
        <v>112.94999999999999</v>
      </c>
      <c r="R2528" s="9">
        <f t="shared" si="318"/>
        <v>136.90909090909091</v>
      </c>
      <c r="S2528" s="6" t="s">
        <v>8325</v>
      </c>
      <c r="T2528" s="6" t="s">
        <v>8354</v>
      </c>
      <c r="U2528" s="6" t="str">
        <f t="shared" si="312"/>
        <v>music</v>
      </c>
      <c r="V2528" s="6" t="str">
        <f t="shared" si="319"/>
        <v>classical music</v>
      </c>
      <c r="W2528" s="6" t="str">
        <f t="shared" si="313"/>
        <v>music</v>
      </c>
      <c r="X2528" s="6" t="str">
        <f t="shared" si="314"/>
        <v>classical music</v>
      </c>
    </row>
    <row r="2529" spans="1:24" ht="104.7" customHeight="1" x14ac:dyDescent="0.55000000000000004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20">
        <f t="shared" si="315"/>
        <v>41546.75105324074</v>
      </c>
      <c r="L2529" s="20">
        <f t="shared" si="316"/>
        <v>41565.165972222225</v>
      </c>
      <c r="M2529" s="6" t="b">
        <v>0</v>
      </c>
      <c r="N2529" s="6">
        <v>71</v>
      </c>
      <c r="O2529" s="6" t="b">
        <v>1</v>
      </c>
      <c r="P2529" s="6" t="s">
        <v>8300</v>
      </c>
      <c r="Q2529" s="8">
        <f t="shared" si="317"/>
        <v>102.125</v>
      </c>
      <c r="R2529" s="9">
        <f t="shared" si="318"/>
        <v>57.535211267605632</v>
      </c>
      <c r="S2529" s="6" t="s">
        <v>8325</v>
      </c>
      <c r="T2529" s="6" t="s">
        <v>8354</v>
      </c>
      <c r="U2529" s="6" t="str">
        <f t="shared" si="312"/>
        <v>music</v>
      </c>
      <c r="V2529" s="6" t="str">
        <f t="shared" si="319"/>
        <v>classical music</v>
      </c>
      <c r="W2529" s="6" t="str">
        <f t="shared" si="313"/>
        <v>music</v>
      </c>
      <c r="X2529" s="6" t="str">
        <f t="shared" si="314"/>
        <v>classical music</v>
      </c>
    </row>
    <row r="2530" spans="1:24" ht="104.7" customHeight="1" x14ac:dyDescent="0.55000000000000004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20">
        <f t="shared" si="315"/>
        <v>42217.834525462968</v>
      </c>
      <c r="L2530" s="20">
        <f t="shared" si="316"/>
        <v>42236.458333333328</v>
      </c>
      <c r="M2530" s="6" t="b">
        <v>0</v>
      </c>
      <c r="N2530" s="6">
        <v>81</v>
      </c>
      <c r="O2530" s="6" t="b">
        <v>1</v>
      </c>
      <c r="P2530" s="6" t="s">
        <v>8300</v>
      </c>
      <c r="Q2530" s="8">
        <f t="shared" si="317"/>
        <v>107.24974999999999</v>
      </c>
      <c r="R2530" s="9">
        <f t="shared" si="318"/>
        <v>52.962839506172834</v>
      </c>
      <c r="S2530" s="6" t="s">
        <v>8325</v>
      </c>
      <c r="T2530" s="6" t="s">
        <v>8354</v>
      </c>
      <c r="U2530" s="6" t="str">
        <f t="shared" si="312"/>
        <v>music</v>
      </c>
      <c r="V2530" s="6" t="str">
        <f t="shared" si="319"/>
        <v>classical music</v>
      </c>
      <c r="W2530" s="6" t="str">
        <f t="shared" si="313"/>
        <v>music</v>
      </c>
      <c r="X2530" s="6" t="str">
        <f t="shared" si="314"/>
        <v>classical music</v>
      </c>
    </row>
    <row r="2531" spans="1:24" ht="104.7" customHeight="1" x14ac:dyDescent="0.55000000000000004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20">
        <f t="shared" si="315"/>
        <v>40948.080729166664</v>
      </c>
      <c r="L2531" s="20">
        <f t="shared" si="316"/>
        <v>40993.0390625</v>
      </c>
      <c r="M2531" s="6" t="b">
        <v>0</v>
      </c>
      <c r="N2531" s="6">
        <v>76</v>
      </c>
      <c r="O2531" s="6" t="b">
        <v>1</v>
      </c>
      <c r="P2531" s="6" t="s">
        <v>8300</v>
      </c>
      <c r="Q2531" s="8">
        <f t="shared" si="317"/>
        <v>104.28333333333333</v>
      </c>
      <c r="R2531" s="9">
        <f t="shared" si="318"/>
        <v>82.328947368421055</v>
      </c>
      <c r="S2531" s="6" t="s">
        <v>8325</v>
      </c>
      <c r="T2531" s="6" t="s">
        <v>8354</v>
      </c>
      <c r="U2531" s="6" t="str">
        <f t="shared" si="312"/>
        <v>music</v>
      </c>
      <c r="V2531" s="6" t="str">
        <f t="shared" si="319"/>
        <v>classical music</v>
      </c>
      <c r="W2531" s="6" t="str">
        <f t="shared" si="313"/>
        <v>music</v>
      </c>
      <c r="X2531" s="6" t="str">
        <f t="shared" si="314"/>
        <v>classical music</v>
      </c>
    </row>
    <row r="2532" spans="1:24" ht="104.7" customHeight="1" x14ac:dyDescent="0.55000000000000004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20">
        <f t="shared" si="315"/>
        <v>42081.864641203705</v>
      </c>
      <c r="L2532" s="20">
        <f t="shared" si="316"/>
        <v>42114.201388888891</v>
      </c>
      <c r="M2532" s="6" t="b">
        <v>0</v>
      </c>
      <c r="N2532" s="6">
        <v>48</v>
      </c>
      <c r="O2532" s="6" t="b">
        <v>1</v>
      </c>
      <c r="P2532" s="6" t="s">
        <v>8300</v>
      </c>
      <c r="Q2532" s="8">
        <f t="shared" si="317"/>
        <v>100</v>
      </c>
      <c r="R2532" s="9">
        <f t="shared" si="318"/>
        <v>135.41666666666666</v>
      </c>
      <c r="S2532" s="6" t="s">
        <v>8325</v>
      </c>
      <c r="T2532" s="6" t="s">
        <v>8354</v>
      </c>
      <c r="U2532" s="6" t="str">
        <f t="shared" si="312"/>
        <v>music</v>
      </c>
      <c r="V2532" s="6" t="str">
        <f t="shared" si="319"/>
        <v>classical music</v>
      </c>
      <c r="W2532" s="6" t="str">
        <f t="shared" si="313"/>
        <v>music</v>
      </c>
      <c r="X2532" s="6" t="str">
        <f t="shared" si="314"/>
        <v>classical music</v>
      </c>
    </row>
    <row r="2533" spans="1:24" ht="104.7" customHeight="1" x14ac:dyDescent="0.55000000000000004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20">
        <f t="shared" si="315"/>
        <v>42208.680023148147</v>
      </c>
      <c r="L2533" s="20">
        <f t="shared" si="316"/>
        <v>42231.165972222225</v>
      </c>
      <c r="M2533" s="6" t="b">
        <v>0</v>
      </c>
      <c r="N2533" s="6">
        <v>61</v>
      </c>
      <c r="O2533" s="6" t="b">
        <v>1</v>
      </c>
      <c r="P2533" s="6" t="s">
        <v>8300</v>
      </c>
      <c r="Q2533" s="8">
        <f t="shared" si="317"/>
        <v>100.4</v>
      </c>
      <c r="R2533" s="9">
        <f t="shared" si="318"/>
        <v>74.06557377049181</v>
      </c>
      <c r="S2533" s="6" t="s">
        <v>8325</v>
      </c>
      <c r="T2533" s="6" t="s">
        <v>8354</v>
      </c>
      <c r="U2533" s="6" t="str">
        <f t="shared" si="312"/>
        <v>music</v>
      </c>
      <c r="V2533" s="6" t="str">
        <f t="shared" si="319"/>
        <v>classical music</v>
      </c>
      <c r="W2533" s="6" t="str">
        <f t="shared" si="313"/>
        <v>music</v>
      </c>
      <c r="X2533" s="6" t="str">
        <f t="shared" si="314"/>
        <v>classical music</v>
      </c>
    </row>
    <row r="2534" spans="1:24" ht="104.7" customHeight="1" x14ac:dyDescent="0.55000000000000004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20">
        <f t="shared" si="315"/>
        <v>41107.849143518521</v>
      </c>
      <c r="L2534" s="20">
        <f t="shared" si="316"/>
        <v>41137.849143518521</v>
      </c>
      <c r="M2534" s="6" t="b">
        <v>0</v>
      </c>
      <c r="N2534" s="6">
        <v>60</v>
      </c>
      <c r="O2534" s="6" t="b">
        <v>1</v>
      </c>
      <c r="P2534" s="6" t="s">
        <v>8300</v>
      </c>
      <c r="Q2534" s="8">
        <f t="shared" si="317"/>
        <v>126.125</v>
      </c>
      <c r="R2534" s="9">
        <f t="shared" si="318"/>
        <v>84.083333333333329</v>
      </c>
      <c r="S2534" s="6" t="s">
        <v>8325</v>
      </c>
      <c r="T2534" s="6" t="s">
        <v>8354</v>
      </c>
      <c r="U2534" s="6" t="str">
        <f t="shared" si="312"/>
        <v>music</v>
      </c>
      <c r="V2534" s="6" t="str">
        <f t="shared" si="319"/>
        <v>classical music</v>
      </c>
      <c r="W2534" s="6" t="str">
        <f t="shared" si="313"/>
        <v>music</v>
      </c>
      <c r="X2534" s="6" t="str">
        <f t="shared" si="314"/>
        <v>classical music</v>
      </c>
    </row>
    <row r="2535" spans="1:24" ht="104.7" customHeight="1" x14ac:dyDescent="0.55000000000000004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20">
        <f t="shared" si="315"/>
        <v>41304.751284722224</v>
      </c>
      <c r="L2535" s="20">
        <f t="shared" si="316"/>
        <v>41334.750787037039</v>
      </c>
      <c r="M2535" s="6" t="b">
        <v>0</v>
      </c>
      <c r="N2535" s="6">
        <v>136</v>
      </c>
      <c r="O2535" s="6" t="b">
        <v>1</v>
      </c>
      <c r="P2535" s="6" t="s">
        <v>8300</v>
      </c>
      <c r="Q2535" s="8">
        <f t="shared" si="317"/>
        <v>110.66666666666667</v>
      </c>
      <c r="R2535" s="9">
        <f t="shared" si="318"/>
        <v>61.029411764705884</v>
      </c>
      <c r="S2535" s="6" t="s">
        <v>8325</v>
      </c>
      <c r="T2535" s="6" t="s">
        <v>8354</v>
      </c>
      <c r="U2535" s="6" t="str">
        <f t="shared" si="312"/>
        <v>music</v>
      </c>
      <c r="V2535" s="6" t="str">
        <f t="shared" si="319"/>
        <v>classical music</v>
      </c>
      <c r="W2535" s="6" t="str">
        <f t="shared" si="313"/>
        <v>music</v>
      </c>
      <c r="X2535" s="6" t="str">
        <f t="shared" si="314"/>
        <v>classical music</v>
      </c>
    </row>
    <row r="2536" spans="1:24" ht="104.7" customHeight="1" x14ac:dyDescent="0.55000000000000004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20">
        <f t="shared" si="315"/>
        <v>40127.700370370374</v>
      </c>
      <c r="L2536" s="20">
        <f t="shared" si="316"/>
        <v>40179.25</v>
      </c>
      <c r="M2536" s="6" t="b">
        <v>0</v>
      </c>
      <c r="N2536" s="6">
        <v>14</v>
      </c>
      <c r="O2536" s="6" t="b">
        <v>1</v>
      </c>
      <c r="P2536" s="6" t="s">
        <v>8300</v>
      </c>
      <c r="Q2536" s="8">
        <f t="shared" si="317"/>
        <v>105</v>
      </c>
      <c r="R2536" s="9">
        <f t="shared" si="318"/>
        <v>150</v>
      </c>
      <c r="S2536" s="6" t="s">
        <v>8325</v>
      </c>
      <c r="T2536" s="6" t="s">
        <v>8354</v>
      </c>
      <c r="U2536" s="6" t="str">
        <f t="shared" si="312"/>
        <v>music</v>
      </c>
      <c r="V2536" s="6" t="str">
        <f t="shared" si="319"/>
        <v>classical music</v>
      </c>
      <c r="W2536" s="6" t="str">
        <f t="shared" si="313"/>
        <v>music</v>
      </c>
      <c r="X2536" s="6" t="str">
        <f t="shared" si="314"/>
        <v>classical music</v>
      </c>
    </row>
    <row r="2537" spans="1:24" ht="104.7" customHeight="1" x14ac:dyDescent="0.55000000000000004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20">
        <f t="shared" si="315"/>
        <v>41943.791030092594</v>
      </c>
      <c r="L2537" s="20">
        <f t="shared" si="316"/>
        <v>41974.832696759258</v>
      </c>
      <c r="M2537" s="6" t="b">
        <v>0</v>
      </c>
      <c r="N2537" s="6">
        <v>78</v>
      </c>
      <c r="O2537" s="6" t="b">
        <v>1</v>
      </c>
      <c r="P2537" s="6" t="s">
        <v>8300</v>
      </c>
      <c r="Q2537" s="8">
        <f t="shared" si="317"/>
        <v>103.77499999999999</v>
      </c>
      <c r="R2537" s="9">
        <f t="shared" si="318"/>
        <v>266.08974358974359</v>
      </c>
      <c r="S2537" s="6" t="s">
        <v>8325</v>
      </c>
      <c r="T2537" s="6" t="s">
        <v>8354</v>
      </c>
      <c r="U2537" s="6" t="str">
        <f t="shared" si="312"/>
        <v>music</v>
      </c>
      <c r="V2537" s="6" t="str">
        <f t="shared" si="319"/>
        <v>classical music</v>
      </c>
      <c r="W2537" s="6" t="str">
        <f t="shared" si="313"/>
        <v>music</v>
      </c>
      <c r="X2537" s="6" t="str">
        <f t="shared" si="314"/>
        <v>classical music</v>
      </c>
    </row>
    <row r="2538" spans="1:24" ht="104.7" customHeight="1" x14ac:dyDescent="0.55000000000000004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20">
        <f t="shared" si="315"/>
        <v>41464.106087962966</v>
      </c>
      <c r="L2538" s="20">
        <f t="shared" si="316"/>
        <v>41485.106087962966</v>
      </c>
      <c r="M2538" s="6" t="b">
        <v>0</v>
      </c>
      <c r="N2538" s="6">
        <v>4</v>
      </c>
      <c r="O2538" s="6" t="b">
        <v>1</v>
      </c>
      <c r="P2538" s="6" t="s">
        <v>8300</v>
      </c>
      <c r="Q2538" s="8">
        <f t="shared" si="317"/>
        <v>115.99999999999999</v>
      </c>
      <c r="R2538" s="9">
        <f t="shared" si="318"/>
        <v>7.25</v>
      </c>
      <c r="S2538" s="6" t="s">
        <v>8325</v>
      </c>
      <c r="T2538" s="6" t="s">
        <v>8354</v>
      </c>
      <c r="U2538" s="6" t="str">
        <f t="shared" si="312"/>
        <v>music</v>
      </c>
      <c r="V2538" s="6" t="str">
        <f t="shared" si="319"/>
        <v>classical music</v>
      </c>
      <c r="W2538" s="6" t="str">
        <f t="shared" si="313"/>
        <v>music</v>
      </c>
      <c r="X2538" s="6" t="str">
        <f t="shared" si="314"/>
        <v>classical music</v>
      </c>
    </row>
    <row r="2539" spans="1:24" ht="104.7" customHeight="1" x14ac:dyDescent="0.55000000000000004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20">
        <f t="shared" si="315"/>
        <v>40696.648784722223</v>
      </c>
      <c r="L2539" s="20">
        <f t="shared" si="316"/>
        <v>40756.648784722223</v>
      </c>
      <c r="M2539" s="6" t="b">
        <v>0</v>
      </c>
      <c r="N2539" s="6">
        <v>11</v>
      </c>
      <c r="O2539" s="6" t="b">
        <v>1</v>
      </c>
      <c r="P2539" s="6" t="s">
        <v>8300</v>
      </c>
      <c r="Q2539" s="8">
        <f t="shared" si="317"/>
        <v>110.00000000000001</v>
      </c>
      <c r="R2539" s="9">
        <f t="shared" si="318"/>
        <v>100</v>
      </c>
      <c r="S2539" s="6" t="s">
        <v>8325</v>
      </c>
      <c r="T2539" s="6" t="s">
        <v>8354</v>
      </c>
      <c r="U2539" s="6" t="str">
        <f t="shared" si="312"/>
        <v>music</v>
      </c>
      <c r="V2539" s="6" t="str">
        <f t="shared" si="319"/>
        <v>classical music</v>
      </c>
      <c r="W2539" s="6" t="str">
        <f t="shared" si="313"/>
        <v>music</v>
      </c>
      <c r="X2539" s="6" t="str">
        <f t="shared" si="314"/>
        <v>classical music</v>
      </c>
    </row>
    <row r="2540" spans="1:24" ht="104.7" customHeight="1" x14ac:dyDescent="0.55000000000000004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20">
        <f t="shared" si="315"/>
        <v>41298.509965277779</v>
      </c>
      <c r="L2540" s="20">
        <f t="shared" si="316"/>
        <v>41329.207638888889</v>
      </c>
      <c r="M2540" s="6" t="b">
        <v>0</v>
      </c>
      <c r="N2540" s="6">
        <v>185</v>
      </c>
      <c r="O2540" s="6" t="b">
        <v>1</v>
      </c>
      <c r="P2540" s="6" t="s">
        <v>8300</v>
      </c>
      <c r="Q2540" s="8">
        <f t="shared" si="317"/>
        <v>113.01761111111111</v>
      </c>
      <c r="R2540" s="9">
        <f t="shared" si="318"/>
        <v>109.96308108108107</v>
      </c>
      <c r="S2540" s="6" t="s">
        <v>8325</v>
      </c>
      <c r="T2540" s="6" t="s">
        <v>8354</v>
      </c>
      <c r="U2540" s="6" t="str">
        <f t="shared" si="312"/>
        <v>music</v>
      </c>
      <c r="V2540" s="6" t="str">
        <f t="shared" si="319"/>
        <v>classical music</v>
      </c>
      <c r="W2540" s="6" t="str">
        <f t="shared" si="313"/>
        <v>music</v>
      </c>
      <c r="X2540" s="6" t="str">
        <f t="shared" si="314"/>
        <v>classical music</v>
      </c>
    </row>
    <row r="2541" spans="1:24" ht="104.7" customHeight="1" x14ac:dyDescent="0.55000000000000004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20">
        <f t="shared" si="315"/>
        <v>41977.902222222227</v>
      </c>
      <c r="L2541" s="20">
        <f t="shared" si="316"/>
        <v>42037.902222222227</v>
      </c>
      <c r="M2541" s="6" t="b">
        <v>0</v>
      </c>
      <c r="N2541" s="6">
        <v>59</v>
      </c>
      <c r="O2541" s="6" t="b">
        <v>1</v>
      </c>
      <c r="P2541" s="6" t="s">
        <v>8300</v>
      </c>
      <c r="Q2541" s="8">
        <f t="shared" si="317"/>
        <v>100.25</v>
      </c>
      <c r="R2541" s="9">
        <f t="shared" si="318"/>
        <v>169.91525423728814</v>
      </c>
      <c r="S2541" s="6" t="s">
        <v>8325</v>
      </c>
      <c r="T2541" s="6" t="s">
        <v>8354</v>
      </c>
      <c r="U2541" s="6" t="str">
        <f t="shared" si="312"/>
        <v>music</v>
      </c>
      <c r="V2541" s="6" t="str">
        <f t="shared" si="319"/>
        <v>classical music</v>
      </c>
      <c r="W2541" s="6" t="str">
        <f t="shared" si="313"/>
        <v>music</v>
      </c>
      <c r="X2541" s="6" t="str">
        <f t="shared" si="314"/>
        <v>classical music</v>
      </c>
    </row>
    <row r="2542" spans="1:24" ht="104.7" customHeight="1" x14ac:dyDescent="0.55000000000000004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20">
        <f t="shared" si="315"/>
        <v>40785.675011574072</v>
      </c>
      <c r="L2542" s="20">
        <f t="shared" si="316"/>
        <v>40845.675011574072</v>
      </c>
      <c r="M2542" s="6" t="b">
        <v>0</v>
      </c>
      <c r="N2542" s="6">
        <v>27</v>
      </c>
      <c r="O2542" s="6" t="b">
        <v>1</v>
      </c>
      <c r="P2542" s="6" t="s">
        <v>8300</v>
      </c>
      <c r="Q2542" s="8">
        <f t="shared" si="317"/>
        <v>103.4</v>
      </c>
      <c r="R2542" s="9">
        <f t="shared" si="318"/>
        <v>95.740740740740748</v>
      </c>
      <c r="S2542" s="6" t="s">
        <v>8325</v>
      </c>
      <c r="T2542" s="6" t="s">
        <v>8354</v>
      </c>
      <c r="U2542" s="6" t="str">
        <f t="shared" si="312"/>
        <v>music</v>
      </c>
      <c r="V2542" s="6" t="str">
        <f t="shared" si="319"/>
        <v>classical music</v>
      </c>
      <c r="W2542" s="6" t="str">
        <f t="shared" si="313"/>
        <v>music</v>
      </c>
      <c r="X2542" s="6" t="str">
        <f t="shared" si="314"/>
        <v>classical music</v>
      </c>
    </row>
    <row r="2543" spans="1:24" ht="104.7" customHeight="1" x14ac:dyDescent="0.55000000000000004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20">
        <f t="shared" si="315"/>
        <v>41483.449282407404</v>
      </c>
      <c r="L2543" s="20">
        <f t="shared" si="316"/>
        <v>41543.449282407404</v>
      </c>
      <c r="M2543" s="6" t="b">
        <v>0</v>
      </c>
      <c r="N2543" s="6">
        <v>63</v>
      </c>
      <c r="O2543" s="6" t="b">
        <v>1</v>
      </c>
      <c r="P2543" s="6" t="s">
        <v>8300</v>
      </c>
      <c r="Q2543" s="8">
        <f t="shared" si="317"/>
        <v>107.02857142857142</v>
      </c>
      <c r="R2543" s="9">
        <f t="shared" si="318"/>
        <v>59.460317460317462</v>
      </c>
      <c r="S2543" s="6" t="s">
        <v>8325</v>
      </c>
      <c r="T2543" s="6" t="s">
        <v>8354</v>
      </c>
      <c r="U2543" s="6" t="str">
        <f t="shared" si="312"/>
        <v>music</v>
      </c>
      <c r="V2543" s="6" t="str">
        <f t="shared" si="319"/>
        <v>classical music</v>
      </c>
      <c r="W2543" s="6" t="str">
        <f t="shared" si="313"/>
        <v>music</v>
      </c>
      <c r="X2543" s="6" t="str">
        <f t="shared" si="314"/>
        <v>classical music</v>
      </c>
    </row>
    <row r="2544" spans="1:24" ht="104.7" customHeight="1" x14ac:dyDescent="0.55000000000000004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20">
        <f t="shared" si="315"/>
        <v>41509.426585648151</v>
      </c>
      <c r="L2544" s="20">
        <f t="shared" si="316"/>
        <v>41548.165972222225</v>
      </c>
      <c r="M2544" s="6" t="b">
        <v>0</v>
      </c>
      <c r="N2544" s="6">
        <v>13</v>
      </c>
      <c r="O2544" s="6" t="b">
        <v>1</v>
      </c>
      <c r="P2544" s="6" t="s">
        <v>8300</v>
      </c>
      <c r="Q2544" s="8">
        <f t="shared" si="317"/>
        <v>103.57142857142858</v>
      </c>
      <c r="R2544" s="9">
        <f t="shared" si="318"/>
        <v>55.769230769230766</v>
      </c>
      <c r="S2544" s="6" t="s">
        <v>8325</v>
      </c>
      <c r="T2544" s="6" t="s">
        <v>8354</v>
      </c>
      <c r="U2544" s="6" t="str">
        <f t="shared" si="312"/>
        <v>music</v>
      </c>
      <c r="V2544" s="6" t="str">
        <f t="shared" si="319"/>
        <v>classical music</v>
      </c>
      <c r="W2544" s="6" t="str">
        <f t="shared" si="313"/>
        <v>music</v>
      </c>
      <c r="X2544" s="6" t="str">
        <f t="shared" si="314"/>
        <v>classical music</v>
      </c>
    </row>
    <row r="2545" spans="1:24" ht="104.7" customHeight="1" x14ac:dyDescent="0.55000000000000004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20">
        <f t="shared" si="315"/>
        <v>40514.107615740737</v>
      </c>
      <c r="L2545" s="20">
        <f t="shared" si="316"/>
        <v>40545.125</v>
      </c>
      <c r="M2545" s="6" t="b">
        <v>0</v>
      </c>
      <c r="N2545" s="6">
        <v>13</v>
      </c>
      <c r="O2545" s="6" t="b">
        <v>1</v>
      </c>
      <c r="P2545" s="6" t="s">
        <v>8300</v>
      </c>
      <c r="Q2545" s="8">
        <f t="shared" si="317"/>
        <v>156.4</v>
      </c>
      <c r="R2545" s="9">
        <f t="shared" si="318"/>
        <v>30.076923076923077</v>
      </c>
      <c r="S2545" s="6" t="s">
        <v>8325</v>
      </c>
      <c r="T2545" s="6" t="s">
        <v>8354</v>
      </c>
      <c r="U2545" s="6" t="str">
        <f t="shared" si="312"/>
        <v>music</v>
      </c>
      <c r="V2545" s="6" t="str">
        <f t="shared" si="319"/>
        <v>classical music</v>
      </c>
      <c r="W2545" s="6" t="str">
        <f t="shared" si="313"/>
        <v>music</v>
      </c>
      <c r="X2545" s="6" t="str">
        <f t="shared" si="314"/>
        <v>classical music</v>
      </c>
    </row>
    <row r="2546" spans="1:24" ht="104.7" customHeight="1" x14ac:dyDescent="0.55000000000000004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20">
        <f t="shared" si="315"/>
        <v>41068.520474537036</v>
      </c>
      <c r="L2546" s="20">
        <f t="shared" si="316"/>
        <v>41098.520474537036</v>
      </c>
      <c r="M2546" s="6" t="b">
        <v>0</v>
      </c>
      <c r="N2546" s="6">
        <v>57</v>
      </c>
      <c r="O2546" s="6" t="b">
        <v>1</v>
      </c>
      <c r="P2546" s="6" t="s">
        <v>8300</v>
      </c>
      <c r="Q2546" s="8">
        <f t="shared" si="317"/>
        <v>100.82</v>
      </c>
      <c r="R2546" s="9">
        <f t="shared" si="318"/>
        <v>88.438596491228068</v>
      </c>
      <c r="S2546" s="6" t="s">
        <v>8325</v>
      </c>
      <c r="T2546" s="6" t="s">
        <v>8354</v>
      </c>
      <c r="U2546" s="6" t="str">
        <f t="shared" si="312"/>
        <v>music</v>
      </c>
      <c r="V2546" s="6" t="str">
        <f t="shared" si="319"/>
        <v>classical music</v>
      </c>
      <c r="W2546" s="6" t="str">
        <f t="shared" si="313"/>
        <v>music</v>
      </c>
      <c r="X2546" s="6" t="str">
        <f t="shared" si="314"/>
        <v>classical music</v>
      </c>
    </row>
    <row r="2547" spans="1:24" ht="104.7" customHeight="1" x14ac:dyDescent="0.55000000000000004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20">
        <f t="shared" si="315"/>
        <v>42027.13817129629</v>
      </c>
      <c r="L2547" s="20">
        <f t="shared" si="316"/>
        <v>42062.020833333328</v>
      </c>
      <c r="M2547" s="6" t="b">
        <v>0</v>
      </c>
      <c r="N2547" s="6">
        <v>61</v>
      </c>
      <c r="O2547" s="6" t="b">
        <v>1</v>
      </c>
      <c r="P2547" s="6" t="s">
        <v>8300</v>
      </c>
      <c r="Q2547" s="8">
        <f t="shared" si="317"/>
        <v>195.3</v>
      </c>
      <c r="R2547" s="9">
        <f t="shared" si="318"/>
        <v>64.032786885245898</v>
      </c>
      <c r="S2547" s="6" t="s">
        <v>8325</v>
      </c>
      <c r="T2547" s="6" t="s">
        <v>8354</v>
      </c>
      <c r="U2547" s="6" t="str">
        <f t="shared" si="312"/>
        <v>music</v>
      </c>
      <c r="V2547" s="6" t="str">
        <f t="shared" si="319"/>
        <v>classical music</v>
      </c>
      <c r="W2547" s="6" t="str">
        <f t="shared" si="313"/>
        <v>music</v>
      </c>
      <c r="X2547" s="6" t="str">
        <f t="shared" si="314"/>
        <v>classical music</v>
      </c>
    </row>
    <row r="2548" spans="1:24" ht="104.7" customHeight="1" x14ac:dyDescent="0.55000000000000004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20">
        <f t="shared" si="315"/>
        <v>41524.858553240738</v>
      </c>
      <c r="L2548" s="20">
        <f t="shared" si="316"/>
        <v>41552.208333333336</v>
      </c>
      <c r="M2548" s="6" t="b">
        <v>0</v>
      </c>
      <c r="N2548" s="6">
        <v>65</v>
      </c>
      <c r="O2548" s="6" t="b">
        <v>1</v>
      </c>
      <c r="P2548" s="6" t="s">
        <v>8300</v>
      </c>
      <c r="Q2548" s="8">
        <f t="shared" si="317"/>
        <v>111.71428571428572</v>
      </c>
      <c r="R2548" s="9">
        <f t="shared" si="318"/>
        <v>60.153846153846153</v>
      </c>
      <c r="S2548" s="6" t="s">
        <v>8325</v>
      </c>
      <c r="T2548" s="6" t="s">
        <v>8354</v>
      </c>
      <c r="U2548" s="6" t="str">
        <f t="shared" si="312"/>
        <v>music</v>
      </c>
      <c r="V2548" s="6" t="str">
        <f t="shared" si="319"/>
        <v>classical music</v>
      </c>
      <c r="W2548" s="6" t="str">
        <f t="shared" si="313"/>
        <v>music</v>
      </c>
      <c r="X2548" s="6" t="str">
        <f t="shared" si="314"/>
        <v>classical music</v>
      </c>
    </row>
    <row r="2549" spans="1:24" ht="104.7" customHeight="1" x14ac:dyDescent="0.55000000000000004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20">
        <f t="shared" si="315"/>
        <v>40973.773182870369</v>
      </c>
      <c r="L2549" s="20">
        <f t="shared" si="316"/>
        <v>41003.731516203705</v>
      </c>
      <c r="M2549" s="6" t="b">
        <v>0</v>
      </c>
      <c r="N2549" s="6">
        <v>134</v>
      </c>
      <c r="O2549" s="6" t="b">
        <v>1</v>
      </c>
      <c r="P2549" s="6" t="s">
        <v>8300</v>
      </c>
      <c r="Q2549" s="8">
        <f t="shared" si="317"/>
        <v>119.85454545454546</v>
      </c>
      <c r="R2549" s="9">
        <f t="shared" si="318"/>
        <v>49.194029850746269</v>
      </c>
      <c r="S2549" s="6" t="s">
        <v>8325</v>
      </c>
      <c r="T2549" s="6" t="s">
        <v>8354</v>
      </c>
      <c r="U2549" s="6" t="str">
        <f t="shared" si="312"/>
        <v>music</v>
      </c>
      <c r="V2549" s="6" t="str">
        <f t="shared" si="319"/>
        <v>classical music</v>
      </c>
      <c r="W2549" s="6" t="str">
        <f t="shared" si="313"/>
        <v>music</v>
      </c>
      <c r="X2549" s="6" t="str">
        <f t="shared" si="314"/>
        <v>classical music</v>
      </c>
    </row>
    <row r="2550" spans="1:24" ht="104.7" customHeight="1" x14ac:dyDescent="0.55000000000000004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20">
        <f t="shared" si="315"/>
        <v>42618.625428240746</v>
      </c>
      <c r="L2550" s="20">
        <f t="shared" si="316"/>
        <v>42643.185416666667</v>
      </c>
      <c r="M2550" s="6" t="b">
        <v>0</v>
      </c>
      <c r="N2550" s="6">
        <v>37</v>
      </c>
      <c r="O2550" s="6" t="b">
        <v>1</v>
      </c>
      <c r="P2550" s="6" t="s">
        <v>8300</v>
      </c>
      <c r="Q2550" s="8">
        <f t="shared" si="317"/>
        <v>101.85</v>
      </c>
      <c r="R2550" s="9">
        <f t="shared" si="318"/>
        <v>165.16216216216216</v>
      </c>
      <c r="S2550" s="6" t="s">
        <v>8325</v>
      </c>
      <c r="T2550" s="6" t="s">
        <v>8354</v>
      </c>
      <c r="U2550" s="6" t="str">
        <f t="shared" si="312"/>
        <v>music</v>
      </c>
      <c r="V2550" s="6" t="str">
        <f t="shared" si="319"/>
        <v>classical music</v>
      </c>
      <c r="W2550" s="6" t="str">
        <f t="shared" si="313"/>
        <v>music</v>
      </c>
      <c r="X2550" s="6" t="str">
        <f t="shared" si="314"/>
        <v>classical music</v>
      </c>
    </row>
    <row r="2551" spans="1:24" ht="104.7" customHeight="1" x14ac:dyDescent="0.55000000000000004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20">
        <f t="shared" si="315"/>
        <v>41390.757754629631</v>
      </c>
      <c r="L2551" s="20">
        <f t="shared" si="316"/>
        <v>41425.708333333336</v>
      </c>
      <c r="M2551" s="6" t="b">
        <v>0</v>
      </c>
      <c r="N2551" s="6">
        <v>37</v>
      </c>
      <c r="O2551" s="6" t="b">
        <v>1</v>
      </c>
      <c r="P2551" s="6" t="s">
        <v>8300</v>
      </c>
      <c r="Q2551" s="8">
        <f t="shared" si="317"/>
        <v>102.80254777070064</v>
      </c>
      <c r="R2551" s="9">
        <f t="shared" si="318"/>
        <v>43.621621621621621</v>
      </c>
      <c r="S2551" s="6" t="s">
        <v>8325</v>
      </c>
      <c r="T2551" s="6" t="s">
        <v>8354</v>
      </c>
      <c r="U2551" s="6" t="str">
        <f t="shared" si="312"/>
        <v>music</v>
      </c>
      <c r="V2551" s="6" t="str">
        <f t="shared" si="319"/>
        <v>classical music</v>
      </c>
      <c r="W2551" s="6" t="str">
        <f t="shared" si="313"/>
        <v>music</v>
      </c>
      <c r="X2551" s="6" t="str">
        <f t="shared" si="314"/>
        <v>classical music</v>
      </c>
    </row>
    <row r="2552" spans="1:24" ht="104.7" customHeight="1" x14ac:dyDescent="0.55000000000000004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20">
        <f t="shared" si="315"/>
        <v>42228.634328703702</v>
      </c>
      <c r="L2552" s="20">
        <f t="shared" si="316"/>
        <v>42285.165972222225</v>
      </c>
      <c r="M2552" s="6" t="b">
        <v>0</v>
      </c>
      <c r="N2552" s="6">
        <v>150</v>
      </c>
      <c r="O2552" s="6" t="b">
        <v>1</v>
      </c>
      <c r="P2552" s="6" t="s">
        <v>8300</v>
      </c>
      <c r="Q2552" s="8">
        <f t="shared" si="317"/>
        <v>100.84615384615385</v>
      </c>
      <c r="R2552" s="9">
        <f t="shared" si="318"/>
        <v>43.7</v>
      </c>
      <c r="S2552" s="6" t="s">
        <v>8325</v>
      </c>
      <c r="T2552" s="6" t="s">
        <v>8354</v>
      </c>
      <c r="U2552" s="6" t="str">
        <f t="shared" si="312"/>
        <v>music</v>
      </c>
      <c r="V2552" s="6" t="str">
        <f t="shared" si="319"/>
        <v>classical music</v>
      </c>
      <c r="W2552" s="6" t="str">
        <f t="shared" si="313"/>
        <v>music</v>
      </c>
      <c r="X2552" s="6" t="str">
        <f t="shared" si="314"/>
        <v>classical music</v>
      </c>
    </row>
    <row r="2553" spans="1:24" ht="104.7" customHeight="1" x14ac:dyDescent="0.55000000000000004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20">
        <f t="shared" si="315"/>
        <v>40961.252141203702</v>
      </c>
      <c r="L2553" s="20">
        <f t="shared" si="316"/>
        <v>40989.866666666669</v>
      </c>
      <c r="M2553" s="6" t="b">
        <v>0</v>
      </c>
      <c r="N2553" s="6">
        <v>56</v>
      </c>
      <c r="O2553" s="6" t="b">
        <v>1</v>
      </c>
      <c r="P2553" s="6" t="s">
        <v>8300</v>
      </c>
      <c r="Q2553" s="8">
        <f t="shared" si="317"/>
        <v>102.73469387755102</v>
      </c>
      <c r="R2553" s="9">
        <f t="shared" si="318"/>
        <v>67.419642857142861</v>
      </c>
      <c r="S2553" s="6" t="s">
        <v>8325</v>
      </c>
      <c r="T2553" s="6" t="s">
        <v>8354</v>
      </c>
      <c r="U2553" s="6" t="str">
        <f t="shared" si="312"/>
        <v>music</v>
      </c>
      <c r="V2553" s="6" t="str">
        <f t="shared" si="319"/>
        <v>classical music</v>
      </c>
      <c r="W2553" s="6" t="str">
        <f t="shared" si="313"/>
        <v>music</v>
      </c>
      <c r="X2553" s="6" t="str">
        <f t="shared" si="314"/>
        <v>classical music</v>
      </c>
    </row>
    <row r="2554" spans="1:24" ht="104.7" customHeight="1" x14ac:dyDescent="0.55000000000000004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20">
        <f t="shared" si="315"/>
        <v>42769.809965277775</v>
      </c>
      <c r="L2554" s="20">
        <f t="shared" si="316"/>
        <v>42799.809965277775</v>
      </c>
      <c r="M2554" s="6" t="b">
        <v>0</v>
      </c>
      <c r="N2554" s="6">
        <v>18</v>
      </c>
      <c r="O2554" s="6" t="b">
        <v>1</v>
      </c>
      <c r="P2554" s="6" t="s">
        <v>8300</v>
      </c>
      <c r="Q2554" s="8">
        <f t="shared" si="317"/>
        <v>106.5</v>
      </c>
      <c r="R2554" s="9">
        <f t="shared" si="318"/>
        <v>177.5</v>
      </c>
      <c r="S2554" s="6" t="s">
        <v>8325</v>
      </c>
      <c r="T2554" s="6" t="s">
        <v>8354</v>
      </c>
      <c r="U2554" s="6" t="str">
        <f t="shared" si="312"/>
        <v>music</v>
      </c>
      <c r="V2554" s="6" t="str">
        <f t="shared" si="319"/>
        <v>classical music</v>
      </c>
      <c r="W2554" s="6" t="str">
        <f t="shared" si="313"/>
        <v>music</v>
      </c>
      <c r="X2554" s="6" t="str">
        <f t="shared" si="314"/>
        <v>classical music</v>
      </c>
    </row>
    <row r="2555" spans="1:24" ht="104.7" customHeight="1" x14ac:dyDescent="0.55000000000000004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20">
        <f t="shared" si="315"/>
        <v>41113.199155092596</v>
      </c>
      <c r="L2555" s="20">
        <f t="shared" si="316"/>
        <v>41173.199155092596</v>
      </c>
      <c r="M2555" s="6" t="b">
        <v>0</v>
      </c>
      <c r="N2555" s="6">
        <v>60</v>
      </c>
      <c r="O2555" s="6" t="b">
        <v>1</v>
      </c>
      <c r="P2555" s="6" t="s">
        <v>8300</v>
      </c>
      <c r="Q2555" s="8">
        <f t="shared" si="317"/>
        <v>155.53333333333333</v>
      </c>
      <c r="R2555" s="9">
        <f t="shared" si="318"/>
        <v>38.883333333333333</v>
      </c>
      <c r="S2555" s="6" t="s">
        <v>8325</v>
      </c>
      <c r="T2555" s="6" t="s">
        <v>8354</v>
      </c>
      <c r="U2555" s="6" t="str">
        <f t="shared" si="312"/>
        <v>music</v>
      </c>
      <c r="V2555" s="6" t="str">
        <f t="shared" si="319"/>
        <v>classical music</v>
      </c>
      <c r="W2555" s="6" t="str">
        <f t="shared" si="313"/>
        <v>music</v>
      </c>
      <c r="X2555" s="6" t="str">
        <f t="shared" si="314"/>
        <v>classical music</v>
      </c>
    </row>
    <row r="2556" spans="1:24" ht="104.7" customHeight="1" x14ac:dyDescent="0.55000000000000004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20">
        <f t="shared" si="315"/>
        <v>42125.078275462962</v>
      </c>
      <c r="L2556" s="20">
        <f t="shared" si="316"/>
        <v>42156.165972222225</v>
      </c>
      <c r="M2556" s="6" t="b">
        <v>0</v>
      </c>
      <c r="N2556" s="6">
        <v>67</v>
      </c>
      <c r="O2556" s="6" t="b">
        <v>1</v>
      </c>
      <c r="P2556" s="6" t="s">
        <v>8300</v>
      </c>
      <c r="Q2556" s="8">
        <f t="shared" si="317"/>
        <v>122.8</v>
      </c>
      <c r="R2556" s="9">
        <f t="shared" si="318"/>
        <v>54.985074626865675</v>
      </c>
      <c r="S2556" s="6" t="s">
        <v>8325</v>
      </c>
      <c r="T2556" s="6" t="s">
        <v>8354</v>
      </c>
      <c r="U2556" s="6" t="str">
        <f t="shared" si="312"/>
        <v>music</v>
      </c>
      <c r="V2556" s="6" t="str">
        <f t="shared" si="319"/>
        <v>classical music</v>
      </c>
      <c r="W2556" s="6" t="str">
        <f t="shared" si="313"/>
        <v>music</v>
      </c>
      <c r="X2556" s="6" t="str">
        <f t="shared" si="314"/>
        <v>classical music</v>
      </c>
    </row>
    <row r="2557" spans="1:24" ht="104.7" customHeight="1" x14ac:dyDescent="0.55000000000000004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20">
        <f t="shared" si="315"/>
        <v>41026.655011574076</v>
      </c>
      <c r="L2557" s="20">
        <f t="shared" si="316"/>
        <v>41057.655011574076</v>
      </c>
      <c r="M2557" s="6" t="b">
        <v>0</v>
      </c>
      <c r="N2557" s="6">
        <v>35</v>
      </c>
      <c r="O2557" s="6" t="b">
        <v>1</v>
      </c>
      <c r="P2557" s="6" t="s">
        <v>8300</v>
      </c>
      <c r="Q2557" s="8">
        <f t="shared" si="317"/>
        <v>107.35</v>
      </c>
      <c r="R2557" s="9">
        <f t="shared" si="318"/>
        <v>61.342857142857142</v>
      </c>
      <c r="S2557" s="6" t="s">
        <v>8325</v>
      </c>
      <c r="T2557" s="6" t="s">
        <v>8354</v>
      </c>
      <c r="U2557" s="6" t="str">
        <f t="shared" si="312"/>
        <v>music</v>
      </c>
      <c r="V2557" s="6" t="str">
        <f t="shared" si="319"/>
        <v>classical music</v>
      </c>
      <c r="W2557" s="6" t="str">
        <f t="shared" si="313"/>
        <v>music</v>
      </c>
      <c r="X2557" s="6" t="str">
        <f t="shared" si="314"/>
        <v>classical music</v>
      </c>
    </row>
    <row r="2558" spans="1:24" ht="104.7" customHeight="1" x14ac:dyDescent="0.55000000000000004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20">
        <f t="shared" si="315"/>
        <v>41222.991400462961</v>
      </c>
      <c r="L2558" s="20">
        <f t="shared" si="316"/>
        <v>41267.991400462961</v>
      </c>
      <c r="M2558" s="6" t="b">
        <v>0</v>
      </c>
      <c r="N2558" s="6">
        <v>34</v>
      </c>
      <c r="O2558" s="6" t="b">
        <v>1</v>
      </c>
      <c r="P2558" s="6" t="s">
        <v>8300</v>
      </c>
      <c r="Q2558" s="8">
        <f t="shared" si="317"/>
        <v>105.50335570469798</v>
      </c>
      <c r="R2558" s="9">
        <f t="shared" si="318"/>
        <v>23.117647058823529</v>
      </c>
      <c r="S2558" s="6" t="s">
        <v>8325</v>
      </c>
      <c r="T2558" s="6" t="s">
        <v>8354</v>
      </c>
      <c r="U2558" s="6" t="str">
        <f t="shared" si="312"/>
        <v>music</v>
      </c>
      <c r="V2558" s="6" t="str">
        <f t="shared" si="319"/>
        <v>classical music</v>
      </c>
      <c r="W2558" s="6" t="str">
        <f t="shared" si="313"/>
        <v>music</v>
      </c>
      <c r="X2558" s="6" t="str">
        <f t="shared" si="314"/>
        <v>classical music</v>
      </c>
    </row>
    <row r="2559" spans="1:24" ht="104.7" customHeight="1" x14ac:dyDescent="0.55000000000000004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20">
        <f t="shared" si="315"/>
        <v>41744.745208333334</v>
      </c>
      <c r="L2559" s="20">
        <f t="shared" si="316"/>
        <v>41774.745208333334</v>
      </c>
      <c r="M2559" s="6" t="b">
        <v>0</v>
      </c>
      <c r="N2559" s="6">
        <v>36</v>
      </c>
      <c r="O2559" s="6" t="b">
        <v>1</v>
      </c>
      <c r="P2559" s="6" t="s">
        <v>8300</v>
      </c>
      <c r="Q2559" s="8">
        <f t="shared" si="317"/>
        <v>118.44444444444444</v>
      </c>
      <c r="R2559" s="9">
        <f t="shared" si="318"/>
        <v>29.611111111111111</v>
      </c>
      <c r="S2559" s="6" t="s">
        <v>8325</v>
      </c>
      <c r="T2559" s="6" t="s">
        <v>8354</v>
      </c>
      <c r="U2559" s="6" t="str">
        <f t="shared" si="312"/>
        <v>music</v>
      </c>
      <c r="V2559" s="6" t="str">
        <f t="shared" si="319"/>
        <v>classical music</v>
      </c>
      <c r="W2559" s="6" t="str">
        <f t="shared" si="313"/>
        <v>music</v>
      </c>
      <c r="X2559" s="6" t="str">
        <f t="shared" si="314"/>
        <v>classical music</v>
      </c>
    </row>
    <row r="2560" spans="1:24" ht="104.7" customHeight="1" x14ac:dyDescent="0.55000000000000004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20">
        <f t="shared" si="315"/>
        <v>42093.860023148154</v>
      </c>
      <c r="L2560" s="20">
        <f t="shared" si="316"/>
        <v>42125.582638888889</v>
      </c>
      <c r="M2560" s="6" t="b">
        <v>0</v>
      </c>
      <c r="N2560" s="6">
        <v>18</v>
      </c>
      <c r="O2560" s="6" t="b">
        <v>1</v>
      </c>
      <c r="P2560" s="6" t="s">
        <v>8300</v>
      </c>
      <c r="Q2560" s="8">
        <f t="shared" si="317"/>
        <v>108.88</v>
      </c>
      <c r="R2560" s="9">
        <f t="shared" si="318"/>
        <v>75.611111111111114</v>
      </c>
      <c r="S2560" s="6" t="s">
        <v>8325</v>
      </c>
      <c r="T2560" s="6" t="s">
        <v>8354</v>
      </c>
      <c r="U2560" s="6" t="str">
        <f t="shared" si="312"/>
        <v>music</v>
      </c>
      <c r="V2560" s="6" t="str">
        <f t="shared" si="319"/>
        <v>classical music</v>
      </c>
      <c r="W2560" s="6" t="str">
        <f t="shared" si="313"/>
        <v>music</v>
      </c>
      <c r="X2560" s="6" t="str">
        <f t="shared" si="314"/>
        <v>classical music</v>
      </c>
    </row>
    <row r="2561" spans="1:24" ht="104.7" customHeight="1" x14ac:dyDescent="0.55000000000000004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20">
        <f t="shared" si="315"/>
        <v>40829.873657407406</v>
      </c>
      <c r="L2561" s="20">
        <f t="shared" si="316"/>
        <v>40862.817361111112</v>
      </c>
      <c r="M2561" s="6" t="b">
        <v>0</v>
      </c>
      <c r="N2561" s="6">
        <v>25</v>
      </c>
      <c r="O2561" s="6" t="b">
        <v>1</v>
      </c>
      <c r="P2561" s="6" t="s">
        <v>8300</v>
      </c>
      <c r="Q2561" s="8">
        <f t="shared" si="317"/>
        <v>111.25</v>
      </c>
      <c r="R2561" s="9">
        <f t="shared" si="318"/>
        <v>35.6</v>
      </c>
      <c r="S2561" s="6" t="s">
        <v>8325</v>
      </c>
      <c r="T2561" s="6" t="s">
        <v>8354</v>
      </c>
      <c r="U2561" s="6" t="str">
        <f t="shared" si="312"/>
        <v>music</v>
      </c>
      <c r="V2561" s="6" t="str">
        <f t="shared" si="319"/>
        <v>classical music</v>
      </c>
      <c r="W2561" s="6" t="str">
        <f t="shared" si="313"/>
        <v>music</v>
      </c>
      <c r="X2561" s="6" t="str">
        <f t="shared" si="314"/>
        <v>classical music</v>
      </c>
    </row>
    <row r="2562" spans="1:24" ht="104.7" customHeight="1" x14ac:dyDescent="0.55000000000000004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20">
        <f t="shared" si="315"/>
        <v>42039.951087962967</v>
      </c>
      <c r="L2562" s="20">
        <f t="shared" si="316"/>
        <v>42069.951087962967</v>
      </c>
      <c r="M2562" s="6" t="b">
        <v>0</v>
      </c>
      <c r="N2562" s="6">
        <v>21</v>
      </c>
      <c r="O2562" s="6" t="b">
        <v>1</v>
      </c>
      <c r="P2562" s="6" t="s">
        <v>8300</v>
      </c>
      <c r="Q2562" s="8">
        <f t="shared" si="317"/>
        <v>100.1</v>
      </c>
      <c r="R2562" s="9">
        <f t="shared" si="318"/>
        <v>143</v>
      </c>
      <c r="S2562" s="6" t="s">
        <v>8325</v>
      </c>
      <c r="T2562" s="6" t="s">
        <v>8354</v>
      </c>
      <c r="U2562" s="6" t="str">
        <f t="shared" ref="U2562:U2625" si="320">LEFT(P2562,FIND("/",P2562)-1)</f>
        <v>music</v>
      </c>
      <c r="V2562" s="6" t="str">
        <f t="shared" si="319"/>
        <v>classical music</v>
      </c>
      <c r="W2562" s="6" t="str">
        <f t="shared" ref="W2562:W2625" si="321">TRIM(MID(SUBSTITUTE(P2562,"/",REPT(" ",LEN(P2562))),(1-1)*LEN(P2562)+1,LEN(P2562)))</f>
        <v>music</v>
      </c>
      <c r="X2562" s="6" t="str">
        <f t="shared" ref="X2562:X2625" si="322">TRIM(MID(SUBSTITUTE(P2562,"/",REPT(" ",LEN(P2562))),(2-1)*LEN(P2562)+1,LEN(P2562)))</f>
        <v>classical music</v>
      </c>
    </row>
    <row r="2563" spans="1:24" ht="104.7" customHeight="1" x14ac:dyDescent="0.55000000000000004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20">
        <f t="shared" ref="K2563:K2626" si="323">(((J2563/60)/60)/24)+DATE(1970,1,1)</f>
        <v>42260.528807870374</v>
      </c>
      <c r="L2563" s="20">
        <f t="shared" ref="L2563:L2626" si="324">(((I2563/60)/60)/24)+DATE(1970,1,1)</f>
        <v>42290.528807870374</v>
      </c>
      <c r="M2563" s="6" t="b">
        <v>0</v>
      </c>
      <c r="N2563" s="6">
        <v>0</v>
      </c>
      <c r="O2563" s="6" t="b">
        <v>0</v>
      </c>
      <c r="P2563" s="6" t="s">
        <v>8284</v>
      </c>
      <c r="Q2563" s="8">
        <f t="shared" ref="Q2563:Q2626" si="325">E2563/D2563*100</f>
        <v>0</v>
      </c>
      <c r="R2563" s="9" t="e">
        <f t="shared" ref="R2563:R2626" si="326">E2563/N2563</f>
        <v>#DIV/0!</v>
      </c>
      <c r="S2563" s="6" t="s">
        <v>8336</v>
      </c>
      <c r="T2563" s="6" t="s">
        <v>8337</v>
      </c>
      <c r="U2563" s="6" t="str">
        <f t="shared" si="320"/>
        <v>food</v>
      </c>
      <c r="V2563" s="6" t="str">
        <f t="shared" ref="V2563:V2626" si="327">RIGHT(P2563,LEN(P2563)-LEN(U2563)-1)</f>
        <v>food trucks</v>
      </c>
      <c r="W2563" s="6" t="str">
        <f t="shared" si="321"/>
        <v>food</v>
      </c>
      <c r="X2563" s="6" t="str">
        <f t="shared" si="322"/>
        <v>food trucks</v>
      </c>
    </row>
    <row r="2564" spans="1:24" ht="104.7" customHeight="1" x14ac:dyDescent="0.55000000000000004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20">
        <f t="shared" si="323"/>
        <v>42594.524756944447</v>
      </c>
      <c r="L2564" s="20">
        <f t="shared" si="324"/>
        <v>42654.524756944447</v>
      </c>
      <c r="M2564" s="6" t="b">
        <v>0</v>
      </c>
      <c r="N2564" s="6">
        <v>3</v>
      </c>
      <c r="O2564" s="6" t="b">
        <v>0</v>
      </c>
      <c r="P2564" s="6" t="s">
        <v>8284</v>
      </c>
      <c r="Q2564" s="8">
        <f t="shared" si="325"/>
        <v>0.75</v>
      </c>
      <c r="R2564" s="9">
        <f t="shared" si="326"/>
        <v>25</v>
      </c>
      <c r="S2564" s="6" t="s">
        <v>8336</v>
      </c>
      <c r="T2564" s="6" t="s">
        <v>8337</v>
      </c>
      <c r="U2564" s="6" t="str">
        <f t="shared" si="320"/>
        <v>food</v>
      </c>
      <c r="V2564" s="6" t="str">
        <f t="shared" si="327"/>
        <v>food trucks</v>
      </c>
      <c r="W2564" s="6" t="str">
        <f t="shared" si="321"/>
        <v>food</v>
      </c>
      <c r="X2564" s="6" t="str">
        <f t="shared" si="322"/>
        <v>food trucks</v>
      </c>
    </row>
    <row r="2565" spans="1:24" ht="104.7" customHeight="1" x14ac:dyDescent="0.55000000000000004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20">
        <f t="shared" si="323"/>
        <v>42155.139479166668</v>
      </c>
      <c r="L2565" s="20">
        <f t="shared" si="324"/>
        <v>42215.139479166668</v>
      </c>
      <c r="M2565" s="6" t="b">
        <v>0</v>
      </c>
      <c r="N2565" s="6">
        <v>0</v>
      </c>
      <c r="O2565" s="6" t="b">
        <v>0</v>
      </c>
      <c r="P2565" s="6" t="s">
        <v>8284</v>
      </c>
      <c r="Q2565" s="8">
        <f t="shared" si="325"/>
        <v>0</v>
      </c>
      <c r="R2565" s="9" t="e">
        <f t="shared" si="326"/>
        <v>#DIV/0!</v>
      </c>
      <c r="S2565" s="6" t="s">
        <v>8336</v>
      </c>
      <c r="T2565" s="6" t="s">
        <v>8337</v>
      </c>
      <c r="U2565" s="6" t="str">
        <f t="shared" si="320"/>
        <v>food</v>
      </c>
      <c r="V2565" s="6" t="str">
        <f t="shared" si="327"/>
        <v>food trucks</v>
      </c>
      <c r="W2565" s="6" t="str">
        <f t="shared" si="321"/>
        <v>food</v>
      </c>
      <c r="X2565" s="6" t="str">
        <f t="shared" si="322"/>
        <v>food trucks</v>
      </c>
    </row>
    <row r="2566" spans="1:24" ht="104.7" customHeight="1" x14ac:dyDescent="0.55000000000000004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20">
        <f t="shared" si="323"/>
        <v>41822.040497685186</v>
      </c>
      <c r="L2566" s="20">
        <f t="shared" si="324"/>
        <v>41852.040497685186</v>
      </c>
      <c r="M2566" s="6" t="b">
        <v>0</v>
      </c>
      <c r="N2566" s="6">
        <v>0</v>
      </c>
      <c r="O2566" s="6" t="b">
        <v>0</v>
      </c>
      <c r="P2566" s="6" t="s">
        <v>8284</v>
      </c>
      <c r="Q2566" s="8">
        <f t="shared" si="325"/>
        <v>0</v>
      </c>
      <c r="R2566" s="9" t="e">
        <f t="shared" si="326"/>
        <v>#DIV/0!</v>
      </c>
      <c r="S2566" s="6" t="s">
        <v>8336</v>
      </c>
      <c r="T2566" s="6" t="s">
        <v>8337</v>
      </c>
      <c r="U2566" s="6" t="str">
        <f t="shared" si="320"/>
        <v>food</v>
      </c>
      <c r="V2566" s="6" t="str">
        <f t="shared" si="327"/>
        <v>food trucks</v>
      </c>
      <c r="W2566" s="6" t="str">
        <f t="shared" si="321"/>
        <v>food</v>
      </c>
      <c r="X2566" s="6" t="str">
        <f t="shared" si="322"/>
        <v>food trucks</v>
      </c>
    </row>
    <row r="2567" spans="1:24" ht="104.7" customHeight="1" x14ac:dyDescent="0.55000000000000004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20">
        <f t="shared" si="323"/>
        <v>42440.650335648148</v>
      </c>
      <c r="L2567" s="20">
        <f t="shared" si="324"/>
        <v>42499.868055555555</v>
      </c>
      <c r="M2567" s="6" t="b">
        <v>0</v>
      </c>
      <c r="N2567" s="6">
        <v>1</v>
      </c>
      <c r="O2567" s="6" t="b">
        <v>0</v>
      </c>
      <c r="P2567" s="6" t="s">
        <v>8284</v>
      </c>
      <c r="Q2567" s="8">
        <f t="shared" si="325"/>
        <v>1</v>
      </c>
      <c r="R2567" s="9">
        <f t="shared" si="326"/>
        <v>100</v>
      </c>
      <c r="S2567" s="6" t="s">
        <v>8336</v>
      </c>
      <c r="T2567" s="6" t="s">
        <v>8337</v>
      </c>
      <c r="U2567" s="6" t="str">
        <f t="shared" si="320"/>
        <v>food</v>
      </c>
      <c r="V2567" s="6" t="str">
        <f t="shared" si="327"/>
        <v>food trucks</v>
      </c>
      <c r="W2567" s="6" t="str">
        <f t="shared" si="321"/>
        <v>food</v>
      </c>
      <c r="X2567" s="6" t="str">
        <f t="shared" si="322"/>
        <v>food trucks</v>
      </c>
    </row>
    <row r="2568" spans="1:24" ht="104.7" customHeight="1" x14ac:dyDescent="0.55000000000000004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20">
        <f t="shared" si="323"/>
        <v>41842.980879629627</v>
      </c>
      <c r="L2568" s="20">
        <f t="shared" si="324"/>
        <v>41872.980879629627</v>
      </c>
      <c r="M2568" s="6" t="b">
        <v>0</v>
      </c>
      <c r="N2568" s="6">
        <v>0</v>
      </c>
      <c r="O2568" s="6" t="b">
        <v>0</v>
      </c>
      <c r="P2568" s="6" t="s">
        <v>8284</v>
      </c>
      <c r="Q2568" s="8">
        <f t="shared" si="325"/>
        <v>0</v>
      </c>
      <c r="R2568" s="9" t="e">
        <f t="shared" si="326"/>
        <v>#DIV/0!</v>
      </c>
      <c r="S2568" s="6" t="s">
        <v>8336</v>
      </c>
      <c r="T2568" s="6" t="s">
        <v>8337</v>
      </c>
      <c r="U2568" s="6" t="str">
        <f t="shared" si="320"/>
        <v>food</v>
      </c>
      <c r="V2568" s="6" t="str">
        <f t="shared" si="327"/>
        <v>food trucks</v>
      </c>
      <c r="W2568" s="6" t="str">
        <f t="shared" si="321"/>
        <v>food</v>
      </c>
      <c r="X2568" s="6" t="str">
        <f t="shared" si="322"/>
        <v>food trucks</v>
      </c>
    </row>
    <row r="2569" spans="1:24" ht="104.7" customHeight="1" x14ac:dyDescent="0.55000000000000004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20">
        <f t="shared" si="323"/>
        <v>42087.878912037035</v>
      </c>
      <c r="L2569" s="20">
        <f t="shared" si="324"/>
        <v>42117.878912037035</v>
      </c>
      <c r="M2569" s="6" t="b">
        <v>0</v>
      </c>
      <c r="N2569" s="6">
        <v>2</v>
      </c>
      <c r="O2569" s="6" t="b">
        <v>0</v>
      </c>
      <c r="P2569" s="6" t="s">
        <v>8284</v>
      </c>
      <c r="Q2569" s="8">
        <f t="shared" si="325"/>
        <v>0.26666666666666666</v>
      </c>
      <c r="R2569" s="9">
        <f t="shared" si="326"/>
        <v>60</v>
      </c>
      <c r="S2569" s="6" t="s">
        <v>8336</v>
      </c>
      <c r="T2569" s="6" t="s">
        <v>8337</v>
      </c>
      <c r="U2569" s="6" t="str">
        <f t="shared" si="320"/>
        <v>food</v>
      </c>
      <c r="V2569" s="6" t="str">
        <f t="shared" si="327"/>
        <v>food trucks</v>
      </c>
      <c r="W2569" s="6" t="str">
        <f t="shared" si="321"/>
        <v>food</v>
      </c>
      <c r="X2569" s="6" t="str">
        <f t="shared" si="322"/>
        <v>food trucks</v>
      </c>
    </row>
    <row r="2570" spans="1:24" ht="104.7" customHeight="1" x14ac:dyDescent="0.55000000000000004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20">
        <f t="shared" si="323"/>
        <v>42584.666597222225</v>
      </c>
      <c r="L2570" s="20">
        <f t="shared" si="324"/>
        <v>42614.666597222225</v>
      </c>
      <c r="M2570" s="6" t="b">
        <v>0</v>
      </c>
      <c r="N2570" s="6">
        <v>1</v>
      </c>
      <c r="O2570" s="6" t="b">
        <v>0</v>
      </c>
      <c r="P2570" s="6" t="s">
        <v>8284</v>
      </c>
      <c r="Q2570" s="8">
        <f t="shared" si="325"/>
        <v>0.5</v>
      </c>
      <c r="R2570" s="9">
        <f t="shared" si="326"/>
        <v>50</v>
      </c>
      <c r="S2570" s="6" t="s">
        <v>8336</v>
      </c>
      <c r="T2570" s="6" t="s">
        <v>8337</v>
      </c>
      <c r="U2570" s="6" t="str">
        <f t="shared" si="320"/>
        <v>food</v>
      </c>
      <c r="V2570" s="6" t="str">
        <f t="shared" si="327"/>
        <v>food trucks</v>
      </c>
      <c r="W2570" s="6" t="str">
        <f t="shared" si="321"/>
        <v>food</v>
      </c>
      <c r="X2570" s="6" t="str">
        <f t="shared" si="322"/>
        <v>food trucks</v>
      </c>
    </row>
    <row r="2571" spans="1:24" ht="104.7" customHeight="1" x14ac:dyDescent="0.55000000000000004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20">
        <f t="shared" si="323"/>
        <v>42234.105462962965</v>
      </c>
      <c r="L2571" s="20">
        <f t="shared" si="324"/>
        <v>42264.105462962965</v>
      </c>
      <c r="M2571" s="6" t="b">
        <v>0</v>
      </c>
      <c r="N2571" s="6">
        <v>2</v>
      </c>
      <c r="O2571" s="6" t="b">
        <v>0</v>
      </c>
      <c r="P2571" s="6" t="s">
        <v>8284</v>
      </c>
      <c r="Q2571" s="8">
        <f t="shared" si="325"/>
        <v>2.2307692307692308</v>
      </c>
      <c r="R2571" s="9">
        <f t="shared" si="326"/>
        <v>72.5</v>
      </c>
      <c r="S2571" s="6" t="s">
        <v>8336</v>
      </c>
      <c r="T2571" s="6" t="s">
        <v>8337</v>
      </c>
      <c r="U2571" s="6" t="str">
        <f t="shared" si="320"/>
        <v>food</v>
      </c>
      <c r="V2571" s="6" t="str">
        <f t="shared" si="327"/>
        <v>food trucks</v>
      </c>
      <c r="W2571" s="6" t="str">
        <f t="shared" si="321"/>
        <v>food</v>
      </c>
      <c r="X2571" s="6" t="str">
        <f t="shared" si="322"/>
        <v>food trucks</v>
      </c>
    </row>
    <row r="2572" spans="1:24" ht="104.7" customHeight="1" x14ac:dyDescent="0.55000000000000004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20">
        <f t="shared" si="323"/>
        <v>42744.903182870374</v>
      </c>
      <c r="L2572" s="20">
        <f t="shared" si="324"/>
        <v>42774.903182870374</v>
      </c>
      <c r="M2572" s="6" t="b">
        <v>0</v>
      </c>
      <c r="N2572" s="6">
        <v>2</v>
      </c>
      <c r="O2572" s="6" t="b">
        <v>0</v>
      </c>
      <c r="P2572" s="6" t="s">
        <v>8284</v>
      </c>
      <c r="Q2572" s="8">
        <f t="shared" si="325"/>
        <v>0.84285714285714297</v>
      </c>
      <c r="R2572" s="9">
        <f t="shared" si="326"/>
        <v>29.5</v>
      </c>
      <c r="S2572" s="6" t="s">
        <v>8336</v>
      </c>
      <c r="T2572" s="6" t="s">
        <v>8337</v>
      </c>
      <c r="U2572" s="6" t="str">
        <f t="shared" si="320"/>
        <v>food</v>
      </c>
      <c r="V2572" s="6" t="str">
        <f t="shared" si="327"/>
        <v>food trucks</v>
      </c>
      <c r="W2572" s="6" t="str">
        <f t="shared" si="321"/>
        <v>food</v>
      </c>
      <c r="X2572" s="6" t="str">
        <f t="shared" si="322"/>
        <v>food trucks</v>
      </c>
    </row>
    <row r="2573" spans="1:24" ht="104.7" customHeight="1" x14ac:dyDescent="0.55000000000000004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20">
        <f t="shared" si="323"/>
        <v>42449.341678240744</v>
      </c>
      <c r="L2573" s="20">
        <f t="shared" si="324"/>
        <v>42509.341678240744</v>
      </c>
      <c r="M2573" s="6" t="b">
        <v>0</v>
      </c>
      <c r="N2573" s="6">
        <v>4</v>
      </c>
      <c r="O2573" s="6" t="b">
        <v>0</v>
      </c>
      <c r="P2573" s="6" t="s">
        <v>8284</v>
      </c>
      <c r="Q2573" s="8">
        <f t="shared" si="325"/>
        <v>0.25</v>
      </c>
      <c r="R2573" s="9">
        <f t="shared" si="326"/>
        <v>62.5</v>
      </c>
      <c r="S2573" s="6" t="s">
        <v>8336</v>
      </c>
      <c r="T2573" s="6" t="s">
        <v>8337</v>
      </c>
      <c r="U2573" s="6" t="str">
        <f t="shared" si="320"/>
        <v>food</v>
      </c>
      <c r="V2573" s="6" t="str">
        <f t="shared" si="327"/>
        <v>food trucks</v>
      </c>
      <c r="W2573" s="6" t="str">
        <f t="shared" si="321"/>
        <v>food</v>
      </c>
      <c r="X2573" s="6" t="str">
        <f t="shared" si="322"/>
        <v>food trucks</v>
      </c>
    </row>
    <row r="2574" spans="1:24" ht="104.7" customHeight="1" x14ac:dyDescent="0.55000000000000004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20">
        <f t="shared" si="323"/>
        <v>42077.119409722218</v>
      </c>
      <c r="L2574" s="20">
        <f t="shared" si="324"/>
        <v>42107.119409722218</v>
      </c>
      <c r="M2574" s="6" t="b">
        <v>0</v>
      </c>
      <c r="N2574" s="6">
        <v>0</v>
      </c>
      <c r="O2574" s="6" t="b">
        <v>0</v>
      </c>
      <c r="P2574" s="6" t="s">
        <v>8284</v>
      </c>
      <c r="Q2574" s="8">
        <f t="shared" si="325"/>
        <v>0</v>
      </c>
      <c r="R2574" s="9" t="e">
        <f t="shared" si="326"/>
        <v>#DIV/0!</v>
      </c>
      <c r="S2574" s="6" t="s">
        <v>8336</v>
      </c>
      <c r="T2574" s="6" t="s">
        <v>8337</v>
      </c>
      <c r="U2574" s="6" t="str">
        <f t="shared" si="320"/>
        <v>food</v>
      </c>
      <c r="V2574" s="6" t="str">
        <f t="shared" si="327"/>
        <v>food trucks</v>
      </c>
      <c r="W2574" s="6" t="str">
        <f t="shared" si="321"/>
        <v>food</v>
      </c>
      <c r="X2574" s="6" t="str">
        <f t="shared" si="322"/>
        <v>food trucks</v>
      </c>
    </row>
    <row r="2575" spans="1:24" ht="104.7" customHeight="1" x14ac:dyDescent="0.55000000000000004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20">
        <f t="shared" si="323"/>
        <v>41829.592002314814</v>
      </c>
      <c r="L2575" s="20">
        <f t="shared" si="324"/>
        <v>41874.592002314814</v>
      </c>
      <c r="M2575" s="6" t="b">
        <v>0</v>
      </c>
      <c r="N2575" s="6">
        <v>0</v>
      </c>
      <c r="O2575" s="6" t="b">
        <v>0</v>
      </c>
      <c r="P2575" s="6" t="s">
        <v>8284</v>
      </c>
      <c r="Q2575" s="8">
        <f t="shared" si="325"/>
        <v>0</v>
      </c>
      <c r="R2575" s="9" t="e">
        <f t="shared" si="326"/>
        <v>#DIV/0!</v>
      </c>
      <c r="S2575" s="6" t="s">
        <v>8336</v>
      </c>
      <c r="T2575" s="6" t="s">
        <v>8337</v>
      </c>
      <c r="U2575" s="6" t="str">
        <f t="shared" si="320"/>
        <v>food</v>
      </c>
      <c r="V2575" s="6" t="str">
        <f t="shared" si="327"/>
        <v>food trucks</v>
      </c>
      <c r="W2575" s="6" t="str">
        <f t="shared" si="321"/>
        <v>food</v>
      </c>
      <c r="X2575" s="6" t="str">
        <f t="shared" si="322"/>
        <v>food trucks</v>
      </c>
    </row>
    <row r="2576" spans="1:24" ht="104.7" customHeight="1" x14ac:dyDescent="0.55000000000000004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20">
        <f t="shared" si="323"/>
        <v>42487.825752314813</v>
      </c>
      <c r="L2576" s="20">
        <f t="shared" si="324"/>
        <v>42508.825752314813</v>
      </c>
      <c r="M2576" s="6" t="b">
        <v>0</v>
      </c>
      <c r="N2576" s="6">
        <v>0</v>
      </c>
      <c r="O2576" s="6" t="b">
        <v>0</v>
      </c>
      <c r="P2576" s="6" t="s">
        <v>8284</v>
      </c>
      <c r="Q2576" s="8">
        <f t="shared" si="325"/>
        <v>0</v>
      </c>
      <c r="R2576" s="9" t="e">
        <f t="shared" si="326"/>
        <v>#DIV/0!</v>
      </c>
      <c r="S2576" s="6" t="s">
        <v>8336</v>
      </c>
      <c r="T2576" s="6" t="s">
        <v>8337</v>
      </c>
      <c r="U2576" s="6" t="str">
        <f t="shared" si="320"/>
        <v>food</v>
      </c>
      <c r="V2576" s="6" t="str">
        <f t="shared" si="327"/>
        <v>food trucks</v>
      </c>
      <c r="W2576" s="6" t="str">
        <f t="shared" si="321"/>
        <v>food</v>
      </c>
      <c r="X2576" s="6" t="str">
        <f t="shared" si="322"/>
        <v>food trucks</v>
      </c>
    </row>
    <row r="2577" spans="1:24" ht="104.7" customHeight="1" x14ac:dyDescent="0.55000000000000004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20">
        <f t="shared" si="323"/>
        <v>41986.108726851846</v>
      </c>
      <c r="L2577" s="20">
        <f t="shared" si="324"/>
        <v>42016.108726851846</v>
      </c>
      <c r="M2577" s="6" t="b">
        <v>0</v>
      </c>
      <c r="N2577" s="6">
        <v>0</v>
      </c>
      <c r="O2577" s="6" t="b">
        <v>0</v>
      </c>
      <c r="P2577" s="6" t="s">
        <v>8284</v>
      </c>
      <c r="Q2577" s="8">
        <f t="shared" si="325"/>
        <v>0</v>
      </c>
      <c r="R2577" s="9" t="e">
        <f t="shared" si="326"/>
        <v>#DIV/0!</v>
      </c>
      <c r="S2577" s="6" t="s">
        <v>8336</v>
      </c>
      <c r="T2577" s="6" t="s">
        <v>8337</v>
      </c>
      <c r="U2577" s="6" t="str">
        <f t="shared" si="320"/>
        <v>food</v>
      </c>
      <c r="V2577" s="6" t="str">
        <f t="shared" si="327"/>
        <v>food trucks</v>
      </c>
      <c r="W2577" s="6" t="str">
        <f t="shared" si="321"/>
        <v>food</v>
      </c>
      <c r="X2577" s="6" t="str">
        <f t="shared" si="322"/>
        <v>food trucks</v>
      </c>
    </row>
    <row r="2578" spans="1:24" ht="104.7" customHeight="1" x14ac:dyDescent="0.55000000000000004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20">
        <f t="shared" si="323"/>
        <v>42060.00980324074</v>
      </c>
      <c r="L2578" s="20">
        <f t="shared" si="324"/>
        <v>42104.968136574069</v>
      </c>
      <c r="M2578" s="6" t="b">
        <v>0</v>
      </c>
      <c r="N2578" s="6">
        <v>0</v>
      </c>
      <c r="O2578" s="6" t="b">
        <v>0</v>
      </c>
      <c r="P2578" s="6" t="s">
        <v>8284</v>
      </c>
      <c r="Q2578" s="8">
        <f t="shared" si="325"/>
        <v>0</v>
      </c>
      <c r="R2578" s="9" t="e">
        <f t="shared" si="326"/>
        <v>#DIV/0!</v>
      </c>
      <c r="S2578" s="6" t="s">
        <v>8336</v>
      </c>
      <c r="T2578" s="6" t="s">
        <v>8337</v>
      </c>
      <c r="U2578" s="6" t="str">
        <f t="shared" si="320"/>
        <v>food</v>
      </c>
      <c r="V2578" s="6" t="str">
        <f t="shared" si="327"/>
        <v>food trucks</v>
      </c>
      <c r="W2578" s="6" t="str">
        <f t="shared" si="321"/>
        <v>food</v>
      </c>
      <c r="X2578" s="6" t="str">
        <f t="shared" si="322"/>
        <v>food trucks</v>
      </c>
    </row>
    <row r="2579" spans="1:24" ht="104.7" customHeight="1" x14ac:dyDescent="0.55000000000000004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20">
        <f t="shared" si="323"/>
        <v>41830.820567129631</v>
      </c>
      <c r="L2579" s="20">
        <f t="shared" si="324"/>
        <v>41855.820567129631</v>
      </c>
      <c r="M2579" s="6" t="b">
        <v>0</v>
      </c>
      <c r="N2579" s="6">
        <v>0</v>
      </c>
      <c r="O2579" s="6" t="b">
        <v>0</v>
      </c>
      <c r="P2579" s="6" t="s">
        <v>8284</v>
      </c>
      <c r="Q2579" s="8">
        <f t="shared" si="325"/>
        <v>0</v>
      </c>
      <c r="R2579" s="9" t="e">
        <f t="shared" si="326"/>
        <v>#DIV/0!</v>
      </c>
      <c r="S2579" s="6" t="s">
        <v>8336</v>
      </c>
      <c r="T2579" s="6" t="s">
        <v>8337</v>
      </c>
      <c r="U2579" s="6" t="str">
        <f t="shared" si="320"/>
        <v>food</v>
      </c>
      <c r="V2579" s="6" t="str">
        <f t="shared" si="327"/>
        <v>food trucks</v>
      </c>
      <c r="W2579" s="6" t="str">
        <f t="shared" si="321"/>
        <v>food</v>
      </c>
      <c r="X2579" s="6" t="str">
        <f t="shared" si="322"/>
        <v>food trucks</v>
      </c>
    </row>
    <row r="2580" spans="1:24" ht="104.7" customHeight="1" x14ac:dyDescent="0.55000000000000004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20">
        <f t="shared" si="323"/>
        <v>42238.022905092599</v>
      </c>
      <c r="L2580" s="20">
        <f t="shared" si="324"/>
        <v>42286.708333333328</v>
      </c>
      <c r="M2580" s="6" t="b">
        <v>0</v>
      </c>
      <c r="N2580" s="6">
        <v>0</v>
      </c>
      <c r="O2580" s="6" t="b">
        <v>0</v>
      </c>
      <c r="P2580" s="6" t="s">
        <v>8284</v>
      </c>
      <c r="Q2580" s="8">
        <f t="shared" si="325"/>
        <v>0</v>
      </c>
      <c r="R2580" s="9" t="e">
        <f t="shared" si="326"/>
        <v>#DIV/0!</v>
      </c>
      <c r="S2580" s="6" t="s">
        <v>8336</v>
      </c>
      <c r="T2580" s="6" t="s">
        <v>8337</v>
      </c>
      <c r="U2580" s="6" t="str">
        <f t="shared" si="320"/>
        <v>food</v>
      </c>
      <c r="V2580" s="6" t="str">
        <f t="shared" si="327"/>
        <v>food trucks</v>
      </c>
      <c r="W2580" s="6" t="str">
        <f t="shared" si="321"/>
        <v>food</v>
      </c>
      <c r="X2580" s="6" t="str">
        <f t="shared" si="322"/>
        <v>food trucks</v>
      </c>
    </row>
    <row r="2581" spans="1:24" ht="104.7" customHeight="1" x14ac:dyDescent="0.55000000000000004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20">
        <f t="shared" si="323"/>
        <v>41837.829895833333</v>
      </c>
      <c r="L2581" s="20">
        <f t="shared" si="324"/>
        <v>41897.829895833333</v>
      </c>
      <c r="M2581" s="6" t="b">
        <v>0</v>
      </c>
      <c r="N2581" s="6">
        <v>12</v>
      </c>
      <c r="O2581" s="6" t="b">
        <v>0</v>
      </c>
      <c r="P2581" s="6" t="s">
        <v>8284</v>
      </c>
      <c r="Q2581" s="8">
        <f t="shared" si="325"/>
        <v>0.13849999999999998</v>
      </c>
      <c r="R2581" s="9">
        <f t="shared" si="326"/>
        <v>23.083333333333332</v>
      </c>
      <c r="S2581" s="6" t="s">
        <v>8336</v>
      </c>
      <c r="T2581" s="6" t="s">
        <v>8337</v>
      </c>
      <c r="U2581" s="6" t="str">
        <f t="shared" si="320"/>
        <v>food</v>
      </c>
      <c r="V2581" s="6" t="str">
        <f t="shared" si="327"/>
        <v>food trucks</v>
      </c>
      <c r="W2581" s="6" t="str">
        <f t="shared" si="321"/>
        <v>food</v>
      </c>
      <c r="X2581" s="6" t="str">
        <f t="shared" si="322"/>
        <v>food trucks</v>
      </c>
    </row>
    <row r="2582" spans="1:24" ht="104.7" customHeight="1" x14ac:dyDescent="0.55000000000000004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20">
        <f t="shared" si="323"/>
        <v>42110.326423611114</v>
      </c>
      <c r="L2582" s="20">
        <f t="shared" si="324"/>
        <v>42140.125</v>
      </c>
      <c r="M2582" s="6" t="b">
        <v>0</v>
      </c>
      <c r="N2582" s="6">
        <v>2</v>
      </c>
      <c r="O2582" s="6" t="b">
        <v>0</v>
      </c>
      <c r="P2582" s="6" t="s">
        <v>8284</v>
      </c>
      <c r="Q2582" s="8">
        <f t="shared" si="325"/>
        <v>0.6</v>
      </c>
      <c r="R2582" s="9">
        <f t="shared" si="326"/>
        <v>25.5</v>
      </c>
      <c r="S2582" s="6" t="s">
        <v>8336</v>
      </c>
      <c r="T2582" s="6" t="s">
        <v>8337</v>
      </c>
      <c r="U2582" s="6" t="str">
        <f t="shared" si="320"/>
        <v>food</v>
      </c>
      <c r="V2582" s="6" t="str">
        <f t="shared" si="327"/>
        <v>food trucks</v>
      </c>
      <c r="W2582" s="6" t="str">
        <f t="shared" si="321"/>
        <v>food</v>
      </c>
      <c r="X2582" s="6" t="str">
        <f t="shared" si="322"/>
        <v>food trucks</v>
      </c>
    </row>
    <row r="2583" spans="1:24" ht="104.7" customHeight="1" x14ac:dyDescent="0.55000000000000004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20">
        <f t="shared" si="323"/>
        <v>42294.628449074073</v>
      </c>
      <c r="L2583" s="20">
        <f t="shared" si="324"/>
        <v>42324.670115740737</v>
      </c>
      <c r="M2583" s="6" t="b">
        <v>0</v>
      </c>
      <c r="N2583" s="6">
        <v>11</v>
      </c>
      <c r="O2583" s="6" t="b">
        <v>0</v>
      </c>
      <c r="P2583" s="6" t="s">
        <v>8284</v>
      </c>
      <c r="Q2583" s="8">
        <f t="shared" si="325"/>
        <v>10.6</v>
      </c>
      <c r="R2583" s="9">
        <f t="shared" si="326"/>
        <v>48.18181818181818</v>
      </c>
      <c r="S2583" s="6" t="s">
        <v>8336</v>
      </c>
      <c r="T2583" s="6" t="s">
        <v>8337</v>
      </c>
      <c r="U2583" s="6" t="str">
        <f t="shared" si="320"/>
        <v>food</v>
      </c>
      <c r="V2583" s="6" t="str">
        <f t="shared" si="327"/>
        <v>food trucks</v>
      </c>
      <c r="W2583" s="6" t="str">
        <f t="shared" si="321"/>
        <v>food</v>
      </c>
      <c r="X2583" s="6" t="str">
        <f t="shared" si="322"/>
        <v>food trucks</v>
      </c>
    </row>
    <row r="2584" spans="1:24" ht="104.7" customHeight="1" x14ac:dyDescent="0.55000000000000004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20">
        <f t="shared" si="323"/>
        <v>42642.988819444443</v>
      </c>
      <c r="L2584" s="20">
        <f t="shared" si="324"/>
        <v>42672.988819444443</v>
      </c>
      <c r="M2584" s="6" t="b">
        <v>0</v>
      </c>
      <c r="N2584" s="6">
        <v>1</v>
      </c>
      <c r="O2584" s="6" t="b">
        <v>0</v>
      </c>
      <c r="P2584" s="6" t="s">
        <v>8284</v>
      </c>
      <c r="Q2584" s="8">
        <f t="shared" si="325"/>
        <v>1.1111111111111111E-3</v>
      </c>
      <c r="R2584" s="9">
        <f t="shared" si="326"/>
        <v>1</v>
      </c>
      <c r="S2584" s="6" t="s">
        <v>8336</v>
      </c>
      <c r="T2584" s="6" t="s">
        <v>8337</v>
      </c>
      <c r="U2584" s="6" t="str">
        <f t="shared" si="320"/>
        <v>food</v>
      </c>
      <c r="V2584" s="6" t="str">
        <f t="shared" si="327"/>
        <v>food trucks</v>
      </c>
      <c r="W2584" s="6" t="str">
        <f t="shared" si="321"/>
        <v>food</v>
      </c>
      <c r="X2584" s="6" t="str">
        <f t="shared" si="322"/>
        <v>food trucks</v>
      </c>
    </row>
    <row r="2585" spans="1:24" ht="104.7" customHeight="1" x14ac:dyDescent="0.55000000000000004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20">
        <f t="shared" si="323"/>
        <v>42019.76944444445</v>
      </c>
      <c r="L2585" s="20">
        <f t="shared" si="324"/>
        <v>42079.727777777778</v>
      </c>
      <c r="M2585" s="6" t="b">
        <v>0</v>
      </c>
      <c r="N2585" s="6">
        <v>5</v>
      </c>
      <c r="O2585" s="6" t="b">
        <v>0</v>
      </c>
      <c r="P2585" s="6" t="s">
        <v>8284</v>
      </c>
      <c r="Q2585" s="8">
        <f t="shared" si="325"/>
        <v>0.5</v>
      </c>
      <c r="R2585" s="9">
        <f t="shared" si="326"/>
        <v>1</v>
      </c>
      <c r="S2585" s="6" t="s">
        <v>8336</v>
      </c>
      <c r="T2585" s="6" t="s">
        <v>8337</v>
      </c>
      <c r="U2585" s="6" t="str">
        <f t="shared" si="320"/>
        <v>food</v>
      </c>
      <c r="V2585" s="6" t="str">
        <f t="shared" si="327"/>
        <v>food trucks</v>
      </c>
      <c r="W2585" s="6" t="str">
        <f t="shared" si="321"/>
        <v>food</v>
      </c>
      <c r="X2585" s="6" t="str">
        <f t="shared" si="322"/>
        <v>food trucks</v>
      </c>
    </row>
    <row r="2586" spans="1:24" ht="104.7" customHeight="1" x14ac:dyDescent="0.55000000000000004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20">
        <f t="shared" si="323"/>
        <v>42140.173252314817</v>
      </c>
      <c r="L2586" s="20">
        <f t="shared" si="324"/>
        <v>42170.173252314817</v>
      </c>
      <c r="M2586" s="6" t="b">
        <v>0</v>
      </c>
      <c r="N2586" s="6">
        <v>0</v>
      </c>
      <c r="O2586" s="6" t="b">
        <v>0</v>
      </c>
      <c r="P2586" s="6" t="s">
        <v>8284</v>
      </c>
      <c r="Q2586" s="8">
        <f t="shared" si="325"/>
        <v>0</v>
      </c>
      <c r="R2586" s="9" t="e">
        <f t="shared" si="326"/>
        <v>#DIV/0!</v>
      </c>
      <c r="S2586" s="6" t="s">
        <v>8336</v>
      </c>
      <c r="T2586" s="6" t="s">
        <v>8337</v>
      </c>
      <c r="U2586" s="6" t="str">
        <f t="shared" si="320"/>
        <v>food</v>
      </c>
      <c r="V2586" s="6" t="str">
        <f t="shared" si="327"/>
        <v>food trucks</v>
      </c>
      <c r="W2586" s="6" t="str">
        <f t="shared" si="321"/>
        <v>food</v>
      </c>
      <c r="X2586" s="6" t="str">
        <f t="shared" si="322"/>
        <v>food trucks</v>
      </c>
    </row>
    <row r="2587" spans="1:24" ht="104.7" customHeight="1" x14ac:dyDescent="0.55000000000000004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20">
        <f t="shared" si="323"/>
        <v>41795.963333333333</v>
      </c>
      <c r="L2587" s="20">
        <f t="shared" si="324"/>
        <v>41825.963333333333</v>
      </c>
      <c r="M2587" s="6" t="b">
        <v>0</v>
      </c>
      <c r="N2587" s="6">
        <v>1</v>
      </c>
      <c r="O2587" s="6" t="b">
        <v>0</v>
      </c>
      <c r="P2587" s="6" t="s">
        <v>8284</v>
      </c>
      <c r="Q2587" s="8">
        <f t="shared" si="325"/>
        <v>0.16666666666666669</v>
      </c>
      <c r="R2587" s="9">
        <f t="shared" si="326"/>
        <v>50</v>
      </c>
      <c r="S2587" s="6" t="s">
        <v>8336</v>
      </c>
      <c r="T2587" s="6" t="s">
        <v>8337</v>
      </c>
      <c r="U2587" s="6" t="str">
        <f t="shared" si="320"/>
        <v>food</v>
      </c>
      <c r="V2587" s="6" t="str">
        <f t="shared" si="327"/>
        <v>food trucks</v>
      </c>
      <c r="W2587" s="6" t="str">
        <f t="shared" si="321"/>
        <v>food</v>
      </c>
      <c r="X2587" s="6" t="str">
        <f t="shared" si="322"/>
        <v>food trucks</v>
      </c>
    </row>
    <row r="2588" spans="1:24" ht="104.7" customHeight="1" x14ac:dyDescent="0.55000000000000004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20">
        <f t="shared" si="323"/>
        <v>42333.330277777779</v>
      </c>
      <c r="L2588" s="20">
        <f t="shared" si="324"/>
        <v>42363.330277777779</v>
      </c>
      <c r="M2588" s="6" t="b">
        <v>0</v>
      </c>
      <c r="N2588" s="6">
        <v>1</v>
      </c>
      <c r="O2588" s="6" t="b">
        <v>0</v>
      </c>
      <c r="P2588" s="6" t="s">
        <v>8284</v>
      </c>
      <c r="Q2588" s="8">
        <f t="shared" si="325"/>
        <v>0.16666666666666669</v>
      </c>
      <c r="R2588" s="9">
        <f t="shared" si="326"/>
        <v>5</v>
      </c>
      <c r="S2588" s="6" t="s">
        <v>8336</v>
      </c>
      <c r="T2588" s="6" t="s">
        <v>8337</v>
      </c>
      <c r="U2588" s="6" t="str">
        <f t="shared" si="320"/>
        <v>food</v>
      </c>
      <c r="V2588" s="6" t="str">
        <f t="shared" si="327"/>
        <v>food trucks</v>
      </c>
      <c r="W2588" s="6" t="str">
        <f t="shared" si="321"/>
        <v>food</v>
      </c>
      <c r="X2588" s="6" t="str">
        <f t="shared" si="322"/>
        <v>food trucks</v>
      </c>
    </row>
    <row r="2589" spans="1:24" ht="104.7" customHeight="1" x14ac:dyDescent="0.55000000000000004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20">
        <f t="shared" si="323"/>
        <v>42338.675381944442</v>
      </c>
      <c r="L2589" s="20">
        <f t="shared" si="324"/>
        <v>42368.675381944442</v>
      </c>
      <c r="M2589" s="6" t="b">
        <v>0</v>
      </c>
      <c r="N2589" s="6">
        <v>6</v>
      </c>
      <c r="O2589" s="6" t="b">
        <v>0</v>
      </c>
      <c r="P2589" s="6" t="s">
        <v>8284</v>
      </c>
      <c r="Q2589" s="8">
        <f t="shared" si="325"/>
        <v>2.4340000000000002</v>
      </c>
      <c r="R2589" s="9">
        <f t="shared" si="326"/>
        <v>202.83333333333334</v>
      </c>
      <c r="S2589" s="6" t="s">
        <v>8336</v>
      </c>
      <c r="T2589" s="6" t="s">
        <v>8337</v>
      </c>
      <c r="U2589" s="6" t="str">
        <f t="shared" si="320"/>
        <v>food</v>
      </c>
      <c r="V2589" s="6" t="str">
        <f t="shared" si="327"/>
        <v>food trucks</v>
      </c>
      <c r="W2589" s="6" t="str">
        <f t="shared" si="321"/>
        <v>food</v>
      </c>
      <c r="X2589" s="6" t="str">
        <f t="shared" si="322"/>
        <v>food trucks</v>
      </c>
    </row>
    <row r="2590" spans="1:24" ht="104.7" customHeight="1" x14ac:dyDescent="0.55000000000000004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20">
        <f t="shared" si="323"/>
        <v>42042.676226851851</v>
      </c>
      <c r="L2590" s="20">
        <f t="shared" si="324"/>
        <v>42094.551388888889</v>
      </c>
      <c r="M2590" s="6" t="b">
        <v>0</v>
      </c>
      <c r="N2590" s="6">
        <v>8</v>
      </c>
      <c r="O2590" s="6" t="b">
        <v>0</v>
      </c>
      <c r="P2590" s="6" t="s">
        <v>8284</v>
      </c>
      <c r="Q2590" s="8">
        <f t="shared" si="325"/>
        <v>3.8833333333333329</v>
      </c>
      <c r="R2590" s="9">
        <f t="shared" si="326"/>
        <v>29.125</v>
      </c>
      <c r="S2590" s="6" t="s">
        <v>8336</v>
      </c>
      <c r="T2590" s="6" t="s">
        <v>8337</v>
      </c>
      <c r="U2590" s="6" t="str">
        <f t="shared" si="320"/>
        <v>food</v>
      </c>
      <c r="V2590" s="6" t="str">
        <f t="shared" si="327"/>
        <v>food trucks</v>
      </c>
      <c r="W2590" s="6" t="str">
        <f t="shared" si="321"/>
        <v>food</v>
      </c>
      <c r="X2590" s="6" t="str">
        <f t="shared" si="322"/>
        <v>food trucks</v>
      </c>
    </row>
    <row r="2591" spans="1:24" ht="104.7" customHeight="1" x14ac:dyDescent="0.55000000000000004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20">
        <f t="shared" si="323"/>
        <v>42422.536192129628</v>
      </c>
      <c r="L2591" s="20">
        <f t="shared" si="324"/>
        <v>42452.494525462964</v>
      </c>
      <c r="M2591" s="6" t="b">
        <v>0</v>
      </c>
      <c r="N2591" s="6">
        <v>1</v>
      </c>
      <c r="O2591" s="6" t="b">
        <v>0</v>
      </c>
      <c r="P2591" s="6" t="s">
        <v>8284</v>
      </c>
      <c r="Q2591" s="8">
        <f t="shared" si="325"/>
        <v>0.01</v>
      </c>
      <c r="R2591" s="9">
        <f t="shared" si="326"/>
        <v>5</v>
      </c>
      <c r="S2591" s="6" t="s">
        <v>8336</v>
      </c>
      <c r="T2591" s="6" t="s">
        <v>8337</v>
      </c>
      <c r="U2591" s="6" t="str">
        <f t="shared" si="320"/>
        <v>food</v>
      </c>
      <c r="V2591" s="6" t="str">
        <f t="shared" si="327"/>
        <v>food trucks</v>
      </c>
      <c r="W2591" s="6" t="str">
        <f t="shared" si="321"/>
        <v>food</v>
      </c>
      <c r="X2591" s="6" t="str">
        <f t="shared" si="322"/>
        <v>food trucks</v>
      </c>
    </row>
    <row r="2592" spans="1:24" ht="104.7" customHeight="1" x14ac:dyDescent="0.55000000000000004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20">
        <f t="shared" si="323"/>
        <v>42388.589085648149</v>
      </c>
      <c r="L2592" s="20">
        <f t="shared" si="324"/>
        <v>42395.589085648149</v>
      </c>
      <c r="M2592" s="6" t="b">
        <v>0</v>
      </c>
      <c r="N2592" s="6">
        <v>0</v>
      </c>
      <c r="O2592" s="6" t="b">
        <v>0</v>
      </c>
      <c r="P2592" s="6" t="s">
        <v>8284</v>
      </c>
      <c r="Q2592" s="8">
        <f t="shared" si="325"/>
        <v>0</v>
      </c>
      <c r="R2592" s="9" t="e">
        <f t="shared" si="326"/>
        <v>#DIV/0!</v>
      </c>
      <c r="S2592" s="6" t="s">
        <v>8336</v>
      </c>
      <c r="T2592" s="6" t="s">
        <v>8337</v>
      </c>
      <c r="U2592" s="6" t="str">
        <f t="shared" si="320"/>
        <v>food</v>
      </c>
      <c r="V2592" s="6" t="str">
        <f t="shared" si="327"/>
        <v>food trucks</v>
      </c>
      <c r="W2592" s="6" t="str">
        <f t="shared" si="321"/>
        <v>food</v>
      </c>
      <c r="X2592" s="6" t="str">
        <f t="shared" si="322"/>
        <v>food trucks</v>
      </c>
    </row>
    <row r="2593" spans="1:24" ht="104.7" customHeight="1" x14ac:dyDescent="0.55000000000000004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20">
        <f t="shared" si="323"/>
        <v>42382.906527777777</v>
      </c>
      <c r="L2593" s="20">
        <f t="shared" si="324"/>
        <v>42442.864861111113</v>
      </c>
      <c r="M2593" s="6" t="b">
        <v>0</v>
      </c>
      <c r="N2593" s="6">
        <v>2</v>
      </c>
      <c r="O2593" s="6" t="b">
        <v>0</v>
      </c>
      <c r="P2593" s="6" t="s">
        <v>8284</v>
      </c>
      <c r="Q2593" s="8">
        <f t="shared" si="325"/>
        <v>1.7333333333333332</v>
      </c>
      <c r="R2593" s="9">
        <f t="shared" si="326"/>
        <v>13</v>
      </c>
      <c r="S2593" s="6" t="s">
        <v>8336</v>
      </c>
      <c r="T2593" s="6" t="s">
        <v>8337</v>
      </c>
      <c r="U2593" s="6" t="str">
        <f t="shared" si="320"/>
        <v>food</v>
      </c>
      <c r="V2593" s="6" t="str">
        <f t="shared" si="327"/>
        <v>food trucks</v>
      </c>
      <c r="W2593" s="6" t="str">
        <f t="shared" si="321"/>
        <v>food</v>
      </c>
      <c r="X2593" s="6" t="str">
        <f t="shared" si="322"/>
        <v>food trucks</v>
      </c>
    </row>
    <row r="2594" spans="1:24" ht="104.7" customHeight="1" x14ac:dyDescent="0.55000000000000004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20">
        <f t="shared" si="323"/>
        <v>41887.801168981481</v>
      </c>
      <c r="L2594" s="20">
        <f t="shared" si="324"/>
        <v>41917.801168981481</v>
      </c>
      <c r="M2594" s="6" t="b">
        <v>0</v>
      </c>
      <c r="N2594" s="6">
        <v>1</v>
      </c>
      <c r="O2594" s="6" t="b">
        <v>0</v>
      </c>
      <c r="P2594" s="6" t="s">
        <v>8284</v>
      </c>
      <c r="Q2594" s="8">
        <f t="shared" si="325"/>
        <v>0.16666666666666669</v>
      </c>
      <c r="R2594" s="9">
        <f t="shared" si="326"/>
        <v>50</v>
      </c>
      <c r="S2594" s="6" t="s">
        <v>8336</v>
      </c>
      <c r="T2594" s="6" t="s">
        <v>8337</v>
      </c>
      <c r="U2594" s="6" t="str">
        <f t="shared" si="320"/>
        <v>food</v>
      </c>
      <c r="V2594" s="6" t="str">
        <f t="shared" si="327"/>
        <v>food trucks</v>
      </c>
      <c r="W2594" s="6" t="str">
        <f t="shared" si="321"/>
        <v>food</v>
      </c>
      <c r="X2594" s="6" t="str">
        <f t="shared" si="322"/>
        <v>food trucks</v>
      </c>
    </row>
    <row r="2595" spans="1:24" ht="104.7" customHeight="1" x14ac:dyDescent="0.55000000000000004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20">
        <f t="shared" si="323"/>
        <v>42089.84520833334</v>
      </c>
      <c r="L2595" s="20">
        <f t="shared" si="324"/>
        <v>42119.84520833334</v>
      </c>
      <c r="M2595" s="6" t="b">
        <v>0</v>
      </c>
      <c r="N2595" s="6">
        <v>0</v>
      </c>
      <c r="O2595" s="6" t="b">
        <v>0</v>
      </c>
      <c r="P2595" s="6" t="s">
        <v>8284</v>
      </c>
      <c r="Q2595" s="8">
        <f t="shared" si="325"/>
        <v>0</v>
      </c>
      <c r="R2595" s="9" t="e">
        <f t="shared" si="326"/>
        <v>#DIV/0!</v>
      </c>
      <c r="S2595" s="6" t="s">
        <v>8336</v>
      </c>
      <c r="T2595" s="6" t="s">
        <v>8337</v>
      </c>
      <c r="U2595" s="6" t="str">
        <f t="shared" si="320"/>
        <v>food</v>
      </c>
      <c r="V2595" s="6" t="str">
        <f t="shared" si="327"/>
        <v>food trucks</v>
      </c>
      <c r="W2595" s="6" t="str">
        <f t="shared" si="321"/>
        <v>food</v>
      </c>
      <c r="X2595" s="6" t="str">
        <f t="shared" si="322"/>
        <v>food trucks</v>
      </c>
    </row>
    <row r="2596" spans="1:24" ht="104.7" customHeight="1" x14ac:dyDescent="0.55000000000000004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20">
        <f t="shared" si="323"/>
        <v>41828.967916666668</v>
      </c>
      <c r="L2596" s="20">
        <f t="shared" si="324"/>
        <v>41858.967916666668</v>
      </c>
      <c r="M2596" s="6" t="b">
        <v>0</v>
      </c>
      <c r="N2596" s="6">
        <v>1</v>
      </c>
      <c r="O2596" s="6" t="b">
        <v>0</v>
      </c>
      <c r="P2596" s="6" t="s">
        <v>8284</v>
      </c>
      <c r="Q2596" s="8">
        <f t="shared" si="325"/>
        <v>1.25E-3</v>
      </c>
      <c r="R2596" s="9">
        <f t="shared" si="326"/>
        <v>1</v>
      </c>
      <c r="S2596" s="6" t="s">
        <v>8336</v>
      </c>
      <c r="T2596" s="6" t="s">
        <v>8337</v>
      </c>
      <c r="U2596" s="6" t="str">
        <f t="shared" si="320"/>
        <v>food</v>
      </c>
      <c r="V2596" s="6" t="str">
        <f t="shared" si="327"/>
        <v>food trucks</v>
      </c>
      <c r="W2596" s="6" t="str">
        <f t="shared" si="321"/>
        <v>food</v>
      </c>
      <c r="X2596" s="6" t="str">
        <f t="shared" si="322"/>
        <v>food trucks</v>
      </c>
    </row>
    <row r="2597" spans="1:24" ht="104.7" customHeight="1" x14ac:dyDescent="0.55000000000000004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20">
        <f t="shared" si="323"/>
        <v>42760.244212962964</v>
      </c>
      <c r="L2597" s="20">
        <f t="shared" si="324"/>
        <v>42790.244212962964</v>
      </c>
      <c r="M2597" s="6" t="b">
        <v>0</v>
      </c>
      <c r="N2597" s="6">
        <v>19</v>
      </c>
      <c r="O2597" s="6" t="b">
        <v>0</v>
      </c>
      <c r="P2597" s="6" t="s">
        <v>8284</v>
      </c>
      <c r="Q2597" s="8">
        <f t="shared" si="325"/>
        <v>12.166666666666668</v>
      </c>
      <c r="R2597" s="9">
        <f t="shared" si="326"/>
        <v>96.05263157894737</v>
      </c>
      <c r="S2597" s="6" t="s">
        <v>8336</v>
      </c>
      <c r="T2597" s="6" t="s">
        <v>8337</v>
      </c>
      <c r="U2597" s="6" t="str">
        <f t="shared" si="320"/>
        <v>food</v>
      </c>
      <c r="V2597" s="6" t="str">
        <f t="shared" si="327"/>
        <v>food trucks</v>
      </c>
      <c r="W2597" s="6" t="str">
        <f t="shared" si="321"/>
        <v>food</v>
      </c>
      <c r="X2597" s="6" t="str">
        <f t="shared" si="322"/>
        <v>food trucks</v>
      </c>
    </row>
    <row r="2598" spans="1:24" ht="104.7" customHeight="1" x14ac:dyDescent="0.55000000000000004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20">
        <f t="shared" si="323"/>
        <v>41828.664456018516</v>
      </c>
      <c r="L2598" s="20">
        <f t="shared" si="324"/>
        <v>41858.664456018516</v>
      </c>
      <c r="M2598" s="6" t="b">
        <v>0</v>
      </c>
      <c r="N2598" s="6">
        <v>27</v>
      </c>
      <c r="O2598" s="6" t="b">
        <v>0</v>
      </c>
      <c r="P2598" s="6" t="s">
        <v>8284</v>
      </c>
      <c r="Q2598" s="8">
        <f t="shared" si="325"/>
        <v>23.588571428571427</v>
      </c>
      <c r="R2598" s="9">
        <f t="shared" si="326"/>
        <v>305.77777777777777</v>
      </c>
      <c r="S2598" s="6" t="s">
        <v>8336</v>
      </c>
      <c r="T2598" s="6" t="s">
        <v>8337</v>
      </c>
      <c r="U2598" s="6" t="str">
        <f t="shared" si="320"/>
        <v>food</v>
      </c>
      <c r="V2598" s="6" t="str">
        <f t="shared" si="327"/>
        <v>food trucks</v>
      </c>
      <c r="W2598" s="6" t="str">
        <f t="shared" si="321"/>
        <v>food</v>
      </c>
      <c r="X2598" s="6" t="str">
        <f t="shared" si="322"/>
        <v>food trucks</v>
      </c>
    </row>
    <row r="2599" spans="1:24" ht="104.7" customHeight="1" x14ac:dyDescent="0.55000000000000004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20">
        <f t="shared" si="323"/>
        <v>42510.341631944444</v>
      </c>
      <c r="L2599" s="20">
        <f t="shared" si="324"/>
        <v>42540.341631944444</v>
      </c>
      <c r="M2599" s="6" t="b">
        <v>0</v>
      </c>
      <c r="N2599" s="6">
        <v>7</v>
      </c>
      <c r="O2599" s="6" t="b">
        <v>0</v>
      </c>
      <c r="P2599" s="6" t="s">
        <v>8284</v>
      </c>
      <c r="Q2599" s="8">
        <f t="shared" si="325"/>
        <v>5.6666666666666661</v>
      </c>
      <c r="R2599" s="9">
        <f t="shared" si="326"/>
        <v>12.142857142857142</v>
      </c>
      <c r="S2599" s="6" t="s">
        <v>8336</v>
      </c>
      <c r="T2599" s="6" t="s">
        <v>8337</v>
      </c>
      <c r="U2599" s="6" t="str">
        <f t="shared" si="320"/>
        <v>food</v>
      </c>
      <c r="V2599" s="6" t="str">
        <f t="shared" si="327"/>
        <v>food trucks</v>
      </c>
      <c r="W2599" s="6" t="str">
        <f t="shared" si="321"/>
        <v>food</v>
      </c>
      <c r="X2599" s="6" t="str">
        <f t="shared" si="322"/>
        <v>food trucks</v>
      </c>
    </row>
    <row r="2600" spans="1:24" ht="104.7" customHeight="1" x14ac:dyDescent="0.55000000000000004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20">
        <f t="shared" si="323"/>
        <v>42240.840289351851</v>
      </c>
      <c r="L2600" s="20">
        <f t="shared" si="324"/>
        <v>42270.840289351851</v>
      </c>
      <c r="M2600" s="6" t="b">
        <v>0</v>
      </c>
      <c r="N2600" s="6">
        <v>14</v>
      </c>
      <c r="O2600" s="6" t="b">
        <v>0</v>
      </c>
      <c r="P2600" s="6" t="s">
        <v>8284</v>
      </c>
      <c r="Q2600" s="8">
        <f t="shared" si="325"/>
        <v>39</v>
      </c>
      <c r="R2600" s="9">
        <f t="shared" si="326"/>
        <v>83.571428571428569</v>
      </c>
      <c r="S2600" s="6" t="s">
        <v>8336</v>
      </c>
      <c r="T2600" s="6" t="s">
        <v>8337</v>
      </c>
      <c r="U2600" s="6" t="str">
        <f t="shared" si="320"/>
        <v>food</v>
      </c>
      <c r="V2600" s="6" t="str">
        <f t="shared" si="327"/>
        <v>food trucks</v>
      </c>
      <c r="W2600" s="6" t="str">
        <f t="shared" si="321"/>
        <v>food</v>
      </c>
      <c r="X2600" s="6" t="str">
        <f t="shared" si="322"/>
        <v>food trucks</v>
      </c>
    </row>
    <row r="2601" spans="1:24" ht="104.7" customHeight="1" x14ac:dyDescent="0.55000000000000004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20">
        <f t="shared" si="323"/>
        <v>41809.754016203704</v>
      </c>
      <c r="L2601" s="20">
        <f t="shared" si="324"/>
        <v>41854.754016203704</v>
      </c>
      <c r="M2601" s="6" t="b">
        <v>0</v>
      </c>
      <c r="N2601" s="6">
        <v>5</v>
      </c>
      <c r="O2601" s="6" t="b">
        <v>0</v>
      </c>
      <c r="P2601" s="6" t="s">
        <v>8284</v>
      </c>
      <c r="Q2601" s="8">
        <f t="shared" si="325"/>
        <v>0.99546510341776351</v>
      </c>
      <c r="R2601" s="9">
        <f t="shared" si="326"/>
        <v>18</v>
      </c>
      <c r="S2601" s="6" t="s">
        <v>8336</v>
      </c>
      <c r="T2601" s="6" t="s">
        <v>8337</v>
      </c>
      <c r="U2601" s="6" t="str">
        <f t="shared" si="320"/>
        <v>food</v>
      </c>
      <c r="V2601" s="6" t="str">
        <f t="shared" si="327"/>
        <v>food trucks</v>
      </c>
      <c r="W2601" s="6" t="str">
        <f t="shared" si="321"/>
        <v>food</v>
      </c>
      <c r="X2601" s="6" t="str">
        <f t="shared" si="322"/>
        <v>food trucks</v>
      </c>
    </row>
    <row r="2602" spans="1:24" ht="104.7" customHeight="1" x14ac:dyDescent="0.55000000000000004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20">
        <f t="shared" si="323"/>
        <v>42394.900462962964</v>
      </c>
      <c r="L2602" s="20">
        <f t="shared" si="324"/>
        <v>42454.858796296292</v>
      </c>
      <c r="M2602" s="6" t="b">
        <v>0</v>
      </c>
      <c r="N2602" s="6">
        <v>30</v>
      </c>
      <c r="O2602" s="6" t="b">
        <v>0</v>
      </c>
      <c r="P2602" s="6" t="s">
        <v>8284</v>
      </c>
      <c r="Q2602" s="8">
        <f t="shared" si="325"/>
        <v>6.9320000000000004</v>
      </c>
      <c r="R2602" s="9">
        <f t="shared" si="326"/>
        <v>115.53333333333333</v>
      </c>
      <c r="S2602" s="6" t="s">
        <v>8336</v>
      </c>
      <c r="T2602" s="6" t="s">
        <v>8337</v>
      </c>
      <c r="U2602" s="6" t="str">
        <f t="shared" si="320"/>
        <v>food</v>
      </c>
      <c r="V2602" s="6" t="str">
        <f t="shared" si="327"/>
        <v>food trucks</v>
      </c>
      <c r="W2602" s="6" t="str">
        <f t="shared" si="321"/>
        <v>food</v>
      </c>
      <c r="X2602" s="6" t="str">
        <f t="shared" si="322"/>
        <v>food trucks</v>
      </c>
    </row>
    <row r="2603" spans="1:24" ht="104.7" customHeight="1" x14ac:dyDescent="0.55000000000000004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20">
        <f t="shared" si="323"/>
        <v>41150.902187499996</v>
      </c>
      <c r="L2603" s="20">
        <f t="shared" si="324"/>
        <v>41165.165972222225</v>
      </c>
      <c r="M2603" s="6" t="b">
        <v>1</v>
      </c>
      <c r="N2603" s="6">
        <v>151</v>
      </c>
      <c r="O2603" s="6" t="b">
        <v>1</v>
      </c>
      <c r="P2603" s="6" t="s">
        <v>8301</v>
      </c>
      <c r="Q2603" s="8">
        <f t="shared" si="325"/>
        <v>661.4</v>
      </c>
      <c r="R2603" s="9">
        <f t="shared" si="326"/>
        <v>21.900662251655628</v>
      </c>
      <c r="S2603" s="6" t="s">
        <v>8319</v>
      </c>
      <c r="T2603" s="6" t="s">
        <v>8355</v>
      </c>
      <c r="U2603" s="6" t="str">
        <f t="shared" si="320"/>
        <v>technology</v>
      </c>
      <c r="V2603" s="6" t="str">
        <f t="shared" si="327"/>
        <v>space exploration</v>
      </c>
      <c r="W2603" s="6" t="str">
        <f t="shared" si="321"/>
        <v>technology</v>
      </c>
      <c r="X2603" s="6" t="str">
        <f t="shared" si="322"/>
        <v>space exploration</v>
      </c>
    </row>
    <row r="2604" spans="1:24" ht="104.7" customHeight="1" x14ac:dyDescent="0.55000000000000004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20">
        <f t="shared" si="323"/>
        <v>41915.747314814813</v>
      </c>
      <c r="L2604" s="20">
        <f t="shared" si="324"/>
        <v>41955.888888888891</v>
      </c>
      <c r="M2604" s="6" t="b">
        <v>1</v>
      </c>
      <c r="N2604" s="6">
        <v>489</v>
      </c>
      <c r="O2604" s="6" t="b">
        <v>1</v>
      </c>
      <c r="P2604" s="6" t="s">
        <v>8301</v>
      </c>
      <c r="Q2604" s="8">
        <f t="shared" si="325"/>
        <v>326.0916666666667</v>
      </c>
      <c r="R2604" s="9">
        <f t="shared" si="326"/>
        <v>80.022494887525568</v>
      </c>
      <c r="S2604" s="6" t="s">
        <v>8319</v>
      </c>
      <c r="T2604" s="6" t="s">
        <v>8355</v>
      </c>
      <c r="U2604" s="6" t="str">
        <f t="shared" si="320"/>
        <v>technology</v>
      </c>
      <c r="V2604" s="6" t="str">
        <f t="shared" si="327"/>
        <v>space exploration</v>
      </c>
      <c r="W2604" s="6" t="str">
        <f t="shared" si="321"/>
        <v>technology</v>
      </c>
      <c r="X2604" s="6" t="str">
        <f t="shared" si="322"/>
        <v>space exploration</v>
      </c>
    </row>
    <row r="2605" spans="1:24" ht="104.7" customHeight="1" x14ac:dyDescent="0.55000000000000004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20">
        <f t="shared" si="323"/>
        <v>41617.912662037037</v>
      </c>
      <c r="L2605" s="20">
        <f t="shared" si="324"/>
        <v>41631.912662037037</v>
      </c>
      <c r="M2605" s="6" t="b">
        <v>1</v>
      </c>
      <c r="N2605" s="6">
        <v>50</v>
      </c>
      <c r="O2605" s="6" t="b">
        <v>1</v>
      </c>
      <c r="P2605" s="6" t="s">
        <v>8301</v>
      </c>
      <c r="Q2605" s="8">
        <f t="shared" si="325"/>
        <v>101.48571428571429</v>
      </c>
      <c r="R2605" s="9">
        <f t="shared" si="326"/>
        <v>35.520000000000003</v>
      </c>
      <c r="S2605" s="6" t="s">
        <v>8319</v>
      </c>
      <c r="T2605" s="6" t="s">
        <v>8355</v>
      </c>
      <c r="U2605" s="6" t="str">
        <f t="shared" si="320"/>
        <v>technology</v>
      </c>
      <c r="V2605" s="6" t="str">
        <f t="shared" si="327"/>
        <v>space exploration</v>
      </c>
      <c r="W2605" s="6" t="str">
        <f t="shared" si="321"/>
        <v>technology</v>
      </c>
      <c r="X2605" s="6" t="str">
        <f t="shared" si="322"/>
        <v>space exploration</v>
      </c>
    </row>
    <row r="2606" spans="1:24" ht="104.7" customHeight="1" x14ac:dyDescent="0.55000000000000004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20">
        <f t="shared" si="323"/>
        <v>40998.051192129627</v>
      </c>
      <c r="L2606" s="20">
        <f t="shared" si="324"/>
        <v>41028.051192129627</v>
      </c>
      <c r="M2606" s="6" t="b">
        <v>1</v>
      </c>
      <c r="N2606" s="6">
        <v>321</v>
      </c>
      <c r="O2606" s="6" t="b">
        <v>1</v>
      </c>
      <c r="P2606" s="6" t="s">
        <v>8301</v>
      </c>
      <c r="Q2606" s="8">
        <f t="shared" si="325"/>
        <v>104.21799999999999</v>
      </c>
      <c r="R2606" s="9">
        <f t="shared" si="326"/>
        <v>64.933333333333323</v>
      </c>
      <c r="S2606" s="6" t="s">
        <v>8319</v>
      </c>
      <c r="T2606" s="6" t="s">
        <v>8355</v>
      </c>
      <c r="U2606" s="6" t="str">
        <f t="shared" si="320"/>
        <v>technology</v>
      </c>
      <c r="V2606" s="6" t="str">
        <f t="shared" si="327"/>
        <v>space exploration</v>
      </c>
      <c r="W2606" s="6" t="str">
        <f t="shared" si="321"/>
        <v>technology</v>
      </c>
      <c r="X2606" s="6" t="str">
        <f t="shared" si="322"/>
        <v>space exploration</v>
      </c>
    </row>
    <row r="2607" spans="1:24" ht="104.7" customHeight="1" x14ac:dyDescent="0.55000000000000004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20">
        <f t="shared" si="323"/>
        <v>42508.541550925926</v>
      </c>
      <c r="L2607" s="20">
        <f t="shared" si="324"/>
        <v>42538.541550925926</v>
      </c>
      <c r="M2607" s="6" t="b">
        <v>1</v>
      </c>
      <c r="N2607" s="6">
        <v>1762</v>
      </c>
      <c r="O2607" s="6" t="b">
        <v>1</v>
      </c>
      <c r="P2607" s="6" t="s">
        <v>8301</v>
      </c>
      <c r="Q2607" s="8">
        <f t="shared" si="325"/>
        <v>107.42157000000002</v>
      </c>
      <c r="R2607" s="9">
        <f t="shared" si="326"/>
        <v>60.965703745743475</v>
      </c>
      <c r="S2607" s="6" t="s">
        <v>8319</v>
      </c>
      <c r="T2607" s="6" t="s">
        <v>8355</v>
      </c>
      <c r="U2607" s="6" t="str">
        <f t="shared" si="320"/>
        <v>technology</v>
      </c>
      <c r="V2607" s="6" t="str">
        <f t="shared" si="327"/>
        <v>space exploration</v>
      </c>
      <c r="W2607" s="6" t="str">
        <f t="shared" si="321"/>
        <v>technology</v>
      </c>
      <c r="X2607" s="6" t="str">
        <f t="shared" si="322"/>
        <v>space exploration</v>
      </c>
    </row>
    <row r="2608" spans="1:24" ht="104.7" customHeight="1" x14ac:dyDescent="0.55000000000000004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20">
        <f t="shared" si="323"/>
        <v>41726.712754629632</v>
      </c>
      <c r="L2608" s="20">
        <f t="shared" si="324"/>
        <v>41758.712754629632</v>
      </c>
      <c r="M2608" s="6" t="b">
        <v>1</v>
      </c>
      <c r="N2608" s="6">
        <v>385</v>
      </c>
      <c r="O2608" s="6" t="b">
        <v>1</v>
      </c>
      <c r="P2608" s="6" t="s">
        <v>8301</v>
      </c>
      <c r="Q2608" s="8">
        <f t="shared" si="325"/>
        <v>110.05454545454545</v>
      </c>
      <c r="R2608" s="9">
        <f t="shared" si="326"/>
        <v>31.444155844155844</v>
      </c>
      <c r="S2608" s="6" t="s">
        <v>8319</v>
      </c>
      <c r="T2608" s="6" t="s">
        <v>8355</v>
      </c>
      <c r="U2608" s="6" t="str">
        <f t="shared" si="320"/>
        <v>technology</v>
      </c>
      <c r="V2608" s="6" t="str">
        <f t="shared" si="327"/>
        <v>space exploration</v>
      </c>
      <c r="W2608" s="6" t="str">
        <f t="shared" si="321"/>
        <v>technology</v>
      </c>
      <c r="X2608" s="6" t="str">
        <f t="shared" si="322"/>
        <v>space exploration</v>
      </c>
    </row>
    <row r="2609" spans="1:24" ht="104.7" customHeight="1" x14ac:dyDescent="0.55000000000000004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20">
        <f t="shared" si="323"/>
        <v>42184.874675925923</v>
      </c>
      <c r="L2609" s="20">
        <f t="shared" si="324"/>
        <v>42228.083333333328</v>
      </c>
      <c r="M2609" s="6" t="b">
        <v>1</v>
      </c>
      <c r="N2609" s="6">
        <v>398</v>
      </c>
      <c r="O2609" s="6" t="b">
        <v>1</v>
      </c>
      <c r="P2609" s="6" t="s">
        <v>8301</v>
      </c>
      <c r="Q2609" s="8">
        <f t="shared" si="325"/>
        <v>407.7</v>
      </c>
      <c r="R2609" s="9">
        <f t="shared" si="326"/>
        <v>81.949748743718587</v>
      </c>
      <c r="S2609" s="6" t="s">
        <v>8319</v>
      </c>
      <c r="T2609" s="6" t="s">
        <v>8355</v>
      </c>
      <c r="U2609" s="6" t="str">
        <f t="shared" si="320"/>
        <v>technology</v>
      </c>
      <c r="V2609" s="6" t="str">
        <f t="shared" si="327"/>
        <v>space exploration</v>
      </c>
      <c r="W2609" s="6" t="str">
        <f t="shared" si="321"/>
        <v>technology</v>
      </c>
      <c r="X2609" s="6" t="str">
        <f t="shared" si="322"/>
        <v>space exploration</v>
      </c>
    </row>
    <row r="2610" spans="1:24" ht="104.7" customHeight="1" x14ac:dyDescent="0.55000000000000004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20">
        <f t="shared" si="323"/>
        <v>42767.801712962959</v>
      </c>
      <c r="L2610" s="20">
        <f t="shared" si="324"/>
        <v>42809</v>
      </c>
      <c r="M2610" s="6" t="b">
        <v>1</v>
      </c>
      <c r="N2610" s="6">
        <v>304</v>
      </c>
      <c r="O2610" s="6" t="b">
        <v>1</v>
      </c>
      <c r="P2610" s="6" t="s">
        <v>8301</v>
      </c>
      <c r="Q2610" s="8">
        <f t="shared" si="325"/>
        <v>223.92500000000001</v>
      </c>
      <c r="R2610" s="9">
        <f t="shared" si="326"/>
        <v>58.92763157894737</v>
      </c>
      <c r="S2610" s="6" t="s">
        <v>8319</v>
      </c>
      <c r="T2610" s="6" t="s">
        <v>8355</v>
      </c>
      <c r="U2610" s="6" t="str">
        <f t="shared" si="320"/>
        <v>technology</v>
      </c>
      <c r="V2610" s="6" t="str">
        <f t="shared" si="327"/>
        <v>space exploration</v>
      </c>
      <c r="W2610" s="6" t="str">
        <f t="shared" si="321"/>
        <v>technology</v>
      </c>
      <c r="X2610" s="6" t="str">
        <f t="shared" si="322"/>
        <v>space exploration</v>
      </c>
    </row>
    <row r="2611" spans="1:24" ht="104.7" customHeight="1" x14ac:dyDescent="0.55000000000000004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20">
        <f t="shared" si="323"/>
        <v>41075.237858796296</v>
      </c>
      <c r="L2611" s="20">
        <f t="shared" si="324"/>
        <v>41105.237858796296</v>
      </c>
      <c r="M2611" s="6" t="b">
        <v>1</v>
      </c>
      <c r="N2611" s="6">
        <v>676</v>
      </c>
      <c r="O2611" s="6" t="b">
        <v>1</v>
      </c>
      <c r="P2611" s="6" t="s">
        <v>8301</v>
      </c>
      <c r="Q2611" s="8">
        <f t="shared" si="325"/>
        <v>303.80111428571428</v>
      </c>
      <c r="R2611" s="9">
        <f t="shared" si="326"/>
        <v>157.29347633136095</v>
      </c>
      <c r="S2611" s="6" t="s">
        <v>8319</v>
      </c>
      <c r="T2611" s="6" t="s">
        <v>8355</v>
      </c>
      <c r="U2611" s="6" t="str">
        <f t="shared" si="320"/>
        <v>technology</v>
      </c>
      <c r="V2611" s="6" t="str">
        <f t="shared" si="327"/>
        <v>space exploration</v>
      </c>
      <c r="W2611" s="6" t="str">
        <f t="shared" si="321"/>
        <v>technology</v>
      </c>
      <c r="X2611" s="6" t="str">
        <f t="shared" si="322"/>
        <v>space exploration</v>
      </c>
    </row>
    <row r="2612" spans="1:24" ht="104.7" customHeight="1" x14ac:dyDescent="0.55000000000000004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20">
        <f t="shared" si="323"/>
        <v>42564.881076388891</v>
      </c>
      <c r="L2612" s="20">
        <f t="shared" si="324"/>
        <v>42604.290972222225</v>
      </c>
      <c r="M2612" s="6" t="b">
        <v>1</v>
      </c>
      <c r="N2612" s="6">
        <v>577</v>
      </c>
      <c r="O2612" s="6" t="b">
        <v>1</v>
      </c>
      <c r="P2612" s="6" t="s">
        <v>8301</v>
      </c>
      <c r="Q2612" s="8">
        <f t="shared" si="325"/>
        <v>141.3251043268175</v>
      </c>
      <c r="R2612" s="9">
        <f t="shared" si="326"/>
        <v>55.758509532062391</v>
      </c>
      <c r="S2612" s="6" t="s">
        <v>8319</v>
      </c>
      <c r="T2612" s="6" t="s">
        <v>8355</v>
      </c>
      <c r="U2612" s="6" t="str">
        <f t="shared" si="320"/>
        <v>technology</v>
      </c>
      <c r="V2612" s="6" t="str">
        <f t="shared" si="327"/>
        <v>space exploration</v>
      </c>
      <c r="W2612" s="6" t="str">
        <f t="shared" si="321"/>
        <v>technology</v>
      </c>
      <c r="X2612" s="6" t="str">
        <f t="shared" si="322"/>
        <v>space exploration</v>
      </c>
    </row>
    <row r="2613" spans="1:24" ht="104.7" customHeight="1" x14ac:dyDescent="0.55000000000000004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20">
        <f t="shared" si="323"/>
        <v>42704.335810185185</v>
      </c>
      <c r="L2613" s="20">
        <f t="shared" si="324"/>
        <v>42737.957638888889</v>
      </c>
      <c r="M2613" s="6" t="b">
        <v>1</v>
      </c>
      <c r="N2613" s="6">
        <v>3663</v>
      </c>
      <c r="O2613" s="6" t="b">
        <v>1</v>
      </c>
      <c r="P2613" s="6" t="s">
        <v>8301</v>
      </c>
      <c r="Q2613" s="8">
        <f t="shared" si="325"/>
        <v>2790.6363636363635</v>
      </c>
      <c r="R2613" s="9">
        <f t="shared" si="326"/>
        <v>83.802893802893806</v>
      </c>
      <c r="S2613" s="6" t="s">
        <v>8319</v>
      </c>
      <c r="T2613" s="6" t="s">
        <v>8355</v>
      </c>
      <c r="U2613" s="6" t="str">
        <f t="shared" si="320"/>
        <v>technology</v>
      </c>
      <c r="V2613" s="6" t="str">
        <f t="shared" si="327"/>
        <v>space exploration</v>
      </c>
      <c r="W2613" s="6" t="str">
        <f t="shared" si="321"/>
        <v>technology</v>
      </c>
      <c r="X2613" s="6" t="str">
        <f t="shared" si="322"/>
        <v>space exploration</v>
      </c>
    </row>
    <row r="2614" spans="1:24" ht="104.7" customHeight="1" x14ac:dyDescent="0.55000000000000004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20">
        <f t="shared" si="323"/>
        <v>41982.143171296295</v>
      </c>
      <c r="L2614" s="20">
        <f t="shared" si="324"/>
        <v>42013.143171296295</v>
      </c>
      <c r="M2614" s="6" t="b">
        <v>1</v>
      </c>
      <c r="N2614" s="6">
        <v>294</v>
      </c>
      <c r="O2614" s="6" t="b">
        <v>1</v>
      </c>
      <c r="P2614" s="6" t="s">
        <v>8301</v>
      </c>
      <c r="Q2614" s="8">
        <f t="shared" si="325"/>
        <v>171.76130000000001</v>
      </c>
      <c r="R2614" s="9">
        <f t="shared" si="326"/>
        <v>58.422210884353746</v>
      </c>
      <c r="S2614" s="6" t="s">
        <v>8319</v>
      </c>
      <c r="T2614" s="6" t="s">
        <v>8355</v>
      </c>
      <c r="U2614" s="6" t="str">
        <f t="shared" si="320"/>
        <v>technology</v>
      </c>
      <c r="V2614" s="6" t="str">
        <f t="shared" si="327"/>
        <v>space exploration</v>
      </c>
      <c r="W2614" s="6" t="str">
        <f t="shared" si="321"/>
        <v>technology</v>
      </c>
      <c r="X2614" s="6" t="str">
        <f t="shared" si="322"/>
        <v>space exploration</v>
      </c>
    </row>
    <row r="2615" spans="1:24" ht="104.7" customHeight="1" x14ac:dyDescent="0.55000000000000004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20">
        <f t="shared" si="323"/>
        <v>41143.81821759259</v>
      </c>
      <c r="L2615" s="20">
        <f t="shared" si="324"/>
        <v>41173.81821759259</v>
      </c>
      <c r="M2615" s="6" t="b">
        <v>1</v>
      </c>
      <c r="N2615" s="6">
        <v>28</v>
      </c>
      <c r="O2615" s="6" t="b">
        <v>1</v>
      </c>
      <c r="P2615" s="6" t="s">
        <v>8301</v>
      </c>
      <c r="Q2615" s="8">
        <f t="shared" si="325"/>
        <v>101.01333333333334</v>
      </c>
      <c r="R2615" s="9">
        <f t="shared" si="326"/>
        <v>270.57142857142856</v>
      </c>
      <c r="S2615" s="6" t="s">
        <v>8319</v>
      </c>
      <c r="T2615" s="6" t="s">
        <v>8355</v>
      </c>
      <c r="U2615" s="6" t="str">
        <f t="shared" si="320"/>
        <v>technology</v>
      </c>
      <c r="V2615" s="6" t="str">
        <f t="shared" si="327"/>
        <v>space exploration</v>
      </c>
      <c r="W2615" s="6" t="str">
        <f t="shared" si="321"/>
        <v>technology</v>
      </c>
      <c r="X2615" s="6" t="str">
        <f t="shared" si="322"/>
        <v>space exploration</v>
      </c>
    </row>
    <row r="2616" spans="1:24" ht="104.7" customHeight="1" x14ac:dyDescent="0.55000000000000004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20">
        <f t="shared" si="323"/>
        <v>41730.708472222221</v>
      </c>
      <c r="L2616" s="20">
        <f t="shared" si="324"/>
        <v>41759.208333333336</v>
      </c>
      <c r="M2616" s="6" t="b">
        <v>1</v>
      </c>
      <c r="N2616" s="6">
        <v>100</v>
      </c>
      <c r="O2616" s="6" t="b">
        <v>1</v>
      </c>
      <c r="P2616" s="6" t="s">
        <v>8301</v>
      </c>
      <c r="Q2616" s="8">
        <f t="shared" si="325"/>
        <v>102</v>
      </c>
      <c r="R2616" s="9">
        <f t="shared" si="326"/>
        <v>107.1</v>
      </c>
      <c r="S2616" s="6" t="s">
        <v>8319</v>
      </c>
      <c r="T2616" s="6" t="s">
        <v>8355</v>
      </c>
      <c r="U2616" s="6" t="str">
        <f t="shared" si="320"/>
        <v>technology</v>
      </c>
      <c r="V2616" s="6" t="str">
        <f t="shared" si="327"/>
        <v>space exploration</v>
      </c>
      <c r="W2616" s="6" t="str">
        <f t="shared" si="321"/>
        <v>technology</v>
      </c>
      <c r="X2616" s="6" t="str">
        <f t="shared" si="322"/>
        <v>space exploration</v>
      </c>
    </row>
    <row r="2617" spans="1:24" ht="104.7" customHeight="1" x14ac:dyDescent="0.55000000000000004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20">
        <f t="shared" si="323"/>
        <v>42453.49726851852</v>
      </c>
      <c r="L2617" s="20">
        <f t="shared" si="324"/>
        <v>42490.5</v>
      </c>
      <c r="M2617" s="6" t="b">
        <v>0</v>
      </c>
      <c r="N2617" s="6">
        <v>72</v>
      </c>
      <c r="O2617" s="6" t="b">
        <v>1</v>
      </c>
      <c r="P2617" s="6" t="s">
        <v>8301</v>
      </c>
      <c r="Q2617" s="8">
        <f t="shared" si="325"/>
        <v>169.76511744127936</v>
      </c>
      <c r="R2617" s="9">
        <f t="shared" si="326"/>
        <v>47.180555555555557</v>
      </c>
      <c r="S2617" s="6" t="s">
        <v>8319</v>
      </c>
      <c r="T2617" s="6" t="s">
        <v>8355</v>
      </c>
      <c r="U2617" s="6" t="str">
        <f t="shared" si="320"/>
        <v>technology</v>
      </c>
      <c r="V2617" s="6" t="str">
        <f t="shared" si="327"/>
        <v>space exploration</v>
      </c>
      <c r="W2617" s="6" t="str">
        <f t="shared" si="321"/>
        <v>technology</v>
      </c>
      <c r="X2617" s="6" t="str">
        <f t="shared" si="322"/>
        <v>space exploration</v>
      </c>
    </row>
    <row r="2618" spans="1:24" ht="104.7" customHeight="1" x14ac:dyDescent="0.55000000000000004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20">
        <f t="shared" si="323"/>
        <v>42211.99454861111</v>
      </c>
      <c r="L2618" s="20">
        <f t="shared" si="324"/>
        <v>42241.99454861111</v>
      </c>
      <c r="M2618" s="6" t="b">
        <v>1</v>
      </c>
      <c r="N2618" s="6">
        <v>238</v>
      </c>
      <c r="O2618" s="6" t="b">
        <v>1</v>
      </c>
      <c r="P2618" s="6" t="s">
        <v>8301</v>
      </c>
      <c r="Q2618" s="8">
        <f t="shared" si="325"/>
        <v>114.53400000000001</v>
      </c>
      <c r="R2618" s="9">
        <f t="shared" si="326"/>
        <v>120.30882352941177</v>
      </c>
      <c r="S2618" s="6" t="s">
        <v>8319</v>
      </c>
      <c r="T2618" s="6" t="s">
        <v>8355</v>
      </c>
      <c r="U2618" s="6" t="str">
        <f t="shared" si="320"/>
        <v>technology</v>
      </c>
      <c r="V2618" s="6" t="str">
        <f t="shared" si="327"/>
        <v>space exploration</v>
      </c>
      <c r="W2618" s="6" t="str">
        <f t="shared" si="321"/>
        <v>technology</v>
      </c>
      <c r="X2618" s="6" t="str">
        <f t="shared" si="322"/>
        <v>space exploration</v>
      </c>
    </row>
    <row r="2619" spans="1:24" ht="104.7" customHeight="1" x14ac:dyDescent="0.55000000000000004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20">
        <f t="shared" si="323"/>
        <v>41902.874432870369</v>
      </c>
      <c r="L2619" s="20">
        <f t="shared" si="324"/>
        <v>41932.874432870369</v>
      </c>
      <c r="M2619" s="6" t="b">
        <v>1</v>
      </c>
      <c r="N2619" s="6">
        <v>159</v>
      </c>
      <c r="O2619" s="6" t="b">
        <v>1</v>
      </c>
      <c r="P2619" s="6" t="s">
        <v>8301</v>
      </c>
      <c r="Q2619" s="8">
        <f t="shared" si="325"/>
        <v>877.6</v>
      </c>
      <c r="R2619" s="9">
        <f t="shared" si="326"/>
        <v>27.59748427672956</v>
      </c>
      <c r="S2619" s="6" t="s">
        <v>8319</v>
      </c>
      <c r="T2619" s="6" t="s">
        <v>8355</v>
      </c>
      <c r="U2619" s="6" t="str">
        <f t="shared" si="320"/>
        <v>technology</v>
      </c>
      <c r="V2619" s="6" t="str">
        <f t="shared" si="327"/>
        <v>space exploration</v>
      </c>
      <c r="W2619" s="6" t="str">
        <f t="shared" si="321"/>
        <v>technology</v>
      </c>
      <c r="X2619" s="6" t="str">
        <f t="shared" si="322"/>
        <v>space exploration</v>
      </c>
    </row>
    <row r="2620" spans="1:24" ht="104.7" customHeight="1" x14ac:dyDescent="0.55000000000000004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20">
        <f t="shared" si="323"/>
        <v>42279.792372685188</v>
      </c>
      <c r="L2620" s="20">
        <f t="shared" si="324"/>
        <v>42339.834039351852</v>
      </c>
      <c r="M2620" s="6" t="b">
        <v>1</v>
      </c>
      <c r="N2620" s="6">
        <v>77</v>
      </c>
      <c r="O2620" s="6" t="b">
        <v>1</v>
      </c>
      <c r="P2620" s="6" t="s">
        <v>8301</v>
      </c>
      <c r="Q2620" s="8">
        <f t="shared" si="325"/>
        <v>105.38666666666667</v>
      </c>
      <c r="R2620" s="9">
        <f t="shared" si="326"/>
        <v>205.2987012987013</v>
      </c>
      <c r="S2620" s="6" t="s">
        <v>8319</v>
      </c>
      <c r="T2620" s="6" t="s">
        <v>8355</v>
      </c>
      <c r="U2620" s="6" t="str">
        <f t="shared" si="320"/>
        <v>technology</v>
      </c>
      <c r="V2620" s="6" t="str">
        <f t="shared" si="327"/>
        <v>space exploration</v>
      </c>
      <c r="W2620" s="6" t="str">
        <f t="shared" si="321"/>
        <v>technology</v>
      </c>
      <c r="X2620" s="6" t="str">
        <f t="shared" si="322"/>
        <v>space exploration</v>
      </c>
    </row>
    <row r="2621" spans="1:24" ht="104.7" customHeight="1" x14ac:dyDescent="0.55000000000000004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20">
        <f t="shared" si="323"/>
        <v>42273.884305555555</v>
      </c>
      <c r="L2621" s="20">
        <f t="shared" si="324"/>
        <v>42300.458333333328</v>
      </c>
      <c r="M2621" s="6" t="b">
        <v>1</v>
      </c>
      <c r="N2621" s="6">
        <v>53</v>
      </c>
      <c r="O2621" s="6" t="b">
        <v>1</v>
      </c>
      <c r="P2621" s="6" t="s">
        <v>8301</v>
      </c>
      <c r="Q2621" s="8">
        <f t="shared" si="325"/>
        <v>188.39999999999998</v>
      </c>
      <c r="R2621" s="9">
        <f t="shared" si="326"/>
        <v>35.547169811320757</v>
      </c>
      <c r="S2621" s="6" t="s">
        <v>8319</v>
      </c>
      <c r="T2621" s="6" t="s">
        <v>8355</v>
      </c>
      <c r="U2621" s="6" t="str">
        <f t="shared" si="320"/>
        <v>technology</v>
      </c>
      <c r="V2621" s="6" t="str">
        <f t="shared" si="327"/>
        <v>space exploration</v>
      </c>
      <c r="W2621" s="6" t="str">
        <f t="shared" si="321"/>
        <v>technology</v>
      </c>
      <c r="X2621" s="6" t="str">
        <f t="shared" si="322"/>
        <v>space exploration</v>
      </c>
    </row>
    <row r="2622" spans="1:24" ht="104.7" customHeight="1" x14ac:dyDescent="0.55000000000000004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20">
        <f t="shared" si="323"/>
        <v>42251.16715277778</v>
      </c>
      <c r="L2622" s="20">
        <f t="shared" si="324"/>
        <v>42288.041666666672</v>
      </c>
      <c r="M2622" s="6" t="b">
        <v>1</v>
      </c>
      <c r="N2622" s="6">
        <v>1251</v>
      </c>
      <c r="O2622" s="6" t="b">
        <v>1</v>
      </c>
      <c r="P2622" s="6" t="s">
        <v>8301</v>
      </c>
      <c r="Q2622" s="8">
        <f t="shared" si="325"/>
        <v>143.65230769230772</v>
      </c>
      <c r="R2622" s="9">
        <f t="shared" si="326"/>
        <v>74.639488409272587</v>
      </c>
      <c r="S2622" s="6" t="s">
        <v>8319</v>
      </c>
      <c r="T2622" s="6" t="s">
        <v>8355</v>
      </c>
      <c r="U2622" s="6" t="str">
        <f t="shared" si="320"/>
        <v>technology</v>
      </c>
      <c r="V2622" s="6" t="str">
        <f t="shared" si="327"/>
        <v>space exploration</v>
      </c>
      <c r="W2622" s="6" t="str">
        <f t="shared" si="321"/>
        <v>technology</v>
      </c>
      <c r="X2622" s="6" t="str">
        <f t="shared" si="322"/>
        <v>space exploration</v>
      </c>
    </row>
    <row r="2623" spans="1:24" ht="104.7" customHeight="1" x14ac:dyDescent="0.55000000000000004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20">
        <f t="shared" si="323"/>
        <v>42115.74754629629</v>
      </c>
      <c r="L2623" s="20">
        <f t="shared" si="324"/>
        <v>42145.74754629629</v>
      </c>
      <c r="M2623" s="6" t="b">
        <v>1</v>
      </c>
      <c r="N2623" s="6">
        <v>465</v>
      </c>
      <c r="O2623" s="6" t="b">
        <v>1</v>
      </c>
      <c r="P2623" s="6" t="s">
        <v>8301</v>
      </c>
      <c r="Q2623" s="8">
        <f t="shared" si="325"/>
        <v>145.88</v>
      </c>
      <c r="R2623" s="9">
        <f t="shared" si="326"/>
        <v>47.058064516129029</v>
      </c>
      <c r="S2623" s="6" t="s">
        <v>8319</v>
      </c>
      <c r="T2623" s="6" t="s">
        <v>8355</v>
      </c>
      <c r="U2623" s="6" t="str">
        <f t="shared" si="320"/>
        <v>technology</v>
      </c>
      <c r="V2623" s="6" t="str">
        <f t="shared" si="327"/>
        <v>space exploration</v>
      </c>
      <c r="W2623" s="6" t="str">
        <f t="shared" si="321"/>
        <v>technology</v>
      </c>
      <c r="X2623" s="6" t="str">
        <f t="shared" si="322"/>
        <v>space exploration</v>
      </c>
    </row>
    <row r="2624" spans="1:24" ht="104.7" customHeight="1" x14ac:dyDescent="0.55000000000000004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20">
        <f t="shared" si="323"/>
        <v>42689.74324074074</v>
      </c>
      <c r="L2624" s="20">
        <f t="shared" si="324"/>
        <v>42734.74324074074</v>
      </c>
      <c r="M2624" s="6" t="b">
        <v>0</v>
      </c>
      <c r="N2624" s="6">
        <v>74</v>
      </c>
      <c r="O2624" s="6" t="b">
        <v>1</v>
      </c>
      <c r="P2624" s="6" t="s">
        <v>8301</v>
      </c>
      <c r="Q2624" s="8">
        <f t="shared" si="325"/>
        <v>131.184</v>
      </c>
      <c r="R2624" s="9">
        <f t="shared" si="326"/>
        <v>26.591351351351353</v>
      </c>
      <c r="S2624" s="6" t="s">
        <v>8319</v>
      </c>
      <c r="T2624" s="6" t="s">
        <v>8355</v>
      </c>
      <c r="U2624" s="6" t="str">
        <f t="shared" si="320"/>
        <v>technology</v>
      </c>
      <c r="V2624" s="6" t="str">
        <f t="shared" si="327"/>
        <v>space exploration</v>
      </c>
      <c r="W2624" s="6" t="str">
        <f t="shared" si="321"/>
        <v>technology</v>
      </c>
      <c r="X2624" s="6" t="str">
        <f t="shared" si="322"/>
        <v>space exploration</v>
      </c>
    </row>
    <row r="2625" spans="1:24" ht="104.7" customHeight="1" x14ac:dyDescent="0.55000000000000004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20">
        <f t="shared" si="323"/>
        <v>42692.256550925929</v>
      </c>
      <c r="L2625" s="20">
        <f t="shared" si="324"/>
        <v>42706.256550925929</v>
      </c>
      <c r="M2625" s="6" t="b">
        <v>0</v>
      </c>
      <c r="N2625" s="6">
        <v>62</v>
      </c>
      <c r="O2625" s="6" t="b">
        <v>1</v>
      </c>
      <c r="P2625" s="6" t="s">
        <v>8301</v>
      </c>
      <c r="Q2625" s="8">
        <f t="shared" si="325"/>
        <v>113.99999999999999</v>
      </c>
      <c r="R2625" s="9">
        <f t="shared" si="326"/>
        <v>36.774193548387096</v>
      </c>
      <c r="S2625" s="6" t="s">
        <v>8319</v>
      </c>
      <c r="T2625" s="6" t="s">
        <v>8355</v>
      </c>
      <c r="U2625" s="6" t="str">
        <f t="shared" si="320"/>
        <v>technology</v>
      </c>
      <c r="V2625" s="6" t="str">
        <f t="shared" si="327"/>
        <v>space exploration</v>
      </c>
      <c r="W2625" s="6" t="str">
        <f t="shared" si="321"/>
        <v>technology</v>
      </c>
      <c r="X2625" s="6" t="str">
        <f t="shared" si="322"/>
        <v>space exploration</v>
      </c>
    </row>
    <row r="2626" spans="1:24" ht="104.7" customHeight="1" x14ac:dyDescent="0.55000000000000004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20">
        <f t="shared" si="323"/>
        <v>41144.42155092593</v>
      </c>
      <c r="L2626" s="20">
        <f t="shared" si="324"/>
        <v>41165.42155092593</v>
      </c>
      <c r="M2626" s="6" t="b">
        <v>0</v>
      </c>
      <c r="N2626" s="6">
        <v>3468</v>
      </c>
      <c r="O2626" s="6" t="b">
        <v>1</v>
      </c>
      <c r="P2626" s="6" t="s">
        <v>8301</v>
      </c>
      <c r="Q2626" s="8">
        <f t="shared" si="325"/>
        <v>1379.4206249999997</v>
      </c>
      <c r="R2626" s="9">
        <f t="shared" si="326"/>
        <v>31.820544982698959</v>
      </c>
      <c r="S2626" s="6" t="s">
        <v>8319</v>
      </c>
      <c r="T2626" s="6" t="s">
        <v>8355</v>
      </c>
      <c r="U2626" s="6" t="str">
        <f t="shared" ref="U2626:U2689" si="328">LEFT(P2626,FIND("/",P2626)-1)</f>
        <v>technology</v>
      </c>
      <c r="V2626" s="6" t="str">
        <f t="shared" si="327"/>
        <v>space exploration</v>
      </c>
      <c r="W2626" s="6" t="str">
        <f t="shared" ref="W2626:W2689" si="329">TRIM(MID(SUBSTITUTE(P2626,"/",REPT(" ",LEN(P2626))),(1-1)*LEN(P2626)+1,LEN(P2626)))</f>
        <v>technology</v>
      </c>
      <c r="X2626" s="6" t="str">
        <f t="shared" ref="X2626:X2689" si="330">TRIM(MID(SUBSTITUTE(P2626,"/",REPT(" ",LEN(P2626))),(2-1)*LEN(P2626)+1,LEN(P2626)))</f>
        <v>space exploration</v>
      </c>
    </row>
    <row r="2627" spans="1:24" ht="104.7" customHeight="1" x14ac:dyDescent="0.55000000000000004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20">
        <f t="shared" ref="K2627:K2690" si="331">(((J2627/60)/60)/24)+DATE(1970,1,1)</f>
        <v>42658.810277777782</v>
      </c>
      <c r="L2627" s="20">
        <f t="shared" ref="L2627:L2690" si="332">(((I2627/60)/60)/24)+DATE(1970,1,1)</f>
        <v>42683.851944444439</v>
      </c>
      <c r="M2627" s="6" t="b">
        <v>0</v>
      </c>
      <c r="N2627" s="6">
        <v>52</v>
      </c>
      <c r="O2627" s="6" t="b">
        <v>1</v>
      </c>
      <c r="P2627" s="6" t="s">
        <v>8301</v>
      </c>
      <c r="Q2627" s="8">
        <f t="shared" ref="Q2627:Q2690" si="333">E2627/D2627*100</f>
        <v>956</v>
      </c>
      <c r="R2627" s="9">
        <f t="shared" ref="R2627:R2690" si="334">E2627/N2627</f>
        <v>27.576923076923077</v>
      </c>
      <c r="S2627" s="6" t="s">
        <v>8319</v>
      </c>
      <c r="T2627" s="6" t="s">
        <v>8355</v>
      </c>
      <c r="U2627" s="6" t="str">
        <f t="shared" si="328"/>
        <v>technology</v>
      </c>
      <c r="V2627" s="6" t="str">
        <f t="shared" ref="V2627:V2690" si="335">RIGHT(P2627,LEN(P2627)-LEN(U2627)-1)</f>
        <v>space exploration</v>
      </c>
      <c r="W2627" s="6" t="str">
        <f t="shared" si="329"/>
        <v>technology</v>
      </c>
      <c r="X2627" s="6" t="str">
        <f t="shared" si="330"/>
        <v>space exploration</v>
      </c>
    </row>
    <row r="2628" spans="1:24" ht="104.7" customHeight="1" x14ac:dyDescent="0.55000000000000004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20">
        <f t="shared" si="331"/>
        <v>42128.628113425926</v>
      </c>
      <c r="L2628" s="20">
        <f t="shared" si="332"/>
        <v>42158.628113425926</v>
      </c>
      <c r="M2628" s="6" t="b">
        <v>0</v>
      </c>
      <c r="N2628" s="6">
        <v>50</v>
      </c>
      <c r="O2628" s="6" t="b">
        <v>1</v>
      </c>
      <c r="P2628" s="6" t="s">
        <v>8301</v>
      </c>
      <c r="Q2628" s="8">
        <f t="shared" si="333"/>
        <v>112.00000000000001</v>
      </c>
      <c r="R2628" s="9">
        <f t="shared" si="334"/>
        <v>56</v>
      </c>
      <c r="S2628" s="6" t="s">
        <v>8319</v>
      </c>
      <c r="T2628" s="6" t="s">
        <v>8355</v>
      </c>
      <c r="U2628" s="6" t="str">
        <f t="shared" si="328"/>
        <v>technology</v>
      </c>
      <c r="V2628" s="6" t="str">
        <f t="shared" si="335"/>
        <v>space exploration</v>
      </c>
      <c r="W2628" s="6" t="str">
        <f t="shared" si="329"/>
        <v>technology</v>
      </c>
      <c r="X2628" s="6" t="str">
        <f t="shared" si="330"/>
        <v>space exploration</v>
      </c>
    </row>
    <row r="2629" spans="1:24" ht="104.7" customHeight="1" x14ac:dyDescent="0.55000000000000004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20">
        <f t="shared" si="331"/>
        <v>42304.829409722224</v>
      </c>
      <c r="L2629" s="20">
        <f t="shared" si="332"/>
        <v>42334.871076388896</v>
      </c>
      <c r="M2629" s="6" t="b">
        <v>0</v>
      </c>
      <c r="N2629" s="6">
        <v>45</v>
      </c>
      <c r="O2629" s="6" t="b">
        <v>1</v>
      </c>
      <c r="P2629" s="6" t="s">
        <v>8301</v>
      </c>
      <c r="Q2629" s="8">
        <f t="shared" si="333"/>
        <v>646.66666666666663</v>
      </c>
      <c r="R2629" s="9">
        <f t="shared" si="334"/>
        <v>21.555555555555557</v>
      </c>
      <c r="S2629" s="6" t="s">
        <v>8319</v>
      </c>
      <c r="T2629" s="6" t="s">
        <v>8355</v>
      </c>
      <c r="U2629" s="6" t="str">
        <f t="shared" si="328"/>
        <v>technology</v>
      </c>
      <c r="V2629" s="6" t="str">
        <f t="shared" si="335"/>
        <v>space exploration</v>
      </c>
      <c r="W2629" s="6" t="str">
        <f t="shared" si="329"/>
        <v>technology</v>
      </c>
      <c r="X2629" s="6" t="str">
        <f t="shared" si="330"/>
        <v>space exploration</v>
      </c>
    </row>
    <row r="2630" spans="1:24" ht="104.7" customHeight="1" x14ac:dyDescent="0.55000000000000004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20">
        <f t="shared" si="331"/>
        <v>41953.966053240743</v>
      </c>
      <c r="L2630" s="20">
        <f t="shared" si="332"/>
        <v>41973.966053240743</v>
      </c>
      <c r="M2630" s="6" t="b">
        <v>0</v>
      </c>
      <c r="N2630" s="6">
        <v>21</v>
      </c>
      <c r="O2630" s="6" t="b">
        <v>1</v>
      </c>
      <c r="P2630" s="6" t="s">
        <v>8301</v>
      </c>
      <c r="Q2630" s="8">
        <f t="shared" si="333"/>
        <v>110.36948748510132</v>
      </c>
      <c r="R2630" s="9">
        <f t="shared" si="334"/>
        <v>44.095238095238095</v>
      </c>
      <c r="S2630" s="6" t="s">
        <v>8319</v>
      </c>
      <c r="T2630" s="6" t="s">
        <v>8355</v>
      </c>
      <c r="U2630" s="6" t="str">
        <f t="shared" si="328"/>
        <v>technology</v>
      </c>
      <c r="V2630" s="6" t="str">
        <f t="shared" si="335"/>
        <v>space exploration</v>
      </c>
      <c r="W2630" s="6" t="str">
        <f t="shared" si="329"/>
        <v>technology</v>
      </c>
      <c r="X2630" s="6" t="str">
        <f t="shared" si="330"/>
        <v>space exploration</v>
      </c>
    </row>
    <row r="2631" spans="1:24" ht="104.7" customHeight="1" x14ac:dyDescent="0.55000000000000004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20">
        <f t="shared" si="331"/>
        <v>42108.538449074069</v>
      </c>
      <c r="L2631" s="20">
        <f t="shared" si="332"/>
        <v>42138.538449074069</v>
      </c>
      <c r="M2631" s="6" t="b">
        <v>0</v>
      </c>
      <c r="N2631" s="6">
        <v>100</v>
      </c>
      <c r="O2631" s="6" t="b">
        <v>1</v>
      </c>
      <c r="P2631" s="6" t="s">
        <v>8301</v>
      </c>
      <c r="Q2631" s="8">
        <f t="shared" si="333"/>
        <v>127.74000000000001</v>
      </c>
      <c r="R2631" s="9">
        <f t="shared" si="334"/>
        <v>63.87</v>
      </c>
      <c r="S2631" s="6" t="s">
        <v>8319</v>
      </c>
      <c r="T2631" s="6" t="s">
        <v>8355</v>
      </c>
      <c r="U2631" s="6" t="str">
        <f t="shared" si="328"/>
        <v>technology</v>
      </c>
      <c r="V2631" s="6" t="str">
        <f t="shared" si="335"/>
        <v>space exploration</v>
      </c>
      <c r="W2631" s="6" t="str">
        <f t="shared" si="329"/>
        <v>technology</v>
      </c>
      <c r="X2631" s="6" t="str">
        <f t="shared" si="330"/>
        <v>space exploration</v>
      </c>
    </row>
    <row r="2632" spans="1:24" ht="104.7" customHeight="1" x14ac:dyDescent="0.55000000000000004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20">
        <f t="shared" si="331"/>
        <v>42524.105462962965</v>
      </c>
      <c r="L2632" s="20">
        <f t="shared" si="332"/>
        <v>42551.416666666672</v>
      </c>
      <c r="M2632" s="6" t="b">
        <v>0</v>
      </c>
      <c r="N2632" s="6">
        <v>81</v>
      </c>
      <c r="O2632" s="6" t="b">
        <v>1</v>
      </c>
      <c r="P2632" s="6" t="s">
        <v>8301</v>
      </c>
      <c r="Q2632" s="8">
        <f t="shared" si="333"/>
        <v>157.9</v>
      </c>
      <c r="R2632" s="9">
        <f t="shared" si="334"/>
        <v>38.987654320987652</v>
      </c>
      <c r="S2632" s="6" t="s">
        <v>8319</v>
      </c>
      <c r="T2632" s="6" t="s">
        <v>8355</v>
      </c>
      <c r="U2632" s="6" t="str">
        <f t="shared" si="328"/>
        <v>technology</v>
      </c>
      <c r="V2632" s="6" t="str">
        <f t="shared" si="335"/>
        <v>space exploration</v>
      </c>
      <c r="W2632" s="6" t="str">
        <f t="shared" si="329"/>
        <v>technology</v>
      </c>
      <c r="X2632" s="6" t="str">
        <f t="shared" si="330"/>
        <v>space exploration</v>
      </c>
    </row>
    <row r="2633" spans="1:24" ht="104.7" customHeight="1" x14ac:dyDescent="0.55000000000000004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20">
        <f t="shared" si="331"/>
        <v>42218.169293981482</v>
      </c>
      <c r="L2633" s="20">
        <f t="shared" si="332"/>
        <v>42246.169293981482</v>
      </c>
      <c r="M2633" s="6" t="b">
        <v>0</v>
      </c>
      <c r="N2633" s="6">
        <v>286</v>
      </c>
      <c r="O2633" s="6" t="b">
        <v>1</v>
      </c>
      <c r="P2633" s="6" t="s">
        <v>8301</v>
      </c>
      <c r="Q2633" s="8">
        <f t="shared" si="333"/>
        <v>114.66525000000001</v>
      </c>
      <c r="R2633" s="9">
        <f t="shared" si="334"/>
        <v>80.185489510489504</v>
      </c>
      <c r="S2633" s="6" t="s">
        <v>8319</v>
      </c>
      <c r="T2633" s="6" t="s">
        <v>8355</v>
      </c>
      <c r="U2633" s="6" t="str">
        <f t="shared" si="328"/>
        <v>technology</v>
      </c>
      <c r="V2633" s="6" t="str">
        <f t="shared" si="335"/>
        <v>space exploration</v>
      </c>
      <c r="W2633" s="6" t="str">
        <f t="shared" si="329"/>
        <v>technology</v>
      </c>
      <c r="X2633" s="6" t="str">
        <f t="shared" si="330"/>
        <v>space exploration</v>
      </c>
    </row>
    <row r="2634" spans="1:24" ht="104.7" customHeight="1" x14ac:dyDescent="0.55000000000000004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20">
        <f t="shared" si="331"/>
        <v>42494.061793981484</v>
      </c>
      <c r="L2634" s="20">
        <f t="shared" si="332"/>
        <v>42519.061793981484</v>
      </c>
      <c r="M2634" s="6" t="b">
        <v>0</v>
      </c>
      <c r="N2634" s="6">
        <v>42</v>
      </c>
      <c r="O2634" s="6" t="b">
        <v>1</v>
      </c>
      <c r="P2634" s="6" t="s">
        <v>8301</v>
      </c>
      <c r="Q2634" s="8">
        <f t="shared" si="333"/>
        <v>137.00934579439252</v>
      </c>
      <c r="R2634" s="9">
        <f t="shared" si="334"/>
        <v>34.904761904761905</v>
      </c>
      <c r="S2634" s="6" t="s">
        <v>8319</v>
      </c>
      <c r="T2634" s="6" t="s">
        <v>8355</v>
      </c>
      <c r="U2634" s="6" t="str">
        <f t="shared" si="328"/>
        <v>technology</v>
      </c>
      <c r="V2634" s="6" t="str">
        <f t="shared" si="335"/>
        <v>space exploration</v>
      </c>
      <c r="W2634" s="6" t="str">
        <f t="shared" si="329"/>
        <v>technology</v>
      </c>
      <c r="X2634" s="6" t="str">
        <f t="shared" si="330"/>
        <v>space exploration</v>
      </c>
    </row>
    <row r="2635" spans="1:24" ht="104.7" customHeight="1" x14ac:dyDescent="0.55000000000000004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20">
        <f t="shared" si="331"/>
        <v>41667.823287037041</v>
      </c>
      <c r="L2635" s="20">
        <f t="shared" si="332"/>
        <v>41697.958333333336</v>
      </c>
      <c r="M2635" s="6" t="b">
        <v>0</v>
      </c>
      <c r="N2635" s="6">
        <v>199</v>
      </c>
      <c r="O2635" s="6" t="b">
        <v>1</v>
      </c>
      <c r="P2635" s="6" t="s">
        <v>8301</v>
      </c>
      <c r="Q2635" s="8">
        <f t="shared" si="333"/>
        <v>354.62</v>
      </c>
      <c r="R2635" s="9">
        <f t="shared" si="334"/>
        <v>89.100502512562812</v>
      </c>
      <c r="S2635" s="6" t="s">
        <v>8319</v>
      </c>
      <c r="T2635" s="6" t="s">
        <v>8355</v>
      </c>
      <c r="U2635" s="6" t="str">
        <f t="shared" si="328"/>
        <v>technology</v>
      </c>
      <c r="V2635" s="6" t="str">
        <f t="shared" si="335"/>
        <v>space exploration</v>
      </c>
      <c r="W2635" s="6" t="str">
        <f t="shared" si="329"/>
        <v>technology</v>
      </c>
      <c r="X2635" s="6" t="str">
        <f t="shared" si="330"/>
        <v>space exploration</v>
      </c>
    </row>
    <row r="2636" spans="1:24" ht="104.7" customHeight="1" x14ac:dyDescent="0.55000000000000004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20">
        <f t="shared" si="331"/>
        <v>42612.656493055561</v>
      </c>
      <c r="L2636" s="20">
        <f t="shared" si="332"/>
        <v>42642.656493055561</v>
      </c>
      <c r="M2636" s="6" t="b">
        <v>0</v>
      </c>
      <c r="N2636" s="6">
        <v>25</v>
      </c>
      <c r="O2636" s="6" t="b">
        <v>1</v>
      </c>
      <c r="P2636" s="6" t="s">
        <v>8301</v>
      </c>
      <c r="Q2636" s="8">
        <f t="shared" si="333"/>
        <v>106.02150537634409</v>
      </c>
      <c r="R2636" s="9">
        <f t="shared" si="334"/>
        <v>39.44</v>
      </c>
      <c r="S2636" s="6" t="s">
        <v>8319</v>
      </c>
      <c r="T2636" s="6" t="s">
        <v>8355</v>
      </c>
      <c r="U2636" s="6" t="str">
        <f t="shared" si="328"/>
        <v>technology</v>
      </c>
      <c r="V2636" s="6" t="str">
        <f t="shared" si="335"/>
        <v>space exploration</v>
      </c>
      <c r="W2636" s="6" t="str">
        <f t="shared" si="329"/>
        <v>technology</v>
      </c>
      <c r="X2636" s="6" t="str">
        <f t="shared" si="330"/>
        <v>space exploration</v>
      </c>
    </row>
    <row r="2637" spans="1:24" ht="104.7" customHeight="1" x14ac:dyDescent="0.55000000000000004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20">
        <f t="shared" si="331"/>
        <v>42037.950937500005</v>
      </c>
      <c r="L2637" s="20">
        <f t="shared" si="332"/>
        <v>42072.909270833334</v>
      </c>
      <c r="M2637" s="6" t="b">
        <v>0</v>
      </c>
      <c r="N2637" s="6">
        <v>84</v>
      </c>
      <c r="O2637" s="6" t="b">
        <v>1</v>
      </c>
      <c r="P2637" s="6" t="s">
        <v>8301</v>
      </c>
      <c r="Q2637" s="8">
        <f t="shared" si="333"/>
        <v>100</v>
      </c>
      <c r="R2637" s="9">
        <f t="shared" si="334"/>
        <v>136.9047619047619</v>
      </c>
      <c r="S2637" s="6" t="s">
        <v>8319</v>
      </c>
      <c r="T2637" s="6" t="s">
        <v>8355</v>
      </c>
      <c r="U2637" s="6" t="str">
        <f t="shared" si="328"/>
        <v>technology</v>
      </c>
      <c r="V2637" s="6" t="str">
        <f t="shared" si="335"/>
        <v>space exploration</v>
      </c>
      <c r="W2637" s="6" t="str">
        <f t="shared" si="329"/>
        <v>technology</v>
      </c>
      <c r="X2637" s="6" t="str">
        <f t="shared" si="330"/>
        <v>space exploration</v>
      </c>
    </row>
    <row r="2638" spans="1:24" ht="104.7" customHeight="1" x14ac:dyDescent="0.55000000000000004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20">
        <f t="shared" si="331"/>
        <v>42636.614745370374</v>
      </c>
      <c r="L2638" s="20">
        <f t="shared" si="332"/>
        <v>42659.041666666672</v>
      </c>
      <c r="M2638" s="6" t="b">
        <v>0</v>
      </c>
      <c r="N2638" s="6">
        <v>50</v>
      </c>
      <c r="O2638" s="6" t="b">
        <v>1</v>
      </c>
      <c r="P2638" s="6" t="s">
        <v>8301</v>
      </c>
      <c r="Q2638" s="8">
        <f t="shared" si="333"/>
        <v>187.3</v>
      </c>
      <c r="R2638" s="9">
        <f t="shared" si="334"/>
        <v>37.46</v>
      </c>
      <c r="S2638" s="6" t="s">
        <v>8319</v>
      </c>
      <c r="T2638" s="6" t="s">
        <v>8355</v>
      </c>
      <c r="U2638" s="6" t="str">
        <f t="shared" si="328"/>
        <v>technology</v>
      </c>
      <c r="V2638" s="6" t="str">
        <f t="shared" si="335"/>
        <v>space exploration</v>
      </c>
      <c r="W2638" s="6" t="str">
        <f t="shared" si="329"/>
        <v>technology</v>
      </c>
      <c r="X2638" s="6" t="str">
        <f t="shared" si="330"/>
        <v>space exploration</v>
      </c>
    </row>
    <row r="2639" spans="1:24" ht="104.7" customHeight="1" x14ac:dyDescent="0.55000000000000004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20">
        <f t="shared" si="331"/>
        <v>42639.549479166672</v>
      </c>
      <c r="L2639" s="20">
        <f t="shared" si="332"/>
        <v>42655.549479166672</v>
      </c>
      <c r="M2639" s="6" t="b">
        <v>0</v>
      </c>
      <c r="N2639" s="6">
        <v>26</v>
      </c>
      <c r="O2639" s="6" t="b">
        <v>1</v>
      </c>
      <c r="P2639" s="6" t="s">
        <v>8301</v>
      </c>
      <c r="Q2639" s="8">
        <f t="shared" si="333"/>
        <v>166.2</v>
      </c>
      <c r="R2639" s="9">
        <f t="shared" si="334"/>
        <v>31.96153846153846</v>
      </c>
      <c r="S2639" s="6" t="s">
        <v>8319</v>
      </c>
      <c r="T2639" s="6" t="s">
        <v>8355</v>
      </c>
      <c r="U2639" s="6" t="str">
        <f t="shared" si="328"/>
        <v>technology</v>
      </c>
      <c r="V2639" s="6" t="str">
        <f t="shared" si="335"/>
        <v>space exploration</v>
      </c>
      <c r="W2639" s="6" t="str">
        <f t="shared" si="329"/>
        <v>technology</v>
      </c>
      <c r="X2639" s="6" t="str">
        <f t="shared" si="330"/>
        <v>space exploration</v>
      </c>
    </row>
    <row r="2640" spans="1:24" ht="104.7" customHeight="1" x14ac:dyDescent="0.55000000000000004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20">
        <f t="shared" si="331"/>
        <v>41989.913136574076</v>
      </c>
      <c r="L2640" s="20">
        <f t="shared" si="332"/>
        <v>42019.913136574076</v>
      </c>
      <c r="M2640" s="6" t="b">
        <v>0</v>
      </c>
      <c r="N2640" s="6">
        <v>14</v>
      </c>
      <c r="O2640" s="6" t="b">
        <v>1</v>
      </c>
      <c r="P2640" s="6" t="s">
        <v>8301</v>
      </c>
      <c r="Q2640" s="8">
        <f t="shared" si="333"/>
        <v>101.72910662824208</v>
      </c>
      <c r="R2640" s="9">
        <f t="shared" si="334"/>
        <v>25.214285714285715</v>
      </c>
      <c r="S2640" s="6" t="s">
        <v>8319</v>
      </c>
      <c r="T2640" s="6" t="s">
        <v>8355</v>
      </c>
      <c r="U2640" s="6" t="str">
        <f t="shared" si="328"/>
        <v>technology</v>
      </c>
      <c r="V2640" s="6" t="str">
        <f t="shared" si="335"/>
        <v>space exploration</v>
      </c>
      <c r="W2640" s="6" t="str">
        <f t="shared" si="329"/>
        <v>technology</v>
      </c>
      <c r="X2640" s="6" t="str">
        <f t="shared" si="330"/>
        <v>space exploration</v>
      </c>
    </row>
    <row r="2641" spans="1:24" ht="104.7" customHeight="1" x14ac:dyDescent="0.55000000000000004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20">
        <f t="shared" si="331"/>
        <v>42024.86513888889</v>
      </c>
      <c r="L2641" s="20">
        <f t="shared" si="332"/>
        <v>42054.86513888889</v>
      </c>
      <c r="M2641" s="6" t="b">
        <v>0</v>
      </c>
      <c r="N2641" s="6">
        <v>49</v>
      </c>
      <c r="O2641" s="6" t="b">
        <v>1</v>
      </c>
      <c r="P2641" s="6" t="s">
        <v>8301</v>
      </c>
      <c r="Q2641" s="8">
        <f t="shared" si="333"/>
        <v>164</v>
      </c>
      <c r="R2641" s="9">
        <f t="shared" si="334"/>
        <v>10.040816326530612</v>
      </c>
      <c r="S2641" s="6" t="s">
        <v>8319</v>
      </c>
      <c r="T2641" s="6" t="s">
        <v>8355</v>
      </c>
      <c r="U2641" s="6" t="str">
        <f t="shared" si="328"/>
        <v>technology</v>
      </c>
      <c r="V2641" s="6" t="str">
        <f t="shared" si="335"/>
        <v>space exploration</v>
      </c>
      <c r="W2641" s="6" t="str">
        <f t="shared" si="329"/>
        <v>technology</v>
      </c>
      <c r="X2641" s="6" t="str">
        <f t="shared" si="330"/>
        <v>space exploration</v>
      </c>
    </row>
    <row r="2642" spans="1:24" ht="104.7" customHeight="1" x14ac:dyDescent="0.55000000000000004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20">
        <f t="shared" si="331"/>
        <v>42103.160578703704</v>
      </c>
      <c r="L2642" s="20">
        <f t="shared" si="332"/>
        <v>42163.160578703704</v>
      </c>
      <c r="M2642" s="6" t="b">
        <v>0</v>
      </c>
      <c r="N2642" s="6">
        <v>69</v>
      </c>
      <c r="O2642" s="6" t="b">
        <v>1</v>
      </c>
      <c r="P2642" s="6" t="s">
        <v>8301</v>
      </c>
      <c r="Q2642" s="8">
        <f t="shared" si="333"/>
        <v>105.66666666666666</v>
      </c>
      <c r="R2642" s="9">
        <f t="shared" si="334"/>
        <v>45.94202898550725</v>
      </c>
      <c r="S2642" s="6" t="s">
        <v>8319</v>
      </c>
      <c r="T2642" s="6" t="s">
        <v>8355</v>
      </c>
      <c r="U2642" s="6" t="str">
        <f t="shared" si="328"/>
        <v>technology</v>
      </c>
      <c r="V2642" s="6" t="str">
        <f t="shared" si="335"/>
        <v>space exploration</v>
      </c>
      <c r="W2642" s="6" t="str">
        <f t="shared" si="329"/>
        <v>technology</v>
      </c>
      <c r="X2642" s="6" t="str">
        <f t="shared" si="330"/>
        <v>space exploration</v>
      </c>
    </row>
    <row r="2643" spans="1:24" ht="104.7" customHeight="1" x14ac:dyDescent="0.55000000000000004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20">
        <f t="shared" si="331"/>
        <v>41880.827118055553</v>
      </c>
      <c r="L2643" s="20">
        <f t="shared" si="332"/>
        <v>41897.839583333334</v>
      </c>
      <c r="M2643" s="6" t="b">
        <v>0</v>
      </c>
      <c r="N2643" s="6">
        <v>1</v>
      </c>
      <c r="O2643" s="6" t="b">
        <v>0</v>
      </c>
      <c r="P2643" s="6" t="s">
        <v>8301</v>
      </c>
      <c r="Q2643" s="8">
        <f t="shared" si="333"/>
        <v>1</v>
      </c>
      <c r="R2643" s="9">
        <f t="shared" si="334"/>
        <v>15</v>
      </c>
      <c r="S2643" s="6" t="s">
        <v>8319</v>
      </c>
      <c r="T2643" s="6" t="s">
        <v>8355</v>
      </c>
      <c r="U2643" s="6" t="str">
        <f t="shared" si="328"/>
        <v>technology</v>
      </c>
      <c r="V2643" s="6" t="str">
        <f t="shared" si="335"/>
        <v>space exploration</v>
      </c>
      <c r="W2643" s="6" t="str">
        <f t="shared" si="329"/>
        <v>technology</v>
      </c>
      <c r="X2643" s="6" t="str">
        <f t="shared" si="330"/>
        <v>space exploration</v>
      </c>
    </row>
    <row r="2644" spans="1:24" ht="104.7" customHeight="1" x14ac:dyDescent="0.55000000000000004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20">
        <f t="shared" si="331"/>
        <v>42536.246620370366</v>
      </c>
      <c r="L2644" s="20">
        <f t="shared" si="332"/>
        <v>42566.289583333331</v>
      </c>
      <c r="M2644" s="6" t="b">
        <v>0</v>
      </c>
      <c r="N2644" s="6">
        <v>0</v>
      </c>
      <c r="O2644" s="6" t="b">
        <v>0</v>
      </c>
      <c r="P2644" s="6" t="s">
        <v>8301</v>
      </c>
      <c r="Q2644" s="8">
        <f t="shared" si="333"/>
        <v>0</v>
      </c>
      <c r="R2644" s="9" t="e">
        <f t="shared" si="334"/>
        <v>#DIV/0!</v>
      </c>
      <c r="S2644" s="6" t="s">
        <v>8319</v>
      </c>
      <c r="T2644" s="6" t="s">
        <v>8355</v>
      </c>
      <c r="U2644" s="6" t="str">
        <f t="shared" si="328"/>
        <v>technology</v>
      </c>
      <c r="V2644" s="6" t="str">
        <f t="shared" si="335"/>
        <v>space exploration</v>
      </c>
      <c r="W2644" s="6" t="str">
        <f t="shared" si="329"/>
        <v>technology</v>
      </c>
      <c r="X2644" s="6" t="str">
        <f t="shared" si="330"/>
        <v>space exploration</v>
      </c>
    </row>
    <row r="2645" spans="1:24" ht="104.7" customHeight="1" x14ac:dyDescent="0.55000000000000004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20">
        <f t="shared" si="331"/>
        <v>42689.582349537035</v>
      </c>
      <c r="L2645" s="20">
        <f t="shared" si="332"/>
        <v>42725.332638888889</v>
      </c>
      <c r="M2645" s="6" t="b">
        <v>1</v>
      </c>
      <c r="N2645" s="6">
        <v>1501</v>
      </c>
      <c r="O2645" s="6" t="b">
        <v>0</v>
      </c>
      <c r="P2645" s="6" t="s">
        <v>8301</v>
      </c>
      <c r="Q2645" s="8">
        <f t="shared" si="333"/>
        <v>33.559730999999999</v>
      </c>
      <c r="R2645" s="9">
        <f t="shared" si="334"/>
        <v>223.58248500999335</v>
      </c>
      <c r="S2645" s="6" t="s">
        <v>8319</v>
      </c>
      <c r="T2645" s="6" t="s">
        <v>8355</v>
      </c>
      <c r="U2645" s="6" t="str">
        <f t="shared" si="328"/>
        <v>technology</v>
      </c>
      <c r="V2645" s="6" t="str">
        <f t="shared" si="335"/>
        <v>space exploration</v>
      </c>
      <c r="W2645" s="6" t="str">
        <f t="shared" si="329"/>
        <v>technology</v>
      </c>
      <c r="X2645" s="6" t="str">
        <f t="shared" si="330"/>
        <v>space exploration</v>
      </c>
    </row>
    <row r="2646" spans="1:24" ht="104.7" customHeight="1" x14ac:dyDescent="0.55000000000000004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20">
        <f t="shared" si="331"/>
        <v>42774.792071759264</v>
      </c>
      <c r="L2646" s="20">
        <f t="shared" si="332"/>
        <v>42804.792071759264</v>
      </c>
      <c r="M2646" s="6" t="b">
        <v>1</v>
      </c>
      <c r="N2646" s="6">
        <v>52</v>
      </c>
      <c r="O2646" s="6" t="b">
        <v>0</v>
      </c>
      <c r="P2646" s="6" t="s">
        <v>8301</v>
      </c>
      <c r="Q2646" s="8">
        <f t="shared" si="333"/>
        <v>2.0529999999999999</v>
      </c>
      <c r="R2646" s="9">
        <f t="shared" si="334"/>
        <v>39.480769230769234</v>
      </c>
      <c r="S2646" s="6" t="s">
        <v>8319</v>
      </c>
      <c r="T2646" s="6" t="s">
        <v>8355</v>
      </c>
      <c r="U2646" s="6" t="str">
        <f t="shared" si="328"/>
        <v>technology</v>
      </c>
      <c r="V2646" s="6" t="str">
        <f t="shared" si="335"/>
        <v>space exploration</v>
      </c>
      <c r="W2646" s="6" t="str">
        <f t="shared" si="329"/>
        <v>technology</v>
      </c>
      <c r="X2646" s="6" t="str">
        <f t="shared" si="330"/>
        <v>space exploration</v>
      </c>
    </row>
    <row r="2647" spans="1:24" ht="104.7" customHeight="1" x14ac:dyDescent="0.55000000000000004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20">
        <f t="shared" si="331"/>
        <v>41921.842627314814</v>
      </c>
      <c r="L2647" s="20">
        <f t="shared" si="332"/>
        <v>41951.884293981479</v>
      </c>
      <c r="M2647" s="6" t="b">
        <v>1</v>
      </c>
      <c r="N2647" s="6">
        <v>23</v>
      </c>
      <c r="O2647" s="6" t="b">
        <v>0</v>
      </c>
      <c r="P2647" s="6" t="s">
        <v>8301</v>
      </c>
      <c r="Q2647" s="8">
        <f t="shared" si="333"/>
        <v>10.5</v>
      </c>
      <c r="R2647" s="9">
        <f t="shared" si="334"/>
        <v>91.304347826086953</v>
      </c>
      <c r="S2647" s="6" t="s">
        <v>8319</v>
      </c>
      <c r="T2647" s="6" t="s">
        <v>8355</v>
      </c>
      <c r="U2647" s="6" t="str">
        <f t="shared" si="328"/>
        <v>technology</v>
      </c>
      <c r="V2647" s="6" t="str">
        <f t="shared" si="335"/>
        <v>space exploration</v>
      </c>
      <c r="W2647" s="6" t="str">
        <f t="shared" si="329"/>
        <v>technology</v>
      </c>
      <c r="X2647" s="6" t="str">
        <f t="shared" si="330"/>
        <v>space exploration</v>
      </c>
    </row>
    <row r="2648" spans="1:24" ht="104.7" customHeight="1" x14ac:dyDescent="0.55000000000000004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20">
        <f t="shared" si="331"/>
        <v>42226.313298611116</v>
      </c>
      <c r="L2648" s="20">
        <f t="shared" si="332"/>
        <v>42256.313298611116</v>
      </c>
      <c r="M2648" s="6" t="b">
        <v>1</v>
      </c>
      <c r="N2648" s="6">
        <v>535</v>
      </c>
      <c r="O2648" s="6" t="b">
        <v>0</v>
      </c>
      <c r="P2648" s="6" t="s">
        <v>8301</v>
      </c>
      <c r="Q2648" s="8">
        <f t="shared" si="333"/>
        <v>8.4172840000000004</v>
      </c>
      <c r="R2648" s="9">
        <f t="shared" si="334"/>
        <v>78.666205607476627</v>
      </c>
      <c r="S2648" s="6" t="s">
        <v>8319</v>
      </c>
      <c r="T2648" s="6" t="s">
        <v>8355</v>
      </c>
      <c r="U2648" s="6" t="str">
        <f t="shared" si="328"/>
        <v>technology</v>
      </c>
      <c r="V2648" s="6" t="str">
        <f t="shared" si="335"/>
        <v>space exploration</v>
      </c>
      <c r="W2648" s="6" t="str">
        <f t="shared" si="329"/>
        <v>technology</v>
      </c>
      <c r="X2648" s="6" t="str">
        <f t="shared" si="330"/>
        <v>space exploration</v>
      </c>
    </row>
    <row r="2649" spans="1:24" ht="104.7" customHeight="1" x14ac:dyDescent="0.55000000000000004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20">
        <f t="shared" si="331"/>
        <v>42200.261793981481</v>
      </c>
      <c r="L2649" s="20">
        <f t="shared" si="332"/>
        <v>42230.261793981481</v>
      </c>
      <c r="M2649" s="6" t="b">
        <v>0</v>
      </c>
      <c r="N2649" s="6">
        <v>3</v>
      </c>
      <c r="O2649" s="6" t="b">
        <v>0</v>
      </c>
      <c r="P2649" s="6" t="s">
        <v>8301</v>
      </c>
      <c r="Q2649" s="8">
        <f t="shared" si="333"/>
        <v>1.44</v>
      </c>
      <c r="R2649" s="9">
        <f t="shared" si="334"/>
        <v>12</v>
      </c>
      <c r="S2649" s="6" t="s">
        <v>8319</v>
      </c>
      <c r="T2649" s="6" t="s">
        <v>8355</v>
      </c>
      <c r="U2649" s="6" t="str">
        <f t="shared" si="328"/>
        <v>technology</v>
      </c>
      <c r="V2649" s="6" t="str">
        <f t="shared" si="335"/>
        <v>space exploration</v>
      </c>
      <c r="W2649" s="6" t="str">
        <f t="shared" si="329"/>
        <v>technology</v>
      </c>
      <c r="X2649" s="6" t="str">
        <f t="shared" si="330"/>
        <v>space exploration</v>
      </c>
    </row>
    <row r="2650" spans="1:24" ht="104.7" customHeight="1" x14ac:dyDescent="0.55000000000000004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20">
        <f t="shared" si="331"/>
        <v>42408.714814814812</v>
      </c>
      <c r="L2650" s="20">
        <f t="shared" si="332"/>
        <v>42438.714814814812</v>
      </c>
      <c r="M2650" s="6" t="b">
        <v>0</v>
      </c>
      <c r="N2650" s="6">
        <v>6</v>
      </c>
      <c r="O2650" s="6" t="b">
        <v>0</v>
      </c>
      <c r="P2650" s="6" t="s">
        <v>8301</v>
      </c>
      <c r="Q2650" s="8">
        <f t="shared" si="333"/>
        <v>0.88333333333333341</v>
      </c>
      <c r="R2650" s="9">
        <f t="shared" si="334"/>
        <v>17.666666666666668</v>
      </c>
      <c r="S2650" s="6" t="s">
        <v>8319</v>
      </c>
      <c r="T2650" s="6" t="s">
        <v>8355</v>
      </c>
      <c r="U2650" s="6" t="str">
        <f t="shared" si="328"/>
        <v>technology</v>
      </c>
      <c r="V2650" s="6" t="str">
        <f t="shared" si="335"/>
        <v>space exploration</v>
      </c>
      <c r="W2650" s="6" t="str">
        <f t="shared" si="329"/>
        <v>technology</v>
      </c>
      <c r="X2650" s="6" t="str">
        <f t="shared" si="330"/>
        <v>space exploration</v>
      </c>
    </row>
    <row r="2651" spans="1:24" ht="104.7" customHeight="1" x14ac:dyDescent="0.55000000000000004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20">
        <f t="shared" si="331"/>
        <v>42341.99700231482</v>
      </c>
      <c r="L2651" s="20">
        <f t="shared" si="332"/>
        <v>42401.99700231482</v>
      </c>
      <c r="M2651" s="6" t="b">
        <v>0</v>
      </c>
      <c r="N2651" s="6">
        <v>3</v>
      </c>
      <c r="O2651" s="6" t="b">
        <v>0</v>
      </c>
      <c r="P2651" s="6" t="s">
        <v>8301</v>
      </c>
      <c r="Q2651" s="8">
        <f t="shared" si="333"/>
        <v>9.920000000000001E-2</v>
      </c>
      <c r="R2651" s="9">
        <f t="shared" si="334"/>
        <v>41.333333333333336</v>
      </c>
      <c r="S2651" s="6" t="s">
        <v>8319</v>
      </c>
      <c r="T2651" s="6" t="s">
        <v>8355</v>
      </c>
      <c r="U2651" s="6" t="str">
        <f t="shared" si="328"/>
        <v>technology</v>
      </c>
      <c r="V2651" s="6" t="str">
        <f t="shared" si="335"/>
        <v>space exploration</v>
      </c>
      <c r="W2651" s="6" t="str">
        <f t="shared" si="329"/>
        <v>technology</v>
      </c>
      <c r="X2651" s="6" t="str">
        <f t="shared" si="330"/>
        <v>space exploration</v>
      </c>
    </row>
    <row r="2652" spans="1:24" ht="104.7" customHeight="1" x14ac:dyDescent="0.55000000000000004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20">
        <f t="shared" si="331"/>
        <v>42695.624340277776</v>
      </c>
      <c r="L2652" s="20">
        <f t="shared" si="332"/>
        <v>42725.624340277776</v>
      </c>
      <c r="M2652" s="6" t="b">
        <v>0</v>
      </c>
      <c r="N2652" s="6">
        <v>5</v>
      </c>
      <c r="O2652" s="6" t="b">
        <v>0</v>
      </c>
      <c r="P2652" s="6" t="s">
        <v>8301</v>
      </c>
      <c r="Q2652" s="8">
        <f t="shared" si="333"/>
        <v>0.59666666666666668</v>
      </c>
      <c r="R2652" s="9">
        <f t="shared" si="334"/>
        <v>71.599999999999994</v>
      </c>
      <c r="S2652" s="6" t="s">
        <v>8319</v>
      </c>
      <c r="T2652" s="6" t="s">
        <v>8355</v>
      </c>
      <c r="U2652" s="6" t="str">
        <f t="shared" si="328"/>
        <v>technology</v>
      </c>
      <c r="V2652" s="6" t="str">
        <f t="shared" si="335"/>
        <v>space exploration</v>
      </c>
      <c r="W2652" s="6" t="str">
        <f t="shared" si="329"/>
        <v>technology</v>
      </c>
      <c r="X2652" s="6" t="str">
        <f t="shared" si="330"/>
        <v>space exploration</v>
      </c>
    </row>
    <row r="2653" spans="1:24" ht="104.7" customHeight="1" x14ac:dyDescent="0.55000000000000004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20">
        <f t="shared" si="331"/>
        <v>42327.805659722217</v>
      </c>
      <c r="L2653" s="20">
        <f t="shared" si="332"/>
        <v>42355.805659722217</v>
      </c>
      <c r="M2653" s="6" t="b">
        <v>0</v>
      </c>
      <c r="N2653" s="6">
        <v>17</v>
      </c>
      <c r="O2653" s="6" t="b">
        <v>0</v>
      </c>
      <c r="P2653" s="6" t="s">
        <v>8301</v>
      </c>
      <c r="Q2653" s="8">
        <f t="shared" si="333"/>
        <v>1.8689285714285715</v>
      </c>
      <c r="R2653" s="9">
        <f t="shared" si="334"/>
        <v>307.8235294117647</v>
      </c>
      <c r="S2653" s="6" t="s">
        <v>8319</v>
      </c>
      <c r="T2653" s="6" t="s">
        <v>8355</v>
      </c>
      <c r="U2653" s="6" t="str">
        <f t="shared" si="328"/>
        <v>technology</v>
      </c>
      <c r="V2653" s="6" t="str">
        <f t="shared" si="335"/>
        <v>space exploration</v>
      </c>
      <c r="W2653" s="6" t="str">
        <f t="shared" si="329"/>
        <v>technology</v>
      </c>
      <c r="X2653" s="6" t="str">
        <f t="shared" si="330"/>
        <v>space exploration</v>
      </c>
    </row>
    <row r="2654" spans="1:24" ht="104.7" customHeight="1" x14ac:dyDescent="0.55000000000000004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20">
        <f t="shared" si="331"/>
        <v>41953.158854166672</v>
      </c>
      <c r="L2654" s="20">
        <f t="shared" si="332"/>
        <v>41983.158854166672</v>
      </c>
      <c r="M2654" s="6" t="b">
        <v>0</v>
      </c>
      <c r="N2654" s="6">
        <v>11</v>
      </c>
      <c r="O2654" s="6" t="b">
        <v>0</v>
      </c>
      <c r="P2654" s="6" t="s">
        <v>8301</v>
      </c>
      <c r="Q2654" s="8">
        <f t="shared" si="333"/>
        <v>0.88500000000000001</v>
      </c>
      <c r="R2654" s="9">
        <f t="shared" si="334"/>
        <v>80.454545454545453</v>
      </c>
      <c r="S2654" s="6" t="s">
        <v>8319</v>
      </c>
      <c r="T2654" s="6" t="s">
        <v>8355</v>
      </c>
      <c r="U2654" s="6" t="str">
        <f t="shared" si="328"/>
        <v>technology</v>
      </c>
      <c r="V2654" s="6" t="str">
        <f t="shared" si="335"/>
        <v>space exploration</v>
      </c>
      <c r="W2654" s="6" t="str">
        <f t="shared" si="329"/>
        <v>technology</v>
      </c>
      <c r="X2654" s="6" t="str">
        <f t="shared" si="330"/>
        <v>space exploration</v>
      </c>
    </row>
    <row r="2655" spans="1:24" ht="104.7" customHeight="1" x14ac:dyDescent="0.55000000000000004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20">
        <f t="shared" si="331"/>
        <v>41771.651932870373</v>
      </c>
      <c r="L2655" s="20">
        <f t="shared" si="332"/>
        <v>41803.166666666664</v>
      </c>
      <c r="M2655" s="6" t="b">
        <v>0</v>
      </c>
      <c r="N2655" s="6">
        <v>70</v>
      </c>
      <c r="O2655" s="6" t="b">
        <v>0</v>
      </c>
      <c r="P2655" s="6" t="s">
        <v>8301</v>
      </c>
      <c r="Q2655" s="8">
        <f t="shared" si="333"/>
        <v>11.52156862745098</v>
      </c>
      <c r="R2655" s="9">
        <f t="shared" si="334"/>
        <v>83.942857142857136</v>
      </c>
      <c r="S2655" s="6" t="s">
        <v>8319</v>
      </c>
      <c r="T2655" s="6" t="s">
        <v>8355</v>
      </c>
      <c r="U2655" s="6" t="str">
        <f t="shared" si="328"/>
        <v>technology</v>
      </c>
      <c r="V2655" s="6" t="str">
        <f t="shared" si="335"/>
        <v>space exploration</v>
      </c>
      <c r="W2655" s="6" t="str">
        <f t="shared" si="329"/>
        <v>technology</v>
      </c>
      <c r="X2655" s="6" t="str">
        <f t="shared" si="330"/>
        <v>space exploration</v>
      </c>
    </row>
    <row r="2656" spans="1:24" ht="104.7" customHeight="1" x14ac:dyDescent="0.55000000000000004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20">
        <f t="shared" si="331"/>
        <v>42055.600995370376</v>
      </c>
      <c r="L2656" s="20">
        <f t="shared" si="332"/>
        <v>42115.559328703705</v>
      </c>
      <c r="M2656" s="6" t="b">
        <v>0</v>
      </c>
      <c r="N2656" s="6">
        <v>6</v>
      </c>
      <c r="O2656" s="6" t="b">
        <v>0</v>
      </c>
      <c r="P2656" s="6" t="s">
        <v>8301</v>
      </c>
      <c r="Q2656" s="8">
        <f t="shared" si="333"/>
        <v>5.1000000000000004E-2</v>
      </c>
      <c r="R2656" s="9">
        <f t="shared" si="334"/>
        <v>8.5</v>
      </c>
      <c r="S2656" s="6" t="s">
        <v>8319</v>
      </c>
      <c r="T2656" s="6" t="s">
        <v>8355</v>
      </c>
      <c r="U2656" s="6" t="str">
        <f t="shared" si="328"/>
        <v>technology</v>
      </c>
      <c r="V2656" s="6" t="str">
        <f t="shared" si="335"/>
        <v>space exploration</v>
      </c>
      <c r="W2656" s="6" t="str">
        <f t="shared" si="329"/>
        <v>technology</v>
      </c>
      <c r="X2656" s="6" t="str">
        <f t="shared" si="330"/>
        <v>space exploration</v>
      </c>
    </row>
    <row r="2657" spans="1:24" ht="104.7" customHeight="1" x14ac:dyDescent="0.55000000000000004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20">
        <f t="shared" si="331"/>
        <v>42381.866284722222</v>
      </c>
      <c r="L2657" s="20">
        <f t="shared" si="332"/>
        <v>42409.833333333328</v>
      </c>
      <c r="M2657" s="6" t="b">
        <v>0</v>
      </c>
      <c r="N2657" s="6">
        <v>43</v>
      </c>
      <c r="O2657" s="6" t="b">
        <v>0</v>
      </c>
      <c r="P2657" s="6" t="s">
        <v>8301</v>
      </c>
      <c r="Q2657" s="8">
        <f t="shared" si="333"/>
        <v>21.033333333333335</v>
      </c>
      <c r="R2657" s="9">
        <f t="shared" si="334"/>
        <v>73.372093023255815</v>
      </c>
      <c r="S2657" s="6" t="s">
        <v>8319</v>
      </c>
      <c r="T2657" s="6" t="s">
        <v>8355</v>
      </c>
      <c r="U2657" s="6" t="str">
        <f t="shared" si="328"/>
        <v>technology</v>
      </c>
      <c r="V2657" s="6" t="str">
        <f t="shared" si="335"/>
        <v>space exploration</v>
      </c>
      <c r="W2657" s="6" t="str">
        <f t="shared" si="329"/>
        <v>technology</v>
      </c>
      <c r="X2657" s="6" t="str">
        <f t="shared" si="330"/>
        <v>space exploration</v>
      </c>
    </row>
    <row r="2658" spans="1:24" ht="104.7" customHeight="1" x14ac:dyDescent="0.55000000000000004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20">
        <f t="shared" si="331"/>
        <v>42767.688518518517</v>
      </c>
      <c r="L2658" s="20">
        <f t="shared" si="332"/>
        <v>42806.791666666672</v>
      </c>
      <c r="M2658" s="6" t="b">
        <v>0</v>
      </c>
      <c r="N2658" s="6">
        <v>152</v>
      </c>
      <c r="O2658" s="6" t="b">
        <v>0</v>
      </c>
      <c r="P2658" s="6" t="s">
        <v>8301</v>
      </c>
      <c r="Q2658" s="8">
        <f t="shared" si="333"/>
        <v>11.436666666666667</v>
      </c>
      <c r="R2658" s="9">
        <f t="shared" si="334"/>
        <v>112.86184210526316</v>
      </c>
      <c r="S2658" s="6" t="s">
        <v>8319</v>
      </c>
      <c r="T2658" s="6" t="s">
        <v>8355</v>
      </c>
      <c r="U2658" s="6" t="str">
        <f t="shared" si="328"/>
        <v>technology</v>
      </c>
      <c r="V2658" s="6" t="str">
        <f t="shared" si="335"/>
        <v>space exploration</v>
      </c>
      <c r="W2658" s="6" t="str">
        <f t="shared" si="329"/>
        <v>technology</v>
      </c>
      <c r="X2658" s="6" t="str">
        <f t="shared" si="330"/>
        <v>space exploration</v>
      </c>
    </row>
    <row r="2659" spans="1:24" ht="104.7" customHeight="1" x14ac:dyDescent="0.55000000000000004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20">
        <f t="shared" si="331"/>
        <v>42551.928854166668</v>
      </c>
      <c r="L2659" s="20">
        <f t="shared" si="332"/>
        <v>42585.0625</v>
      </c>
      <c r="M2659" s="6" t="b">
        <v>0</v>
      </c>
      <c r="N2659" s="6">
        <v>59</v>
      </c>
      <c r="O2659" s="6" t="b">
        <v>0</v>
      </c>
      <c r="P2659" s="6" t="s">
        <v>8301</v>
      </c>
      <c r="Q2659" s="8">
        <f t="shared" si="333"/>
        <v>18.737933333333334</v>
      </c>
      <c r="R2659" s="9">
        <f t="shared" si="334"/>
        <v>95.277627118644077</v>
      </c>
      <c r="S2659" s="6" t="s">
        <v>8319</v>
      </c>
      <c r="T2659" s="6" t="s">
        <v>8355</v>
      </c>
      <c r="U2659" s="6" t="str">
        <f t="shared" si="328"/>
        <v>technology</v>
      </c>
      <c r="V2659" s="6" t="str">
        <f t="shared" si="335"/>
        <v>space exploration</v>
      </c>
      <c r="W2659" s="6" t="str">
        <f t="shared" si="329"/>
        <v>technology</v>
      </c>
      <c r="X2659" s="6" t="str">
        <f t="shared" si="330"/>
        <v>space exploration</v>
      </c>
    </row>
    <row r="2660" spans="1:24" ht="104.7" customHeight="1" x14ac:dyDescent="0.55000000000000004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20">
        <f t="shared" si="331"/>
        <v>42551.884189814817</v>
      </c>
      <c r="L2660" s="20">
        <f t="shared" si="332"/>
        <v>42581.884189814817</v>
      </c>
      <c r="M2660" s="6" t="b">
        <v>0</v>
      </c>
      <c r="N2660" s="6">
        <v>4</v>
      </c>
      <c r="O2660" s="6" t="b">
        <v>0</v>
      </c>
      <c r="P2660" s="6" t="s">
        <v>8301</v>
      </c>
      <c r="Q2660" s="8">
        <f t="shared" si="333"/>
        <v>9.285714285714286E-2</v>
      </c>
      <c r="R2660" s="9">
        <f t="shared" si="334"/>
        <v>22.75</v>
      </c>
      <c r="S2660" s="6" t="s">
        <v>8319</v>
      </c>
      <c r="T2660" s="6" t="s">
        <v>8355</v>
      </c>
      <c r="U2660" s="6" t="str">
        <f t="shared" si="328"/>
        <v>technology</v>
      </c>
      <c r="V2660" s="6" t="str">
        <f t="shared" si="335"/>
        <v>space exploration</v>
      </c>
      <c r="W2660" s="6" t="str">
        <f t="shared" si="329"/>
        <v>technology</v>
      </c>
      <c r="X2660" s="6" t="str">
        <f t="shared" si="330"/>
        <v>space exploration</v>
      </c>
    </row>
    <row r="2661" spans="1:24" ht="104.7" customHeight="1" x14ac:dyDescent="0.55000000000000004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20">
        <f t="shared" si="331"/>
        <v>42082.069560185191</v>
      </c>
      <c r="L2661" s="20">
        <f t="shared" si="332"/>
        <v>42112.069560185191</v>
      </c>
      <c r="M2661" s="6" t="b">
        <v>0</v>
      </c>
      <c r="N2661" s="6">
        <v>10</v>
      </c>
      <c r="O2661" s="6" t="b">
        <v>0</v>
      </c>
      <c r="P2661" s="6" t="s">
        <v>8301</v>
      </c>
      <c r="Q2661" s="8">
        <f t="shared" si="333"/>
        <v>2.7204081632653061</v>
      </c>
      <c r="R2661" s="9">
        <f t="shared" si="334"/>
        <v>133.30000000000001</v>
      </c>
      <c r="S2661" s="6" t="s">
        <v>8319</v>
      </c>
      <c r="T2661" s="6" t="s">
        <v>8355</v>
      </c>
      <c r="U2661" s="6" t="str">
        <f t="shared" si="328"/>
        <v>technology</v>
      </c>
      <c r="V2661" s="6" t="str">
        <f t="shared" si="335"/>
        <v>space exploration</v>
      </c>
      <c r="W2661" s="6" t="str">
        <f t="shared" si="329"/>
        <v>technology</v>
      </c>
      <c r="X2661" s="6" t="str">
        <f t="shared" si="330"/>
        <v>space exploration</v>
      </c>
    </row>
    <row r="2662" spans="1:24" ht="104.7" customHeight="1" x14ac:dyDescent="0.55000000000000004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20">
        <f t="shared" si="331"/>
        <v>42272.713171296295</v>
      </c>
      <c r="L2662" s="20">
        <f t="shared" si="332"/>
        <v>42332.754837962959</v>
      </c>
      <c r="M2662" s="6" t="b">
        <v>0</v>
      </c>
      <c r="N2662" s="6">
        <v>5</v>
      </c>
      <c r="O2662" s="6" t="b">
        <v>0</v>
      </c>
      <c r="P2662" s="6" t="s">
        <v>8301</v>
      </c>
      <c r="Q2662" s="8">
        <f t="shared" si="333"/>
        <v>9.5000000000000001E-2</v>
      </c>
      <c r="R2662" s="9">
        <f t="shared" si="334"/>
        <v>3.8</v>
      </c>
      <c r="S2662" s="6" t="s">
        <v>8319</v>
      </c>
      <c r="T2662" s="6" t="s">
        <v>8355</v>
      </c>
      <c r="U2662" s="6" t="str">
        <f t="shared" si="328"/>
        <v>technology</v>
      </c>
      <c r="V2662" s="6" t="str">
        <f t="shared" si="335"/>
        <v>space exploration</v>
      </c>
      <c r="W2662" s="6" t="str">
        <f t="shared" si="329"/>
        <v>technology</v>
      </c>
      <c r="X2662" s="6" t="str">
        <f t="shared" si="330"/>
        <v>space exploration</v>
      </c>
    </row>
    <row r="2663" spans="1:24" ht="104.7" customHeight="1" x14ac:dyDescent="0.55000000000000004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20">
        <f t="shared" si="331"/>
        <v>41542.958449074074</v>
      </c>
      <c r="L2663" s="20">
        <f t="shared" si="332"/>
        <v>41572.958449074074</v>
      </c>
      <c r="M2663" s="6" t="b">
        <v>0</v>
      </c>
      <c r="N2663" s="6">
        <v>60</v>
      </c>
      <c r="O2663" s="6" t="b">
        <v>1</v>
      </c>
      <c r="P2663" s="6" t="s">
        <v>8302</v>
      </c>
      <c r="Q2663" s="8">
        <f t="shared" si="333"/>
        <v>102.89999999999999</v>
      </c>
      <c r="R2663" s="9">
        <f t="shared" si="334"/>
        <v>85.75</v>
      </c>
      <c r="S2663" s="6" t="s">
        <v>8319</v>
      </c>
      <c r="T2663" s="6" t="s">
        <v>8356</v>
      </c>
      <c r="U2663" s="6" t="str">
        <f t="shared" si="328"/>
        <v>technology</v>
      </c>
      <c r="V2663" s="6" t="str">
        <f t="shared" si="335"/>
        <v>makerspaces</v>
      </c>
      <c r="W2663" s="6" t="str">
        <f t="shared" si="329"/>
        <v>technology</v>
      </c>
      <c r="X2663" s="6" t="str">
        <f t="shared" si="330"/>
        <v>makerspaces</v>
      </c>
    </row>
    <row r="2664" spans="1:24" ht="104.7" customHeight="1" x14ac:dyDescent="0.55000000000000004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20">
        <f t="shared" si="331"/>
        <v>42207.746678240743</v>
      </c>
      <c r="L2664" s="20">
        <f t="shared" si="332"/>
        <v>42237.746678240743</v>
      </c>
      <c r="M2664" s="6" t="b">
        <v>0</v>
      </c>
      <c r="N2664" s="6">
        <v>80</v>
      </c>
      <c r="O2664" s="6" t="b">
        <v>1</v>
      </c>
      <c r="P2664" s="6" t="s">
        <v>8302</v>
      </c>
      <c r="Q2664" s="8">
        <f t="shared" si="333"/>
        <v>106.80000000000001</v>
      </c>
      <c r="R2664" s="9">
        <f t="shared" si="334"/>
        <v>267</v>
      </c>
      <c r="S2664" s="6" t="s">
        <v>8319</v>
      </c>
      <c r="T2664" s="6" t="s">
        <v>8356</v>
      </c>
      <c r="U2664" s="6" t="str">
        <f t="shared" si="328"/>
        <v>technology</v>
      </c>
      <c r="V2664" s="6" t="str">
        <f t="shared" si="335"/>
        <v>makerspaces</v>
      </c>
      <c r="W2664" s="6" t="str">
        <f t="shared" si="329"/>
        <v>technology</v>
      </c>
      <c r="X2664" s="6" t="str">
        <f t="shared" si="330"/>
        <v>makerspaces</v>
      </c>
    </row>
    <row r="2665" spans="1:24" ht="104.7" customHeight="1" x14ac:dyDescent="0.55000000000000004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20">
        <f t="shared" si="331"/>
        <v>42222.622766203705</v>
      </c>
      <c r="L2665" s="20">
        <f t="shared" si="332"/>
        <v>42251.625</v>
      </c>
      <c r="M2665" s="6" t="b">
        <v>0</v>
      </c>
      <c r="N2665" s="6">
        <v>56</v>
      </c>
      <c r="O2665" s="6" t="b">
        <v>1</v>
      </c>
      <c r="P2665" s="6" t="s">
        <v>8302</v>
      </c>
      <c r="Q2665" s="8">
        <f t="shared" si="333"/>
        <v>104.59625</v>
      </c>
      <c r="R2665" s="9">
        <f t="shared" si="334"/>
        <v>373.55803571428572</v>
      </c>
      <c r="S2665" s="6" t="s">
        <v>8319</v>
      </c>
      <c r="T2665" s="6" t="s">
        <v>8356</v>
      </c>
      <c r="U2665" s="6" t="str">
        <f t="shared" si="328"/>
        <v>technology</v>
      </c>
      <c r="V2665" s="6" t="str">
        <f t="shared" si="335"/>
        <v>makerspaces</v>
      </c>
      <c r="W2665" s="6" t="str">
        <f t="shared" si="329"/>
        <v>technology</v>
      </c>
      <c r="X2665" s="6" t="str">
        <f t="shared" si="330"/>
        <v>makerspaces</v>
      </c>
    </row>
    <row r="2666" spans="1:24" ht="104.7" customHeight="1" x14ac:dyDescent="0.55000000000000004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20">
        <f t="shared" si="331"/>
        <v>42313.02542824074</v>
      </c>
      <c r="L2666" s="20">
        <f t="shared" si="332"/>
        <v>42347.290972222225</v>
      </c>
      <c r="M2666" s="6" t="b">
        <v>0</v>
      </c>
      <c r="N2666" s="6">
        <v>104</v>
      </c>
      <c r="O2666" s="6" t="b">
        <v>1</v>
      </c>
      <c r="P2666" s="6" t="s">
        <v>8302</v>
      </c>
      <c r="Q2666" s="8">
        <f t="shared" si="333"/>
        <v>103.42857142857143</v>
      </c>
      <c r="R2666" s="9">
        <f t="shared" si="334"/>
        <v>174.03846153846155</v>
      </c>
      <c r="S2666" s="6" t="s">
        <v>8319</v>
      </c>
      <c r="T2666" s="6" t="s">
        <v>8356</v>
      </c>
      <c r="U2666" s="6" t="str">
        <f t="shared" si="328"/>
        <v>technology</v>
      </c>
      <c r="V2666" s="6" t="str">
        <f t="shared" si="335"/>
        <v>makerspaces</v>
      </c>
      <c r="W2666" s="6" t="str">
        <f t="shared" si="329"/>
        <v>technology</v>
      </c>
      <c r="X2666" s="6" t="str">
        <f t="shared" si="330"/>
        <v>makerspaces</v>
      </c>
    </row>
    <row r="2667" spans="1:24" ht="104.7" customHeight="1" x14ac:dyDescent="0.55000000000000004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20">
        <f t="shared" si="331"/>
        <v>42083.895532407405</v>
      </c>
      <c r="L2667" s="20">
        <f t="shared" si="332"/>
        <v>42128.895532407405</v>
      </c>
      <c r="M2667" s="6" t="b">
        <v>0</v>
      </c>
      <c r="N2667" s="6">
        <v>46</v>
      </c>
      <c r="O2667" s="6" t="b">
        <v>1</v>
      </c>
      <c r="P2667" s="6" t="s">
        <v>8302</v>
      </c>
      <c r="Q2667" s="8">
        <f t="shared" si="333"/>
        <v>123.14285714285715</v>
      </c>
      <c r="R2667" s="9">
        <f t="shared" si="334"/>
        <v>93.695652173913047</v>
      </c>
      <c r="S2667" s="6" t="s">
        <v>8319</v>
      </c>
      <c r="T2667" s="6" t="s">
        <v>8356</v>
      </c>
      <c r="U2667" s="6" t="str">
        <f t="shared" si="328"/>
        <v>technology</v>
      </c>
      <c r="V2667" s="6" t="str">
        <f t="shared" si="335"/>
        <v>makerspaces</v>
      </c>
      <c r="W2667" s="6" t="str">
        <f t="shared" si="329"/>
        <v>technology</v>
      </c>
      <c r="X2667" s="6" t="str">
        <f t="shared" si="330"/>
        <v>makerspaces</v>
      </c>
    </row>
    <row r="2668" spans="1:24" ht="104.7" customHeight="1" x14ac:dyDescent="0.55000000000000004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20">
        <f t="shared" si="331"/>
        <v>42235.764340277776</v>
      </c>
      <c r="L2668" s="20">
        <f t="shared" si="332"/>
        <v>42272.875</v>
      </c>
      <c r="M2668" s="6" t="b">
        <v>0</v>
      </c>
      <c r="N2668" s="6">
        <v>206</v>
      </c>
      <c r="O2668" s="6" t="b">
        <v>1</v>
      </c>
      <c r="P2668" s="6" t="s">
        <v>8302</v>
      </c>
      <c r="Q2668" s="8">
        <f t="shared" si="333"/>
        <v>159.29509999999999</v>
      </c>
      <c r="R2668" s="9">
        <f t="shared" si="334"/>
        <v>77.327718446601949</v>
      </c>
      <c r="S2668" s="6" t="s">
        <v>8319</v>
      </c>
      <c r="T2668" s="6" t="s">
        <v>8356</v>
      </c>
      <c r="U2668" s="6" t="str">
        <f t="shared" si="328"/>
        <v>technology</v>
      </c>
      <c r="V2668" s="6" t="str">
        <f t="shared" si="335"/>
        <v>makerspaces</v>
      </c>
      <c r="W2668" s="6" t="str">
        <f t="shared" si="329"/>
        <v>technology</v>
      </c>
      <c r="X2668" s="6" t="str">
        <f t="shared" si="330"/>
        <v>makerspaces</v>
      </c>
    </row>
    <row r="2669" spans="1:24" ht="104.7" customHeight="1" x14ac:dyDescent="0.55000000000000004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20">
        <f t="shared" si="331"/>
        <v>42380.926111111112</v>
      </c>
      <c r="L2669" s="20">
        <f t="shared" si="332"/>
        <v>42410.926111111112</v>
      </c>
      <c r="M2669" s="6" t="b">
        <v>0</v>
      </c>
      <c r="N2669" s="6">
        <v>18</v>
      </c>
      <c r="O2669" s="6" t="b">
        <v>1</v>
      </c>
      <c r="P2669" s="6" t="s">
        <v>8302</v>
      </c>
      <c r="Q2669" s="8">
        <f t="shared" si="333"/>
        <v>110.66666666666667</v>
      </c>
      <c r="R2669" s="9">
        <f t="shared" si="334"/>
        <v>92.222222222222229</v>
      </c>
      <c r="S2669" s="6" t="s">
        <v>8319</v>
      </c>
      <c r="T2669" s="6" t="s">
        <v>8356</v>
      </c>
      <c r="U2669" s="6" t="str">
        <f t="shared" si="328"/>
        <v>technology</v>
      </c>
      <c r="V2669" s="6" t="str">
        <f t="shared" si="335"/>
        <v>makerspaces</v>
      </c>
      <c r="W2669" s="6" t="str">
        <f t="shared" si="329"/>
        <v>technology</v>
      </c>
      <c r="X2669" s="6" t="str">
        <f t="shared" si="330"/>
        <v>makerspaces</v>
      </c>
    </row>
    <row r="2670" spans="1:24" ht="104.7" customHeight="1" x14ac:dyDescent="0.55000000000000004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20">
        <f t="shared" si="331"/>
        <v>42275.588715277772</v>
      </c>
      <c r="L2670" s="20">
        <f t="shared" si="332"/>
        <v>42317.60555555555</v>
      </c>
      <c r="M2670" s="6" t="b">
        <v>0</v>
      </c>
      <c r="N2670" s="6">
        <v>28</v>
      </c>
      <c r="O2670" s="6" t="b">
        <v>1</v>
      </c>
      <c r="P2670" s="6" t="s">
        <v>8302</v>
      </c>
      <c r="Q2670" s="8">
        <f t="shared" si="333"/>
        <v>170.70000000000002</v>
      </c>
      <c r="R2670" s="9">
        <f t="shared" si="334"/>
        <v>60.964285714285715</v>
      </c>
      <c r="S2670" s="6" t="s">
        <v>8319</v>
      </c>
      <c r="T2670" s="6" t="s">
        <v>8356</v>
      </c>
      <c r="U2670" s="6" t="str">
        <f t="shared" si="328"/>
        <v>technology</v>
      </c>
      <c r="V2670" s="6" t="str">
        <f t="shared" si="335"/>
        <v>makerspaces</v>
      </c>
      <c r="W2670" s="6" t="str">
        <f t="shared" si="329"/>
        <v>technology</v>
      </c>
      <c r="X2670" s="6" t="str">
        <f t="shared" si="330"/>
        <v>makerspaces</v>
      </c>
    </row>
    <row r="2671" spans="1:24" ht="104.7" customHeight="1" x14ac:dyDescent="0.55000000000000004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20">
        <f t="shared" si="331"/>
        <v>42319.035833333335</v>
      </c>
      <c r="L2671" s="20">
        <f t="shared" si="332"/>
        <v>42379.035833333335</v>
      </c>
      <c r="M2671" s="6" t="b">
        <v>0</v>
      </c>
      <c r="N2671" s="6">
        <v>11</v>
      </c>
      <c r="O2671" s="6" t="b">
        <v>1</v>
      </c>
      <c r="P2671" s="6" t="s">
        <v>8302</v>
      </c>
      <c r="Q2671" s="8">
        <f t="shared" si="333"/>
        <v>125.125</v>
      </c>
      <c r="R2671" s="9">
        <f t="shared" si="334"/>
        <v>91</v>
      </c>
      <c r="S2671" s="6" t="s">
        <v>8319</v>
      </c>
      <c r="T2671" s="6" t="s">
        <v>8356</v>
      </c>
      <c r="U2671" s="6" t="str">
        <f t="shared" si="328"/>
        <v>technology</v>
      </c>
      <c r="V2671" s="6" t="str">
        <f t="shared" si="335"/>
        <v>makerspaces</v>
      </c>
      <c r="W2671" s="6" t="str">
        <f t="shared" si="329"/>
        <v>technology</v>
      </c>
      <c r="X2671" s="6" t="str">
        <f t="shared" si="330"/>
        <v>makerspaces</v>
      </c>
    </row>
    <row r="2672" spans="1:24" ht="104.7" customHeight="1" x14ac:dyDescent="0.55000000000000004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20">
        <f t="shared" si="331"/>
        <v>41821.020601851851</v>
      </c>
      <c r="L2672" s="20">
        <f t="shared" si="332"/>
        <v>41849.020601851851</v>
      </c>
      <c r="M2672" s="6" t="b">
        <v>1</v>
      </c>
      <c r="N2672" s="6">
        <v>60</v>
      </c>
      <c r="O2672" s="6" t="b">
        <v>0</v>
      </c>
      <c r="P2672" s="6" t="s">
        <v>8302</v>
      </c>
      <c r="Q2672" s="8">
        <f t="shared" si="333"/>
        <v>6.4158609339642041</v>
      </c>
      <c r="R2672" s="9">
        <f t="shared" si="334"/>
        <v>41.583333333333336</v>
      </c>
      <c r="S2672" s="6" t="s">
        <v>8319</v>
      </c>
      <c r="T2672" s="6" t="s">
        <v>8356</v>
      </c>
      <c r="U2672" s="6" t="str">
        <f t="shared" si="328"/>
        <v>technology</v>
      </c>
      <c r="V2672" s="6" t="str">
        <f t="shared" si="335"/>
        <v>makerspaces</v>
      </c>
      <c r="W2672" s="6" t="str">
        <f t="shared" si="329"/>
        <v>technology</v>
      </c>
      <c r="X2672" s="6" t="str">
        <f t="shared" si="330"/>
        <v>makerspaces</v>
      </c>
    </row>
    <row r="2673" spans="1:24" ht="104.7" customHeight="1" x14ac:dyDescent="0.55000000000000004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20">
        <f t="shared" si="331"/>
        <v>41962.749027777783</v>
      </c>
      <c r="L2673" s="20">
        <f t="shared" si="332"/>
        <v>41992.818055555559</v>
      </c>
      <c r="M2673" s="6" t="b">
        <v>1</v>
      </c>
      <c r="N2673" s="6">
        <v>84</v>
      </c>
      <c r="O2673" s="6" t="b">
        <v>0</v>
      </c>
      <c r="P2673" s="6" t="s">
        <v>8302</v>
      </c>
      <c r="Q2673" s="8">
        <f t="shared" si="333"/>
        <v>11.343999999999999</v>
      </c>
      <c r="R2673" s="9">
        <f t="shared" si="334"/>
        <v>33.761904761904759</v>
      </c>
      <c r="S2673" s="6" t="s">
        <v>8319</v>
      </c>
      <c r="T2673" s="6" t="s">
        <v>8356</v>
      </c>
      <c r="U2673" s="6" t="str">
        <f t="shared" si="328"/>
        <v>technology</v>
      </c>
      <c r="V2673" s="6" t="str">
        <f t="shared" si="335"/>
        <v>makerspaces</v>
      </c>
      <c r="W2673" s="6" t="str">
        <f t="shared" si="329"/>
        <v>technology</v>
      </c>
      <c r="X2673" s="6" t="str">
        <f t="shared" si="330"/>
        <v>makerspaces</v>
      </c>
    </row>
    <row r="2674" spans="1:24" ht="104.7" customHeight="1" x14ac:dyDescent="0.55000000000000004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20">
        <f t="shared" si="331"/>
        <v>42344.884143518517</v>
      </c>
      <c r="L2674" s="20">
        <f t="shared" si="332"/>
        <v>42366.25</v>
      </c>
      <c r="M2674" s="6" t="b">
        <v>1</v>
      </c>
      <c r="N2674" s="6">
        <v>47</v>
      </c>
      <c r="O2674" s="6" t="b">
        <v>0</v>
      </c>
      <c r="P2674" s="6" t="s">
        <v>8302</v>
      </c>
      <c r="Q2674" s="8">
        <f t="shared" si="333"/>
        <v>33.19</v>
      </c>
      <c r="R2674" s="9">
        <f t="shared" si="334"/>
        <v>70.61702127659575</v>
      </c>
      <c r="S2674" s="6" t="s">
        <v>8319</v>
      </c>
      <c r="T2674" s="6" t="s">
        <v>8356</v>
      </c>
      <c r="U2674" s="6" t="str">
        <f t="shared" si="328"/>
        <v>technology</v>
      </c>
      <c r="V2674" s="6" t="str">
        <f t="shared" si="335"/>
        <v>makerspaces</v>
      </c>
      <c r="W2674" s="6" t="str">
        <f t="shared" si="329"/>
        <v>technology</v>
      </c>
      <c r="X2674" s="6" t="str">
        <f t="shared" si="330"/>
        <v>makerspaces</v>
      </c>
    </row>
    <row r="2675" spans="1:24" ht="104.7" customHeight="1" x14ac:dyDescent="0.55000000000000004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20">
        <f t="shared" si="331"/>
        <v>41912.541655092595</v>
      </c>
      <c r="L2675" s="20">
        <f t="shared" si="332"/>
        <v>41941.947916666664</v>
      </c>
      <c r="M2675" s="6" t="b">
        <v>1</v>
      </c>
      <c r="N2675" s="6">
        <v>66</v>
      </c>
      <c r="O2675" s="6" t="b">
        <v>0</v>
      </c>
      <c r="P2675" s="6" t="s">
        <v>8302</v>
      </c>
      <c r="Q2675" s="8">
        <f t="shared" si="333"/>
        <v>27.58</v>
      </c>
      <c r="R2675" s="9">
        <f t="shared" si="334"/>
        <v>167.15151515151516</v>
      </c>
      <c r="S2675" s="6" t="s">
        <v>8319</v>
      </c>
      <c r="T2675" s="6" t="s">
        <v>8356</v>
      </c>
      <c r="U2675" s="6" t="str">
        <f t="shared" si="328"/>
        <v>technology</v>
      </c>
      <c r="V2675" s="6" t="str">
        <f t="shared" si="335"/>
        <v>makerspaces</v>
      </c>
      <c r="W2675" s="6" t="str">
        <f t="shared" si="329"/>
        <v>technology</v>
      </c>
      <c r="X2675" s="6" t="str">
        <f t="shared" si="330"/>
        <v>makerspaces</v>
      </c>
    </row>
    <row r="2676" spans="1:24" ht="104.7" customHeight="1" x14ac:dyDescent="0.55000000000000004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20">
        <f t="shared" si="331"/>
        <v>42529.632754629631</v>
      </c>
      <c r="L2676" s="20">
        <f t="shared" si="332"/>
        <v>42556.207638888889</v>
      </c>
      <c r="M2676" s="6" t="b">
        <v>1</v>
      </c>
      <c r="N2676" s="6">
        <v>171</v>
      </c>
      <c r="O2676" s="6" t="b">
        <v>0</v>
      </c>
      <c r="P2676" s="6" t="s">
        <v>8302</v>
      </c>
      <c r="Q2676" s="8">
        <f t="shared" si="333"/>
        <v>62.839999999999996</v>
      </c>
      <c r="R2676" s="9">
        <f t="shared" si="334"/>
        <v>128.61988304093566</v>
      </c>
      <c r="S2676" s="6" t="s">
        <v>8319</v>
      </c>
      <c r="T2676" s="6" t="s">
        <v>8356</v>
      </c>
      <c r="U2676" s="6" t="str">
        <f t="shared" si="328"/>
        <v>technology</v>
      </c>
      <c r="V2676" s="6" t="str">
        <f t="shared" si="335"/>
        <v>makerspaces</v>
      </c>
      <c r="W2676" s="6" t="str">
        <f t="shared" si="329"/>
        <v>technology</v>
      </c>
      <c r="X2676" s="6" t="str">
        <f t="shared" si="330"/>
        <v>makerspaces</v>
      </c>
    </row>
    <row r="2677" spans="1:24" ht="104.7" customHeight="1" x14ac:dyDescent="0.55000000000000004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20">
        <f t="shared" si="331"/>
        <v>41923.857511574075</v>
      </c>
      <c r="L2677" s="20">
        <f t="shared" si="332"/>
        <v>41953.899178240739</v>
      </c>
      <c r="M2677" s="6" t="b">
        <v>1</v>
      </c>
      <c r="N2677" s="6">
        <v>29</v>
      </c>
      <c r="O2677" s="6" t="b">
        <v>0</v>
      </c>
      <c r="P2677" s="6" t="s">
        <v>8302</v>
      </c>
      <c r="Q2677" s="8">
        <f t="shared" si="333"/>
        <v>7.5880000000000001</v>
      </c>
      <c r="R2677" s="9">
        <f t="shared" si="334"/>
        <v>65.41379310344827</v>
      </c>
      <c r="S2677" s="6" t="s">
        <v>8319</v>
      </c>
      <c r="T2677" s="6" t="s">
        <v>8356</v>
      </c>
      <c r="U2677" s="6" t="str">
        <f t="shared" si="328"/>
        <v>technology</v>
      </c>
      <c r="V2677" s="6" t="str">
        <f t="shared" si="335"/>
        <v>makerspaces</v>
      </c>
      <c r="W2677" s="6" t="str">
        <f t="shared" si="329"/>
        <v>technology</v>
      </c>
      <c r="X2677" s="6" t="str">
        <f t="shared" si="330"/>
        <v>makerspaces</v>
      </c>
    </row>
    <row r="2678" spans="1:24" ht="104.7" customHeight="1" x14ac:dyDescent="0.55000000000000004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20">
        <f t="shared" si="331"/>
        <v>42482.624699074076</v>
      </c>
      <c r="L2678" s="20">
        <f t="shared" si="332"/>
        <v>42512.624699074076</v>
      </c>
      <c r="M2678" s="6" t="b">
        <v>0</v>
      </c>
      <c r="N2678" s="6">
        <v>9</v>
      </c>
      <c r="O2678" s="6" t="b">
        <v>0</v>
      </c>
      <c r="P2678" s="6" t="s">
        <v>8302</v>
      </c>
      <c r="Q2678" s="8">
        <f t="shared" si="333"/>
        <v>50.38095238095238</v>
      </c>
      <c r="R2678" s="9">
        <f t="shared" si="334"/>
        <v>117.55555555555556</v>
      </c>
      <c r="S2678" s="6" t="s">
        <v>8319</v>
      </c>
      <c r="T2678" s="6" t="s">
        <v>8356</v>
      </c>
      <c r="U2678" s="6" t="str">
        <f t="shared" si="328"/>
        <v>technology</v>
      </c>
      <c r="V2678" s="6" t="str">
        <f t="shared" si="335"/>
        <v>makerspaces</v>
      </c>
      <c r="W2678" s="6" t="str">
        <f t="shared" si="329"/>
        <v>technology</v>
      </c>
      <c r="X2678" s="6" t="str">
        <f t="shared" si="330"/>
        <v>makerspaces</v>
      </c>
    </row>
    <row r="2679" spans="1:24" ht="104.7" customHeight="1" x14ac:dyDescent="0.55000000000000004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20">
        <f t="shared" si="331"/>
        <v>41793.029432870368</v>
      </c>
      <c r="L2679" s="20">
        <f t="shared" si="332"/>
        <v>41823.029432870368</v>
      </c>
      <c r="M2679" s="6" t="b">
        <v>0</v>
      </c>
      <c r="N2679" s="6">
        <v>27</v>
      </c>
      <c r="O2679" s="6" t="b">
        <v>0</v>
      </c>
      <c r="P2679" s="6" t="s">
        <v>8302</v>
      </c>
      <c r="Q2679" s="8">
        <f t="shared" si="333"/>
        <v>17.512820512820511</v>
      </c>
      <c r="R2679" s="9">
        <f t="shared" si="334"/>
        <v>126.48148148148148</v>
      </c>
      <c r="S2679" s="6" t="s">
        <v>8319</v>
      </c>
      <c r="T2679" s="6" t="s">
        <v>8356</v>
      </c>
      <c r="U2679" s="6" t="str">
        <f t="shared" si="328"/>
        <v>technology</v>
      </c>
      <c r="V2679" s="6" t="str">
        <f t="shared" si="335"/>
        <v>makerspaces</v>
      </c>
      <c r="W2679" s="6" t="str">
        <f t="shared" si="329"/>
        <v>technology</v>
      </c>
      <c r="X2679" s="6" t="str">
        <f t="shared" si="330"/>
        <v>makerspaces</v>
      </c>
    </row>
    <row r="2680" spans="1:24" ht="104.7" customHeight="1" x14ac:dyDescent="0.55000000000000004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20">
        <f t="shared" si="331"/>
        <v>42241.798206018517</v>
      </c>
      <c r="L2680" s="20">
        <f t="shared" si="332"/>
        <v>42271.798206018517</v>
      </c>
      <c r="M2680" s="6" t="b">
        <v>0</v>
      </c>
      <c r="N2680" s="6">
        <v>2</v>
      </c>
      <c r="O2680" s="6" t="b">
        <v>0</v>
      </c>
      <c r="P2680" s="6" t="s">
        <v>8302</v>
      </c>
      <c r="Q2680" s="8">
        <f t="shared" si="333"/>
        <v>1.375E-2</v>
      </c>
      <c r="R2680" s="9">
        <f t="shared" si="334"/>
        <v>550</v>
      </c>
      <c r="S2680" s="6" t="s">
        <v>8319</v>
      </c>
      <c r="T2680" s="6" t="s">
        <v>8356</v>
      </c>
      <c r="U2680" s="6" t="str">
        <f t="shared" si="328"/>
        <v>technology</v>
      </c>
      <c r="V2680" s="6" t="str">
        <f t="shared" si="335"/>
        <v>makerspaces</v>
      </c>
      <c r="W2680" s="6" t="str">
        <f t="shared" si="329"/>
        <v>technology</v>
      </c>
      <c r="X2680" s="6" t="str">
        <f t="shared" si="330"/>
        <v>makerspaces</v>
      </c>
    </row>
    <row r="2681" spans="1:24" ht="104.7" customHeight="1" x14ac:dyDescent="0.55000000000000004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20">
        <f t="shared" si="331"/>
        <v>42033.001087962963</v>
      </c>
      <c r="L2681" s="20">
        <f t="shared" si="332"/>
        <v>42063.001087962963</v>
      </c>
      <c r="M2681" s="6" t="b">
        <v>0</v>
      </c>
      <c r="N2681" s="6">
        <v>3</v>
      </c>
      <c r="O2681" s="6" t="b">
        <v>0</v>
      </c>
      <c r="P2681" s="6" t="s">
        <v>8302</v>
      </c>
      <c r="Q2681" s="8">
        <f t="shared" si="333"/>
        <v>0.33</v>
      </c>
      <c r="R2681" s="9">
        <f t="shared" si="334"/>
        <v>44</v>
      </c>
      <c r="S2681" s="6" t="s">
        <v>8319</v>
      </c>
      <c r="T2681" s="6" t="s">
        <v>8356</v>
      </c>
      <c r="U2681" s="6" t="str">
        <f t="shared" si="328"/>
        <v>technology</v>
      </c>
      <c r="V2681" s="6" t="str">
        <f t="shared" si="335"/>
        <v>makerspaces</v>
      </c>
      <c r="W2681" s="6" t="str">
        <f t="shared" si="329"/>
        <v>technology</v>
      </c>
      <c r="X2681" s="6" t="str">
        <f t="shared" si="330"/>
        <v>makerspaces</v>
      </c>
    </row>
    <row r="2682" spans="1:24" ht="104.7" customHeight="1" x14ac:dyDescent="0.55000000000000004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20">
        <f t="shared" si="331"/>
        <v>42436.211701388893</v>
      </c>
      <c r="L2682" s="20">
        <f t="shared" si="332"/>
        <v>42466.170034722221</v>
      </c>
      <c r="M2682" s="6" t="b">
        <v>0</v>
      </c>
      <c r="N2682" s="6">
        <v>4</v>
      </c>
      <c r="O2682" s="6" t="b">
        <v>0</v>
      </c>
      <c r="P2682" s="6" t="s">
        <v>8302</v>
      </c>
      <c r="Q2682" s="8">
        <f t="shared" si="333"/>
        <v>0.86250000000000004</v>
      </c>
      <c r="R2682" s="9">
        <f t="shared" si="334"/>
        <v>69</v>
      </c>
      <c r="S2682" s="6" t="s">
        <v>8319</v>
      </c>
      <c r="T2682" s="6" t="s">
        <v>8356</v>
      </c>
      <c r="U2682" s="6" t="str">
        <f t="shared" si="328"/>
        <v>technology</v>
      </c>
      <c r="V2682" s="6" t="str">
        <f t="shared" si="335"/>
        <v>makerspaces</v>
      </c>
      <c r="W2682" s="6" t="str">
        <f t="shared" si="329"/>
        <v>technology</v>
      </c>
      <c r="X2682" s="6" t="str">
        <f t="shared" si="330"/>
        <v>makerspaces</v>
      </c>
    </row>
    <row r="2683" spans="1:24" ht="104.7" customHeight="1" x14ac:dyDescent="0.55000000000000004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20">
        <f t="shared" si="331"/>
        <v>41805.895254629628</v>
      </c>
      <c r="L2683" s="20">
        <f t="shared" si="332"/>
        <v>41830.895254629628</v>
      </c>
      <c r="M2683" s="6" t="b">
        <v>0</v>
      </c>
      <c r="N2683" s="6">
        <v>2</v>
      </c>
      <c r="O2683" s="6" t="b">
        <v>0</v>
      </c>
      <c r="P2683" s="6" t="s">
        <v>8284</v>
      </c>
      <c r="Q2683" s="8">
        <f t="shared" si="333"/>
        <v>0.6875</v>
      </c>
      <c r="R2683" s="9">
        <f t="shared" si="334"/>
        <v>27.5</v>
      </c>
      <c r="S2683" s="6" t="s">
        <v>8336</v>
      </c>
      <c r="T2683" s="6" t="s">
        <v>8337</v>
      </c>
      <c r="U2683" s="6" t="str">
        <f t="shared" si="328"/>
        <v>food</v>
      </c>
      <c r="V2683" s="6" t="str">
        <f t="shared" si="335"/>
        <v>food trucks</v>
      </c>
      <c r="W2683" s="6" t="str">
        <f t="shared" si="329"/>
        <v>food</v>
      </c>
      <c r="X2683" s="6" t="str">
        <f t="shared" si="330"/>
        <v>food trucks</v>
      </c>
    </row>
    <row r="2684" spans="1:24" ht="104.7" customHeight="1" x14ac:dyDescent="0.55000000000000004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20">
        <f t="shared" si="331"/>
        <v>41932.871990740743</v>
      </c>
      <c r="L2684" s="20">
        <f t="shared" si="332"/>
        <v>41965.249305555553</v>
      </c>
      <c r="M2684" s="6" t="b">
        <v>0</v>
      </c>
      <c r="N2684" s="6">
        <v>20</v>
      </c>
      <c r="O2684" s="6" t="b">
        <v>0</v>
      </c>
      <c r="P2684" s="6" t="s">
        <v>8284</v>
      </c>
      <c r="Q2684" s="8">
        <f t="shared" si="333"/>
        <v>28.299999999999997</v>
      </c>
      <c r="R2684" s="9">
        <f t="shared" si="334"/>
        <v>84.9</v>
      </c>
      <c r="S2684" s="6" t="s">
        <v>8336</v>
      </c>
      <c r="T2684" s="6" t="s">
        <v>8337</v>
      </c>
      <c r="U2684" s="6" t="str">
        <f t="shared" si="328"/>
        <v>food</v>
      </c>
      <c r="V2684" s="6" t="str">
        <f t="shared" si="335"/>
        <v>food trucks</v>
      </c>
      <c r="W2684" s="6" t="str">
        <f t="shared" si="329"/>
        <v>food</v>
      </c>
      <c r="X2684" s="6" t="str">
        <f t="shared" si="330"/>
        <v>food trucks</v>
      </c>
    </row>
    <row r="2685" spans="1:24" ht="104.7" customHeight="1" x14ac:dyDescent="0.55000000000000004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20">
        <f t="shared" si="331"/>
        <v>42034.75509259259</v>
      </c>
      <c r="L2685" s="20">
        <f t="shared" si="332"/>
        <v>42064.75509259259</v>
      </c>
      <c r="M2685" s="6" t="b">
        <v>0</v>
      </c>
      <c r="N2685" s="6">
        <v>3</v>
      </c>
      <c r="O2685" s="6" t="b">
        <v>0</v>
      </c>
      <c r="P2685" s="6" t="s">
        <v>8284</v>
      </c>
      <c r="Q2685" s="8">
        <f t="shared" si="333"/>
        <v>0.24</v>
      </c>
      <c r="R2685" s="9">
        <f t="shared" si="334"/>
        <v>12</v>
      </c>
      <c r="S2685" s="6" t="s">
        <v>8336</v>
      </c>
      <c r="T2685" s="6" t="s">
        <v>8337</v>
      </c>
      <c r="U2685" s="6" t="str">
        <f t="shared" si="328"/>
        <v>food</v>
      </c>
      <c r="V2685" s="6" t="str">
        <f t="shared" si="335"/>
        <v>food trucks</v>
      </c>
      <c r="W2685" s="6" t="str">
        <f t="shared" si="329"/>
        <v>food</v>
      </c>
      <c r="X2685" s="6" t="str">
        <f t="shared" si="330"/>
        <v>food trucks</v>
      </c>
    </row>
    <row r="2686" spans="1:24" ht="104.7" customHeight="1" x14ac:dyDescent="0.55000000000000004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20">
        <f t="shared" si="331"/>
        <v>41820.914641203701</v>
      </c>
      <c r="L2686" s="20">
        <f t="shared" si="332"/>
        <v>41860.914641203701</v>
      </c>
      <c r="M2686" s="6" t="b">
        <v>0</v>
      </c>
      <c r="N2686" s="6">
        <v>4</v>
      </c>
      <c r="O2686" s="6" t="b">
        <v>0</v>
      </c>
      <c r="P2686" s="6" t="s">
        <v>8284</v>
      </c>
      <c r="Q2686" s="8">
        <f t="shared" si="333"/>
        <v>1.1428571428571428</v>
      </c>
      <c r="R2686" s="9">
        <f t="shared" si="334"/>
        <v>200</v>
      </c>
      <c r="S2686" s="6" t="s">
        <v>8336</v>
      </c>
      <c r="T2686" s="6" t="s">
        <v>8337</v>
      </c>
      <c r="U2686" s="6" t="str">
        <f t="shared" si="328"/>
        <v>food</v>
      </c>
      <c r="V2686" s="6" t="str">
        <f t="shared" si="335"/>
        <v>food trucks</v>
      </c>
      <c r="W2686" s="6" t="str">
        <f t="shared" si="329"/>
        <v>food</v>
      </c>
      <c r="X2686" s="6" t="str">
        <f t="shared" si="330"/>
        <v>food trucks</v>
      </c>
    </row>
    <row r="2687" spans="1:24" ht="104.7" customHeight="1" x14ac:dyDescent="0.55000000000000004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20">
        <f t="shared" si="331"/>
        <v>42061.69594907407</v>
      </c>
      <c r="L2687" s="20">
        <f t="shared" si="332"/>
        <v>42121.654282407413</v>
      </c>
      <c r="M2687" s="6" t="b">
        <v>0</v>
      </c>
      <c r="N2687" s="6">
        <v>1</v>
      </c>
      <c r="O2687" s="6" t="b">
        <v>0</v>
      </c>
      <c r="P2687" s="6" t="s">
        <v>8284</v>
      </c>
      <c r="Q2687" s="8">
        <f t="shared" si="333"/>
        <v>0.02</v>
      </c>
      <c r="R2687" s="9">
        <f t="shared" si="334"/>
        <v>10</v>
      </c>
      <c r="S2687" s="6" t="s">
        <v>8336</v>
      </c>
      <c r="T2687" s="6" t="s">
        <v>8337</v>
      </c>
      <c r="U2687" s="6" t="str">
        <f t="shared" si="328"/>
        <v>food</v>
      </c>
      <c r="V2687" s="6" t="str">
        <f t="shared" si="335"/>
        <v>food trucks</v>
      </c>
      <c r="W2687" s="6" t="str">
        <f t="shared" si="329"/>
        <v>food</v>
      </c>
      <c r="X2687" s="6" t="str">
        <f t="shared" si="330"/>
        <v>food trucks</v>
      </c>
    </row>
    <row r="2688" spans="1:24" ht="104.7" customHeight="1" x14ac:dyDescent="0.55000000000000004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20">
        <f t="shared" si="331"/>
        <v>41892.974803240737</v>
      </c>
      <c r="L2688" s="20">
        <f t="shared" si="332"/>
        <v>41912.974803240737</v>
      </c>
      <c r="M2688" s="6" t="b">
        <v>0</v>
      </c>
      <c r="N2688" s="6">
        <v>0</v>
      </c>
      <c r="O2688" s="6" t="b">
        <v>0</v>
      </c>
      <c r="P2688" s="6" t="s">
        <v>8284</v>
      </c>
      <c r="Q2688" s="8">
        <f t="shared" si="333"/>
        <v>0</v>
      </c>
      <c r="R2688" s="9" t="e">
        <f t="shared" si="334"/>
        <v>#DIV/0!</v>
      </c>
      <c r="S2688" s="6" t="s">
        <v>8336</v>
      </c>
      <c r="T2688" s="6" t="s">
        <v>8337</v>
      </c>
      <c r="U2688" s="6" t="str">
        <f t="shared" si="328"/>
        <v>food</v>
      </c>
      <c r="V2688" s="6" t="str">
        <f t="shared" si="335"/>
        <v>food trucks</v>
      </c>
      <c r="W2688" s="6" t="str">
        <f t="shared" si="329"/>
        <v>food</v>
      </c>
      <c r="X2688" s="6" t="str">
        <f t="shared" si="330"/>
        <v>food trucks</v>
      </c>
    </row>
    <row r="2689" spans="1:24" ht="104.7" customHeight="1" x14ac:dyDescent="0.55000000000000004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20">
        <f t="shared" si="331"/>
        <v>42154.64025462963</v>
      </c>
      <c r="L2689" s="20">
        <f t="shared" si="332"/>
        <v>42184.64025462963</v>
      </c>
      <c r="M2689" s="6" t="b">
        <v>0</v>
      </c>
      <c r="N2689" s="6">
        <v>0</v>
      </c>
      <c r="O2689" s="6" t="b">
        <v>0</v>
      </c>
      <c r="P2689" s="6" t="s">
        <v>8284</v>
      </c>
      <c r="Q2689" s="8">
        <f t="shared" si="333"/>
        <v>0</v>
      </c>
      <c r="R2689" s="9" t="e">
        <f t="shared" si="334"/>
        <v>#DIV/0!</v>
      </c>
      <c r="S2689" s="6" t="s">
        <v>8336</v>
      </c>
      <c r="T2689" s="6" t="s">
        <v>8337</v>
      </c>
      <c r="U2689" s="6" t="str">
        <f t="shared" si="328"/>
        <v>food</v>
      </c>
      <c r="V2689" s="6" t="str">
        <f t="shared" si="335"/>
        <v>food trucks</v>
      </c>
      <c r="W2689" s="6" t="str">
        <f t="shared" si="329"/>
        <v>food</v>
      </c>
      <c r="X2689" s="6" t="str">
        <f t="shared" si="330"/>
        <v>food trucks</v>
      </c>
    </row>
    <row r="2690" spans="1:24" ht="104.7" customHeight="1" x14ac:dyDescent="0.55000000000000004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20">
        <f t="shared" si="331"/>
        <v>42028.118865740747</v>
      </c>
      <c r="L2690" s="20">
        <f t="shared" si="332"/>
        <v>42059.125</v>
      </c>
      <c r="M2690" s="6" t="b">
        <v>0</v>
      </c>
      <c r="N2690" s="6">
        <v>14</v>
      </c>
      <c r="O2690" s="6" t="b">
        <v>0</v>
      </c>
      <c r="P2690" s="6" t="s">
        <v>8284</v>
      </c>
      <c r="Q2690" s="8">
        <f t="shared" si="333"/>
        <v>0.14799999999999999</v>
      </c>
      <c r="R2690" s="9">
        <f t="shared" si="334"/>
        <v>5.2857142857142856</v>
      </c>
      <c r="S2690" s="6" t="s">
        <v>8336</v>
      </c>
      <c r="T2690" s="6" t="s">
        <v>8337</v>
      </c>
      <c r="U2690" s="6" t="str">
        <f t="shared" ref="U2690:U2753" si="336">LEFT(P2690,FIND("/",P2690)-1)</f>
        <v>food</v>
      </c>
      <c r="V2690" s="6" t="str">
        <f t="shared" si="335"/>
        <v>food trucks</v>
      </c>
      <c r="W2690" s="6" t="str">
        <f t="shared" ref="W2690:W2753" si="337">TRIM(MID(SUBSTITUTE(P2690,"/",REPT(" ",LEN(P2690))),(1-1)*LEN(P2690)+1,LEN(P2690)))</f>
        <v>food</v>
      </c>
      <c r="X2690" s="6" t="str">
        <f t="shared" ref="X2690:X2753" si="338">TRIM(MID(SUBSTITUTE(P2690,"/",REPT(" ",LEN(P2690))),(2-1)*LEN(P2690)+1,LEN(P2690)))</f>
        <v>food trucks</v>
      </c>
    </row>
    <row r="2691" spans="1:24" ht="104.7" customHeight="1" x14ac:dyDescent="0.55000000000000004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20">
        <f t="shared" ref="K2691:K2754" si="339">(((J2691/60)/60)/24)+DATE(1970,1,1)</f>
        <v>42551.961689814809</v>
      </c>
      <c r="L2691" s="20">
        <f t="shared" ref="L2691:L2754" si="340">(((I2691/60)/60)/24)+DATE(1970,1,1)</f>
        <v>42581.961689814809</v>
      </c>
      <c r="M2691" s="6" t="b">
        <v>0</v>
      </c>
      <c r="N2691" s="6">
        <v>1</v>
      </c>
      <c r="O2691" s="6" t="b">
        <v>0</v>
      </c>
      <c r="P2691" s="6" t="s">
        <v>8284</v>
      </c>
      <c r="Q2691" s="8">
        <f t="shared" ref="Q2691:Q2754" si="341">E2691/D2691*100</f>
        <v>2.8571428571428571E-3</v>
      </c>
      <c r="R2691" s="9">
        <f t="shared" ref="R2691:R2754" si="342">E2691/N2691</f>
        <v>1</v>
      </c>
      <c r="S2691" s="6" t="s">
        <v>8336</v>
      </c>
      <c r="T2691" s="6" t="s">
        <v>8337</v>
      </c>
      <c r="U2691" s="6" t="str">
        <f t="shared" si="336"/>
        <v>food</v>
      </c>
      <c r="V2691" s="6" t="str">
        <f t="shared" ref="V2691:V2754" si="343">RIGHT(P2691,LEN(P2691)-LEN(U2691)-1)</f>
        <v>food trucks</v>
      </c>
      <c r="W2691" s="6" t="str">
        <f t="shared" si="337"/>
        <v>food</v>
      </c>
      <c r="X2691" s="6" t="str">
        <f t="shared" si="338"/>
        <v>food trucks</v>
      </c>
    </row>
    <row r="2692" spans="1:24" ht="104.7" customHeight="1" x14ac:dyDescent="0.55000000000000004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20">
        <f t="shared" si="339"/>
        <v>42113.105046296296</v>
      </c>
      <c r="L2692" s="20">
        <f t="shared" si="340"/>
        <v>42158.105046296296</v>
      </c>
      <c r="M2692" s="6" t="b">
        <v>0</v>
      </c>
      <c r="N2692" s="6">
        <v>118</v>
      </c>
      <c r="O2692" s="6" t="b">
        <v>0</v>
      </c>
      <c r="P2692" s="6" t="s">
        <v>8284</v>
      </c>
      <c r="Q2692" s="8">
        <f t="shared" si="341"/>
        <v>10.7325</v>
      </c>
      <c r="R2692" s="9">
        <f t="shared" si="342"/>
        <v>72.762711864406782</v>
      </c>
      <c r="S2692" s="6" t="s">
        <v>8336</v>
      </c>
      <c r="T2692" s="6" t="s">
        <v>8337</v>
      </c>
      <c r="U2692" s="6" t="str">
        <f t="shared" si="336"/>
        <v>food</v>
      </c>
      <c r="V2692" s="6" t="str">
        <f t="shared" si="343"/>
        <v>food trucks</v>
      </c>
      <c r="W2692" s="6" t="str">
        <f t="shared" si="337"/>
        <v>food</v>
      </c>
      <c r="X2692" s="6" t="str">
        <f t="shared" si="338"/>
        <v>food trucks</v>
      </c>
    </row>
    <row r="2693" spans="1:24" ht="104.7" customHeight="1" x14ac:dyDescent="0.55000000000000004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20">
        <f t="shared" si="339"/>
        <v>42089.724039351851</v>
      </c>
      <c r="L2693" s="20">
        <f t="shared" si="340"/>
        <v>42134.724039351851</v>
      </c>
      <c r="M2693" s="6" t="b">
        <v>0</v>
      </c>
      <c r="N2693" s="6">
        <v>2</v>
      </c>
      <c r="O2693" s="6" t="b">
        <v>0</v>
      </c>
      <c r="P2693" s="6" t="s">
        <v>8284</v>
      </c>
      <c r="Q2693" s="8">
        <f t="shared" si="341"/>
        <v>5.3846153846153842E-2</v>
      </c>
      <c r="R2693" s="9">
        <f t="shared" si="342"/>
        <v>17.5</v>
      </c>
      <c r="S2693" s="6" t="s">
        <v>8336</v>
      </c>
      <c r="T2693" s="6" t="s">
        <v>8337</v>
      </c>
      <c r="U2693" s="6" t="str">
        <f t="shared" si="336"/>
        <v>food</v>
      </c>
      <c r="V2693" s="6" t="str">
        <f t="shared" si="343"/>
        <v>food trucks</v>
      </c>
      <c r="W2693" s="6" t="str">
        <f t="shared" si="337"/>
        <v>food</v>
      </c>
      <c r="X2693" s="6" t="str">
        <f t="shared" si="338"/>
        <v>food trucks</v>
      </c>
    </row>
    <row r="2694" spans="1:24" ht="104.7" customHeight="1" x14ac:dyDescent="0.55000000000000004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20">
        <f t="shared" si="339"/>
        <v>42058.334027777775</v>
      </c>
      <c r="L2694" s="20">
        <f t="shared" si="340"/>
        <v>42088.292361111111</v>
      </c>
      <c r="M2694" s="6" t="b">
        <v>0</v>
      </c>
      <c r="N2694" s="6">
        <v>1</v>
      </c>
      <c r="O2694" s="6" t="b">
        <v>0</v>
      </c>
      <c r="P2694" s="6" t="s">
        <v>8284</v>
      </c>
      <c r="Q2694" s="8">
        <f t="shared" si="341"/>
        <v>0.7142857142857143</v>
      </c>
      <c r="R2694" s="9">
        <f t="shared" si="342"/>
        <v>25</v>
      </c>
      <c r="S2694" s="6" t="s">
        <v>8336</v>
      </c>
      <c r="T2694" s="6" t="s">
        <v>8337</v>
      </c>
      <c r="U2694" s="6" t="str">
        <f t="shared" si="336"/>
        <v>food</v>
      </c>
      <c r="V2694" s="6" t="str">
        <f t="shared" si="343"/>
        <v>food trucks</v>
      </c>
      <c r="W2694" s="6" t="str">
        <f t="shared" si="337"/>
        <v>food</v>
      </c>
      <c r="X2694" s="6" t="str">
        <f t="shared" si="338"/>
        <v>food trucks</v>
      </c>
    </row>
    <row r="2695" spans="1:24" ht="104.7" customHeight="1" x14ac:dyDescent="0.55000000000000004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20">
        <f t="shared" si="339"/>
        <v>41834.138495370367</v>
      </c>
      <c r="L2695" s="20">
        <f t="shared" si="340"/>
        <v>41864.138495370367</v>
      </c>
      <c r="M2695" s="6" t="b">
        <v>0</v>
      </c>
      <c r="N2695" s="6">
        <v>3</v>
      </c>
      <c r="O2695" s="6" t="b">
        <v>0</v>
      </c>
      <c r="P2695" s="6" t="s">
        <v>8284</v>
      </c>
      <c r="Q2695" s="8">
        <f t="shared" si="341"/>
        <v>0.8</v>
      </c>
      <c r="R2695" s="9">
        <f t="shared" si="342"/>
        <v>13.333333333333334</v>
      </c>
      <c r="S2695" s="6" t="s">
        <v>8336</v>
      </c>
      <c r="T2695" s="6" t="s">
        <v>8337</v>
      </c>
      <c r="U2695" s="6" t="str">
        <f t="shared" si="336"/>
        <v>food</v>
      </c>
      <c r="V2695" s="6" t="str">
        <f t="shared" si="343"/>
        <v>food trucks</v>
      </c>
      <c r="W2695" s="6" t="str">
        <f t="shared" si="337"/>
        <v>food</v>
      </c>
      <c r="X2695" s="6" t="str">
        <f t="shared" si="338"/>
        <v>food trucks</v>
      </c>
    </row>
    <row r="2696" spans="1:24" ht="104.7" customHeight="1" x14ac:dyDescent="0.55000000000000004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20">
        <f t="shared" si="339"/>
        <v>41878.140497685185</v>
      </c>
      <c r="L2696" s="20">
        <f t="shared" si="340"/>
        <v>41908.140497685185</v>
      </c>
      <c r="M2696" s="6" t="b">
        <v>0</v>
      </c>
      <c r="N2696" s="6">
        <v>1</v>
      </c>
      <c r="O2696" s="6" t="b">
        <v>0</v>
      </c>
      <c r="P2696" s="6" t="s">
        <v>8284</v>
      </c>
      <c r="Q2696" s="8">
        <f t="shared" si="341"/>
        <v>3.3333333333333335E-3</v>
      </c>
      <c r="R2696" s="9">
        <f t="shared" si="342"/>
        <v>1</v>
      </c>
      <c r="S2696" s="6" t="s">
        <v>8336</v>
      </c>
      <c r="T2696" s="6" t="s">
        <v>8337</v>
      </c>
      <c r="U2696" s="6" t="str">
        <f t="shared" si="336"/>
        <v>food</v>
      </c>
      <c r="V2696" s="6" t="str">
        <f t="shared" si="343"/>
        <v>food trucks</v>
      </c>
      <c r="W2696" s="6" t="str">
        <f t="shared" si="337"/>
        <v>food</v>
      </c>
      <c r="X2696" s="6" t="str">
        <f t="shared" si="338"/>
        <v>food trucks</v>
      </c>
    </row>
    <row r="2697" spans="1:24" ht="104.7" customHeight="1" x14ac:dyDescent="0.55000000000000004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20">
        <f t="shared" si="339"/>
        <v>42048.181921296295</v>
      </c>
      <c r="L2697" s="20">
        <f t="shared" si="340"/>
        <v>42108.14025462963</v>
      </c>
      <c r="M2697" s="6" t="b">
        <v>0</v>
      </c>
      <c r="N2697" s="6">
        <v>3</v>
      </c>
      <c r="O2697" s="6" t="b">
        <v>0</v>
      </c>
      <c r="P2697" s="6" t="s">
        <v>8284</v>
      </c>
      <c r="Q2697" s="8">
        <f t="shared" si="341"/>
        <v>0.47333333333333333</v>
      </c>
      <c r="R2697" s="9">
        <f t="shared" si="342"/>
        <v>23.666666666666668</v>
      </c>
      <c r="S2697" s="6" t="s">
        <v>8336</v>
      </c>
      <c r="T2697" s="6" t="s">
        <v>8337</v>
      </c>
      <c r="U2697" s="6" t="str">
        <f t="shared" si="336"/>
        <v>food</v>
      </c>
      <c r="V2697" s="6" t="str">
        <f t="shared" si="343"/>
        <v>food trucks</v>
      </c>
      <c r="W2697" s="6" t="str">
        <f t="shared" si="337"/>
        <v>food</v>
      </c>
      <c r="X2697" s="6" t="str">
        <f t="shared" si="338"/>
        <v>food trucks</v>
      </c>
    </row>
    <row r="2698" spans="1:24" ht="104.7" customHeight="1" x14ac:dyDescent="0.55000000000000004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20">
        <f t="shared" si="339"/>
        <v>41964.844444444447</v>
      </c>
      <c r="L2698" s="20">
        <f t="shared" si="340"/>
        <v>41998.844444444447</v>
      </c>
      <c r="M2698" s="6" t="b">
        <v>0</v>
      </c>
      <c r="N2698" s="6">
        <v>38</v>
      </c>
      <c r="O2698" s="6" t="b">
        <v>0</v>
      </c>
      <c r="P2698" s="6" t="s">
        <v>8284</v>
      </c>
      <c r="Q2698" s="8">
        <f t="shared" si="341"/>
        <v>5.65</v>
      </c>
      <c r="R2698" s="9">
        <f t="shared" si="342"/>
        <v>89.21052631578948</v>
      </c>
      <c r="S2698" s="6" t="s">
        <v>8336</v>
      </c>
      <c r="T2698" s="6" t="s">
        <v>8337</v>
      </c>
      <c r="U2698" s="6" t="str">
        <f t="shared" si="336"/>
        <v>food</v>
      </c>
      <c r="V2698" s="6" t="str">
        <f t="shared" si="343"/>
        <v>food trucks</v>
      </c>
      <c r="W2698" s="6" t="str">
        <f t="shared" si="337"/>
        <v>food</v>
      </c>
      <c r="X2698" s="6" t="str">
        <f t="shared" si="338"/>
        <v>food trucks</v>
      </c>
    </row>
    <row r="2699" spans="1:24" ht="104.7" customHeight="1" x14ac:dyDescent="0.55000000000000004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20">
        <f t="shared" si="339"/>
        <v>42187.940081018518</v>
      </c>
      <c r="L2699" s="20">
        <f t="shared" si="340"/>
        <v>42218.916666666672</v>
      </c>
      <c r="M2699" s="6" t="b">
        <v>0</v>
      </c>
      <c r="N2699" s="6">
        <v>52</v>
      </c>
      <c r="O2699" s="6" t="b">
        <v>0</v>
      </c>
      <c r="P2699" s="6" t="s">
        <v>8284</v>
      </c>
      <c r="Q2699" s="8">
        <f t="shared" si="341"/>
        <v>26.35217391304348</v>
      </c>
      <c r="R2699" s="9">
        <f t="shared" si="342"/>
        <v>116.55769230769231</v>
      </c>
      <c r="S2699" s="6" t="s">
        <v>8336</v>
      </c>
      <c r="T2699" s="6" t="s">
        <v>8337</v>
      </c>
      <c r="U2699" s="6" t="str">
        <f t="shared" si="336"/>
        <v>food</v>
      </c>
      <c r="V2699" s="6" t="str">
        <f t="shared" si="343"/>
        <v>food trucks</v>
      </c>
      <c r="W2699" s="6" t="str">
        <f t="shared" si="337"/>
        <v>food</v>
      </c>
      <c r="X2699" s="6" t="str">
        <f t="shared" si="338"/>
        <v>food trucks</v>
      </c>
    </row>
    <row r="2700" spans="1:24" ht="104.7" customHeight="1" x14ac:dyDescent="0.55000000000000004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20">
        <f t="shared" si="339"/>
        <v>41787.898240740738</v>
      </c>
      <c r="L2700" s="20">
        <f t="shared" si="340"/>
        <v>41817.898240740738</v>
      </c>
      <c r="M2700" s="6" t="b">
        <v>0</v>
      </c>
      <c r="N2700" s="6">
        <v>2</v>
      </c>
      <c r="O2700" s="6" t="b">
        <v>0</v>
      </c>
      <c r="P2700" s="6" t="s">
        <v>8284</v>
      </c>
      <c r="Q2700" s="8">
        <f t="shared" si="341"/>
        <v>0.325125</v>
      </c>
      <c r="R2700" s="9">
        <f t="shared" si="342"/>
        <v>13.005000000000001</v>
      </c>
      <c r="S2700" s="6" t="s">
        <v>8336</v>
      </c>
      <c r="T2700" s="6" t="s">
        <v>8337</v>
      </c>
      <c r="U2700" s="6" t="str">
        <f t="shared" si="336"/>
        <v>food</v>
      </c>
      <c r="V2700" s="6" t="str">
        <f t="shared" si="343"/>
        <v>food trucks</v>
      </c>
      <c r="W2700" s="6" t="str">
        <f t="shared" si="337"/>
        <v>food</v>
      </c>
      <c r="X2700" s="6" t="str">
        <f t="shared" si="338"/>
        <v>food trucks</v>
      </c>
    </row>
    <row r="2701" spans="1:24" ht="104.7" customHeight="1" x14ac:dyDescent="0.55000000000000004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20">
        <f t="shared" si="339"/>
        <v>41829.896562499998</v>
      </c>
      <c r="L2701" s="20">
        <f t="shared" si="340"/>
        <v>41859.896562499998</v>
      </c>
      <c r="M2701" s="6" t="b">
        <v>0</v>
      </c>
      <c r="N2701" s="6">
        <v>0</v>
      </c>
      <c r="O2701" s="6" t="b">
        <v>0</v>
      </c>
      <c r="P2701" s="6" t="s">
        <v>8284</v>
      </c>
      <c r="Q2701" s="8">
        <f t="shared" si="341"/>
        <v>0</v>
      </c>
      <c r="R2701" s="9" t="e">
        <f t="shared" si="342"/>
        <v>#DIV/0!</v>
      </c>
      <c r="S2701" s="6" t="s">
        <v>8336</v>
      </c>
      <c r="T2701" s="6" t="s">
        <v>8337</v>
      </c>
      <c r="U2701" s="6" t="str">
        <f t="shared" si="336"/>
        <v>food</v>
      </c>
      <c r="V2701" s="6" t="str">
        <f t="shared" si="343"/>
        <v>food trucks</v>
      </c>
      <c r="W2701" s="6" t="str">
        <f t="shared" si="337"/>
        <v>food</v>
      </c>
      <c r="X2701" s="6" t="str">
        <f t="shared" si="338"/>
        <v>food trucks</v>
      </c>
    </row>
    <row r="2702" spans="1:24" ht="104.7" customHeight="1" x14ac:dyDescent="0.55000000000000004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20">
        <f t="shared" si="339"/>
        <v>41870.87467592593</v>
      </c>
      <c r="L2702" s="20">
        <f t="shared" si="340"/>
        <v>41900.87467592593</v>
      </c>
      <c r="M2702" s="6" t="b">
        <v>0</v>
      </c>
      <c r="N2702" s="6">
        <v>4</v>
      </c>
      <c r="O2702" s="6" t="b">
        <v>0</v>
      </c>
      <c r="P2702" s="6" t="s">
        <v>8284</v>
      </c>
      <c r="Q2702" s="8">
        <f t="shared" si="341"/>
        <v>0.7000700070007001</v>
      </c>
      <c r="R2702" s="9">
        <f t="shared" si="342"/>
        <v>17.5</v>
      </c>
      <c r="S2702" s="6" t="s">
        <v>8336</v>
      </c>
      <c r="T2702" s="6" t="s">
        <v>8337</v>
      </c>
      <c r="U2702" s="6" t="str">
        <f t="shared" si="336"/>
        <v>food</v>
      </c>
      <c r="V2702" s="6" t="str">
        <f t="shared" si="343"/>
        <v>food trucks</v>
      </c>
      <c r="W2702" s="6" t="str">
        <f t="shared" si="337"/>
        <v>food</v>
      </c>
      <c r="X2702" s="6" t="str">
        <f t="shared" si="338"/>
        <v>food trucks</v>
      </c>
    </row>
    <row r="2703" spans="1:24" ht="104.7" customHeight="1" x14ac:dyDescent="0.55000000000000004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20">
        <f t="shared" si="339"/>
        <v>42801.774699074071</v>
      </c>
      <c r="L2703" s="20">
        <f t="shared" si="340"/>
        <v>42832.733032407406</v>
      </c>
      <c r="M2703" s="6" t="b">
        <v>0</v>
      </c>
      <c r="N2703" s="6">
        <v>46</v>
      </c>
      <c r="O2703" s="6" t="b">
        <v>0</v>
      </c>
      <c r="P2703" s="6" t="s">
        <v>8303</v>
      </c>
      <c r="Q2703" s="8">
        <f t="shared" si="341"/>
        <v>46.176470588235297</v>
      </c>
      <c r="R2703" s="9">
        <f t="shared" si="342"/>
        <v>34.130434782608695</v>
      </c>
      <c r="S2703" s="6" t="s">
        <v>8317</v>
      </c>
      <c r="T2703" s="6" t="s">
        <v>8357</v>
      </c>
      <c r="U2703" s="6" t="str">
        <f t="shared" si="336"/>
        <v>theater</v>
      </c>
      <c r="V2703" s="6" t="str">
        <f t="shared" si="343"/>
        <v>spaces</v>
      </c>
      <c r="W2703" s="6" t="str">
        <f t="shared" si="337"/>
        <v>theater</v>
      </c>
      <c r="X2703" s="6" t="str">
        <f t="shared" si="338"/>
        <v>spaces</v>
      </c>
    </row>
    <row r="2704" spans="1:24" ht="104.7" customHeight="1" x14ac:dyDescent="0.55000000000000004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20">
        <f t="shared" si="339"/>
        <v>42800.801817129628</v>
      </c>
      <c r="L2704" s="20">
        <f t="shared" si="340"/>
        <v>42830.760150462964</v>
      </c>
      <c r="M2704" s="6" t="b">
        <v>1</v>
      </c>
      <c r="N2704" s="6">
        <v>26</v>
      </c>
      <c r="O2704" s="6" t="b">
        <v>0</v>
      </c>
      <c r="P2704" s="6" t="s">
        <v>8303</v>
      </c>
      <c r="Q2704" s="8">
        <f t="shared" si="341"/>
        <v>34.410000000000004</v>
      </c>
      <c r="R2704" s="9">
        <f t="shared" si="342"/>
        <v>132.34615384615384</v>
      </c>
      <c r="S2704" s="6" t="s">
        <v>8317</v>
      </c>
      <c r="T2704" s="6" t="s">
        <v>8357</v>
      </c>
      <c r="U2704" s="6" t="str">
        <f t="shared" si="336"/>
        <v>theater</v>
      </c>
      <c r="V2704" s="6" t="str">
        <f t="shared" si="343"/>
        <v>spaces</v>
      </c>
      <c r="W2704" s="6" t="str">
        <f t="shared" si="337"/>
        <v>theater</v>
      </c>
      <c r="X2704" s="6" t="str">
        <f t="shared" si="338"/>
        <v>spaces</v>
      </c>
    </row>
    <row r="2705" spans="1:24" ht="104.7" customHeight="1" x14ac:dyDescent="0.55000000000000004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20">
        <f t="shared" si="339"/>
        <v>42756.690162037034</v>
      </c>
      <c r="L2705" s="20">
        <f t="shared" si="340"/>
        <v>42816.648495370369</v>
      </c>
      <c r="M2705" s="6" t="b">
        <v>0</v>
      </c>
      <c r="N2705" s="6">
        <v>45</v>
      </c>
      <c r="O2705" s="6" t="b">
        <v>0</v>
      </c>
      <c r="P2705" s="6" t="s">
        <v>8303</v>
      </c>
      <c r="Q2705" s="8">
        <f t="shared" si="341"/>
        <v>103.75000000000001</v>
      </c>
      <c r="R2705" s="9">
        <f t="shared" si="342"/>
        <v>922.22222222222217</v>
      </c>
      <c r="S2705" s="6" t="s">
        <v>8317</v>
      </c>
      <c r="T2705" s="6" t="s">
        <v>8357</v>
      </c>
      <c r="U2705" s="6" t="str">
        <f t="shared" si="336"/>
        <v>theater</v>
      </c>
      <c r="V2705" s="6" t="str">
        <f t="shared" si="343"/>
        <v>spaces</v>
      </c>
      <c r="W2705" s="6" t="str">
        <f t="shared" si="337"/>
        <v>theater</v>
      </c>
      <c r="X2705" s="6" t="str">
        <f t="shared" si="338"/>
        <v>spaces</v>
      </c>
    </row>
    <row r="2706" spans="1:24" ht="104.7" customHeight="1" x14ac:dyDescent="0.55000000000000004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20">
        <f t="shared" si="339"/>
        <v>42787.862430555557</v>
      </c>
      <c r="L2706" s="20">
        <f t="shared" si="340"/>
        <v>42830.820763888885</v>
      </c>
      <c r="M2706" s="6" t="b">
        <v>0</v>
      </c>
      <c r="N2706" s="6">
        <v>7</v>
      </c>
      <c r="O2706" s="6" t="b">
        <v>0</v>
      </c>
      <c r="P2706" s="6" t="s">
        <v>8303</v>
      </c>
      <c r="Q2706" s="8">
        <f t="shared" si="341"/>
        <v>6.0263157894736841</v>
      </c>
      <c r="R2706" s="9">
        <f t="shared" si="342"/>
        <v>163.57142857142858</v>
      </c>
      <c r="S2706" s="6" t="s">
        <v>8317</v>
      </c>
      <c r="T2706" s="6" t="s">
        <v>8357</v>
      </c>
      <c r="U2706" s="6" t="str">
        <f t="shared" si="336"/>
        <v>theater</v>
      </c>
      <c r="V2706" s="6" t="str">
        <f t="shared" si="343"/>
        <v>spaces</v>
      </c>
      <c r="W2706" s="6" t="str">
        <f t="shared" si="337"/>
        <v>theater</v>
      </c>
      <c r="X2706" s="6" t="str">
        <f t="shared" si="338"/>
        <v>spaces</v>
      </c>
    </row>
    <row r="2707" spans="1:24" ht="104.7" customHeight="1" x14ac:dyDescent="0.55000000000000004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20">
        <f t="shared" si="339"/>
        <v>42773.916180555556</v>
      </c>
      <c r="L2707" s="20">
        <f t="shared" si="340"/>
        <v>42818.874513888892</v>
      </c>
      <c r="M2707" s="6" t="b">
        <v>0</v>
      </c>
      <c r="N2707" s="6">
        <v>8</v>
      </c>
      <c r="O2707" s="6" t="b">
        <v>0</v>
      </c>
      <c r="P2707" s="6" t="s">
        <v>8303</v>
      </c>
      <c r="Q2707" s="8">
        <f t="shared" si="341"/>
        <v>10.539393939393939</v>
      </c>
      <c r="R2707" s="9">
        <f t="shared" si="342"/>
        <v>217.375</v>
      </c>
      <c r="S2707" s="6" t="s">
        <v>8317</v>
      </c>
      <c r="T2707" s="6" t="s">
        <v>8357</v>
      </c>
      <c r="U2707" s="6" t="str">
        <f t="shared" si="336"/>
        <v>theater</v>
      </c>
      <c r="V2707" s="6" t="str">
        <f t="shared" si="343"/>
        <v>spaces</v>
      </c>
      <c r="W2707" s="6" t="str">
        <f t="shared" si="337"/>
        <v>theater</v>
      </c>
      <c r="X2707" s="6" t="str">
        <f t="shared" si="338"/>
        <v>spaces</v>
      </c>
    </row>
    <row r="2708" spans="1:24" ht="104.7" customHeight="1" x14ac:dyDescent="0.55000000000000004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20">
        <f t="shared" si="339"/>
        <v>41899.294942129629</v>
      </c>
      <c r="L2708" s="20">
        <f t="shared" si="340"/>
        <v>41928.290972222225</v>
      </c>
      <c r="M2708" s="6" t="b">
        <v>1</v>
      </c>
      <c r="N2708" s="6">
        <v>263</v>
      </c>
      <c r="O2708" s="6" t="b">
        <v>1</v>
      </c>
      <c r="P2708" s="6" t="s">
        <v>8303</v>
      </c>
      <c r="Q2708" s="8">
        <f t="shared" si="341"/>
        <v>112.29714285714284</v>
      </c>
      <c r="R2708" s="9">
        <f t="shared" si="342"/>
        <v>149.44486692015209</v>
      </c>
      <c r="S2708" s="6" t="s">
        <v>8317</v>
      </c>
      <c r="T2708" s="6" t="s">
        <v>8357</v>
      </c>
      <c r="U2708" s="6" t="str">
        <f t="shared" si="336"/>
        <v>theater</v>
      </c>
      <c r="V2708" s="6" t="str">
        <f t="shared" si="343"/>
        <v>spaces</v>
      </c>
      <c r="W2708" s="6" t="str">
        <f t="shared" si="337"/>
        <v>theater</v>
      </c>
      <c r="X2708" s="6" t="str">
        <f t="shared" si="338"/>
        <v>spaces</v>
      </c>
    </row>
    <row r="2709" spans="1:24" ht="104.7" customHeight="1" x14ac:dyDescent="0.55000000000000004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20">
        <f t="shared" si="339"/>
        <v>41391.782905092594</v>
      </c>
      <c r="L2709" s="20">
        <f t="shared" si="340"/>
        <v>41421.290972222225</v>
      </c>
      <c r="M2709" s="6" t="b">
        <v>1</v>
      </c>
      <c r="N2709" s="6">
        <v>394</v>
      </c>
      <c r="O2709" s="6" t="b">
        <v>1</v>
      </c>
      <c r="P2709" s="6" t="s">
        <v>8303</v>
      </c>
      <c r="Q2709" s="8">
        <f t="shared" si="341"/>
        <v>350.84462500000001</v>
      </c>
      <c r="R2709" s="9">
        <f t="shared" si="342"/>
        <v>71.237487309644663</v>
      </c>
      <c r="S2709" s="6" t="s">
        <v>8317</v>
      </c>
      <c r="T2709" s="6" t="s">
        <v>8357</v>
      </c>
      <c r="U2709" s="6" t="str">
        <f t="shared" si="336"/>
        <v>theater</v>
      </c>
      <c r="V2709" s="6" t="str">
        <f t="shared" si="343"/>
        <v>spaces</v>
      </c>
      <c r="W2709" s="6" t="str">
        <f t="shared" si="337"/>
        <v>theater</v>
      </c>
      <c r="X2709" s="6" t="str">
        <f t="shared" si="338"/>
        <v>spaces</v>
      </c>
    </row>
    <row r="2710" spans="1:24" ht="104.7" customHeight="1" x14ac:dyDescent="0.55000000000000004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20">
        <f t="shared" si="339"/>
        <v>42512.698217592595</v>
      </c>
      <c r="L2710" s="20">
        <f t="shared" si="340"/>
        <v>42572.698217592595</v>
      </c>
      <c r="M2710" s="6" t="b">
        <v>1</v>
      </c>
      <c r="N2710" s="6">
        <v>1049</v>
      </c>
      <c r="O2710" s="6" t="b">
        <v>1</v>
      </c>
      <c r="P2710" s="6" t="s">
        <v>8303</v>
      </c>
      <c r="Q2710" s="8">
        <f t="shared" si="341"/>
        <v>233.21535</v>
      </c>
      <c r="R2710" s="9">
        <f t="shared" si="342"/>
        <v>44.464318398474738</v>
      </c>
      <c r="S2710" s="6" t="s">
        <v>8317</v>
      </c>
      <c r="T2710" s="6" t="s">
        <v>8357</v>
      </c>
      <c r="U2710" s="6" t="str">
        <f t="shared" si="336"/>
        <v>theater</v>
      </c>
      <c r="V2710" s="6" t="str">
        <f t="shared" si="343"/>
        <v>spaces</v>
      </c>
      <c r="W2710" s="6" t="str">
        <f t="shared" si="337"/>
        <v>theater</v>
      </c>
      <c r="X2710" s="6" t="str">
        <f t="shared" si="338"/>
        <v>spaces</v>
      </c>
    </row>
    <row r="2711" spans="1:24" ht="104.7" customHeight="1" x14ac:dyDescent="0.55000000000000004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20">
        <f t="shared" si="339"/>
        <v>42612.149780092594</v>
      </c>
      <c r="L2711" s="20">
        <f t="shared" si="340"/>
        <v>42647.165972222225</v>
      </c>
      <c r="M2711" s="6" t="b">
        <v>1</v>
      </c>
      <c r="N2711" s="6">
        <v>308</v>
      </c>
      <c r="O2711" s="6" t="b">
        <v>1</v>
      </c>
      <c r="P2711" s="6" t="s">
        <v>8303</v>
      </c>
      <c r="Q2711" s="8">
        <f t="shared" si="341"/>
        <v>101.60599999999999</v>
      </c>
      <c r="R2711" s="9">
        <f t="shared" si="342"/>
        <v>164.94480519480518</v>
      </c>
      <c r="S2711" s="6" t="s">
        <v>8317</v>
      </c>
      <c r="T2711" s="6" t="s">
        <v>8357</v>
      </c>
      <c r="U2711" s="6" t="str">
        <f t="shared" si="336"/>
        <v>theater</v>
      </c>
      <c r="V2711" s="6" t="str">
        <f t="shared" si="343"/>
        <v>spaces</v>
      </c>
      <c r="W2711" s="6" t="str">
        <f t="shared" si="337"/>
        <v>theater</v>
      </c>
      <c r="X2711" s="6" t="str">
        <f t="shared" si="338"/>
        <v>spaces</v>
      </c>
    </row>
    <row r="2712" spans="1:24" ht="104.7" customHeight="1" x14ac:dyDescent="0.55000000000000004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20">
        <f t="shared" si="339"/>
        <v>41828.229490740741</v>
      </c>
      <c r="L2712" s="20">
        <f t="shared" si="340"/>
        <v>41860.083333333336</v>
      </c>
      <c r="M2712" s="6" t="b">
        <v>1</v>
      </c>
      <c r="N2712" s="6">
        <v>1088</v>
      </c>
      <c r="O2712" s="6" t="b">
        <v>1</v>
      </c>
      <c r="P2712" s="6" t="s">
        <v>8303</v>
      </c>
      <c r="Q2712" s="8">
        <f t="shared" si="341"/>
        <v>153.90035000000003</v>
      </c>
      <c r="R2712" s="9">
        <f t="shared" si="342"/>
        <v>84.871516544117654</v>
      </c>
      <c r="S2712" s="6" t="s">
        <v>8317</v>
      </c>
      <c r="T2712" s="6" t="s">
        <v>8357</v>
      </c>
      <c r="U2712" s="6" t="str">
        <f t="shared" si="336"/>
        <v>theater</v>
      </c>
      <c r="V2712" s="6" t="str">
        <f t="shared" si="343"/>
        <v>spaces</v>
      </c>
      <c r="W2712" s="6" t="str">
        <f t="shared" si="337"/>
        <v>theater</v>
      </c>
      <c r="X2712" s="6" t="str">
        <f t="shared" si="338"/>
        <v>spaces</v>
      </c>
    </row>
    <row r="2713" spans="1:24" ht="104.7" customHeight="1" x14ac:dyDescent="0.55000000000000004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20">
        <f t="shared" si="339"/>
        <v>41780.745254629634</v>
      </c>
      <c r="L2713" s="20">
        <f t="shared" si="340"/>
        <v>41810.917361111111</v>
      </c>
      <c r="M2713" s="6" t="b">
        <v>1</v>
      </c>
      <c r="N2713" s="6">
        <v>73</v>
      </c>
      <c r="O2713" s="6" t="b">
        <v>1</v>
      </c>
      <c r="P2713" s="6" t="s">
        <v>8303</v>
      </c>
      <c r="Q2713" s="8">
        <f t="shared" si="341"/>
        <v>100.7161125319693</v>
      </c>
      <c r="R2713" s="9">
        <f t="shared" si="342"/>
        <v>53.945205479452056</v>
      </c>
      <c r="S2713" s="6" t="s">
        <v>8317</v>
      </c>
      <c r="T2713" s="6" t="s">
        <v>8357</v>
      </c>
      <c r="U2713" s="6" t="str">
        <f t="shared" si="336"/>
        <v>theater</v>
      </c>
      <c r="V2713" s="6" t="str">
        <f t="shared" si="343"/>
        <v>spaces</v>
      </c>
      <c r="W2713" s="6" t="str">
        <f t="shared" si="337"/>
        <v>theater</v>
      </c>
      <c r="X2713" s="6" t="str">
        <f t="shared" si="338"/>
        <v>spaces</v>
      </c>
    </row>
    <row r="2714" spans="1:24" ht="104.7" customHeight="1" x14ac:dyDescent="0.55000000000000004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20">
        <f t="shared" si="339"/>
        <v>41432.062037037038</v>
      </c>
      <c r="L2714" s="20">
        <f t="shared" si="340"/>
        <v>41468.75</v>
      </c>
      <c r="M2714" s="6" t="b">
        <v>1</v>
      </c>
      <c r="N2714" s="6">
        <v>143</v>
      </c>
      <c r="O2714" s="6" t="b">
        <v>1</v>
      </c>
      <c r="P2714" s="6" t="s">
        <v>8303</v>
      </c>
      <c r="Q2714" s="8">
        <f t="shared" si="341"/>
        <v>131.38181818181818</v>
      </c>
      <c r="R2714" s="9">
        <f t="shared" si="342"/>
        <v>50.531468531468533</v>
      </c>
      <c r="S2714" s="6" t="s">
        <v>8317</v>
      </c>
      <c r="T2714" s="6" t="s">
        <v>8357</v>
      </c>
      <c r="U2714" s="6" t="str">
        <f t="shared" si="336"/>
        <v>theater</v>
      </c>
      <c r="V2714" s="6" t="str">
        <f t="shared" si="343"/>
        <v>spaces</v>
      </c>
      <c r="W2714" s="6" t="str">
        <f t="shared" si="337"/>
        <v>theater</v>
      </c>
      <c r="X2714" s="6" t="str">
        <f t="shared" si="338"/>
        <v>spaces</v>
      </c>
    </row>
    <row r="2715" spans="1:24" ht="104.7" customHeight="1" x14ac:dyDescent="0.55000000000000004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20">
        <f t="shared" si="339"/>
        <v>42322.653749999998</v>
      </c>
      <c r="L2715" s="20">
        <f t="shared" si="340"/>
        <v>42362.653749999998</v>
      </c>
      <c r="M2715" s="6" t="b">
        <v>1</v>
      </c>
      <c r="N2715" s="6">
        <v>1420</v>
      </c>
      <c r="O2715" s="6" t="b">
        <v>1</v>
      </c>
      <c r="P2715" s="6" t="s">
        <v>8303</v>
      </c>
      <c r="Q2715" s="8">
        <f t="shared" si="341"/>
        <v>102.24133333333334</v>
      </c>
      <c r="R2715" s="9">
        <f t="shared" si="342"/>
        <v>108.00140845070422</v>
      </c>
      <c r="S2715" s="6" t="s">
        <v>8317</v>
      </c>
      <c r="T2715" s="6" t="s">
        <v>8357</v>
      </c>
      <c r="U2715" s="6" t="str">
        <f t="shared" si="336"/>
        <v>theater</v>
      </c>
      <c r="V2715" s="6" t="str">
        <f t="shared" si="343"/>
        <v>spaces</v>
      </c>
      <c r="W2715" s="6" t="str">
        <f t="shared" si="337"/>
        <v>theater</v>
      </c>
      <c r="X2715" s="6" t="str">
        <f t="shared" si="338"/>
        <v>spaces</v>
      </c>
    </row>
    <row r="2716" spans="1:24" ht="104.7" customHeight="1" x14ac:dyDescent="0.55000000000000004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20">
        <f t="shared" si="339"/>
        <v>42629.655046296291</v>
      </c>
      <c r="L2716" s="20">
        <f t="shared" si="340"/>
        <v>42657.958333333328</v>
      </c>
      <c r="M2716" s="6" t="b">
        <v>1</v>
      </c>
      <c r="N2716" s="6">
        <v>305</v>
      </c>
      <c r="O2716" s="6" t="b">
        <v>1</v>
      </c>
      <c r="P2716" s="6" t="s">
        <v>8303</v>
      </c>
      <c r="Q2716" s="8">
        <f t="shared" si="341"/>
        <v>116.35599999999999</v>
      </c>
      <c r="R2716" s="9">
        <f t="shared" si="342"/>
        <v>95.373770491803285</v>
      </c>
      <c r="S2716" s="6" t="s">
        <v>8317</v>
      </c>
      <c r="T2716" s="6" t="s">
        <v>8357</v>
      </c>
      <c r="U2716" s="6" t="str">
        <f t="shared" si="336"/>
        <v>theater</v>
      </c>
      <c r="V2716" s="6" t="str">
        <f t="shared" si="343"/>
        <v>spaces</v>
      </c>
      <c r="W2716" s="6" t="str">
        <f t="shared" si="337"/>
        <v>theater</v>
      </c>
      <c r="X2716" s="6" t="str">
        <f t="shared" si="338"/>
        <v>spaces</v>
      </c>
    </row>
    <row r="2717" spans="1:24" ht="104.7" customHeight="1" x14ac:dyDescent="0.55000000000000004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20">
        <f t="shared" si="339"/>
        <v>42387.398472222223</v>
      </c>
      <c r="L2717" s="20">
        <f t="shared" si="340"/>
        <v>42421.398472222223</v>
      </c>
      <c r="M2717" s="6" t="b">
        <v>1</v>
      </c>
      <c r="N2717" s="6">
        <v>551</v>
      </c>
      <c r="O2717" s="6" t="b">
        <v>1</v>
      </c>
      <c r="P2717" s="6" t="s">
        <v>8303</v>
      </c>
      <c r="Q2717" s="8">
        <f t="shared" si="341"/>
        <v>264.62241666666665</v>
      </c>
      <c r="R2717" s="9">
        <f t="shared" si="342"/>
        <v>57.631016333938291</v>
      </c>
      <c r="S2717" s="6" t="s">
        <v>8317</v>
      </c>
      <c r="T2717" s="6" t="s">
        <v>8357</v>
      </c>
      <c r="U2717" s="6" t="str">
        <f t="shared" si="336"/>
        <v>theater</v>
      </c>
      <c r="V2717" s="6" t="str">
        <f t="shared" si="343"/>
        <v>spaces</v>
      </c>
      <c r="W2717" s="6" t="str">
        <f t="shared" si="337"/>
        <v>theater</v>
      </c>
      <c r="X2717" s="6" t="str">
        <f t="shared" si="338"/>
        <v>spaces</v>
      </c>
    </row>
    <row r="2718" spans="1:24" ht="104.7" customHeight="1" x14ac:dyDescent="0.55000000000000004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20">
        <f t="shared" si="339"/>
        <v>42255.333252314813</v>
      </c>
      <c r="L2718" s="20">
        <f t="shared" si="340"/>
        <v>42285.333252314813</v>
      </c>
      <c r="M2718" s="6" t="b">
        <v>1</v>
      </c>
      <c r="N2718" s="6">
        <v>187</v>
      </c>
      <c r="O2718" s="6" t="b">
        <v>1</v>
      </c>
      <c r="P2718" s="6" t="s">
        <v>8303</v>
      </c>
      <c r="Q2718" s="8">
        <f t="shared" si="341"/>
        <v>119.98010000000001</v>
      </c>
      <c r="R2718" s="9">
        <f t="shared" si="342"/>
        <v>64.160481283422456</v>
      </c>
      <c r="S2718" s="6" t="s">
        <v>8317</v>
      </c>
      <c r="T2718" s="6" t="s">
        <v>8357</v>
      </c>
      <c r="U2718" s="6" t="str">
        <f t="shared" si="336"/>
        <v>theater</v>
      </c>
      <c r="V2718" s="6" t="str">
        <f t="shared" si="343"/>
        <v>spaces</v>
      </c>
      <c r="W2718" s="6" t="str">
        <f t="shared" si="337"/>
        <v>theater</v>
      </c>
      <c r="X2718" s="6" t="str">
        <f t="shared" si="338"/>
        <v>spaces</v>
      </c>
    </row>
    <row r="2719" spans="1:24" ht="104.7" customHeight="1" x14ac:dyDescent="0.55000000000000004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20">
        <f t="shared" si="339"/>
        <v>41934.914918981485</v>
      </c>
      <c r="L2719" s="20">
        <f t="shared" si="340"/>
        <v>41979.956585648149</v>
      </c>
      <c r="M2719" s="6" t="b">
        <v>1</v>
      </c>
      <c r="N2719" s="6">
        <v>325</v>
      </c>
      <c r="O2719" s="6" t="b">
        <v>1</v>
      </c>
      <c r="P2719" s="6" t="s">
        <v>8303</v>
      </c>
      <c r="Q2719" s="8">
        <f t="shared" si="341"/>
        <v>120.10400000000001</v>
      </c>
      <c r="R2719" s="9">
        <f t="shared" si="342"/>
        <v>92.387692307692305</v>
      </c>
      <c r="S2719" s="6" t="s">
        <v>8317</v>
      </c>
      <c r="T2719" s="6" t="s">
        <v>8357</v>
      </c>
      <c r="U2719" s="6" t="str">
        <f t="shared" si="336"/>
        <v>theater</v>
      </c>
      <c r="V2719" s="6" t="str">
        <f t="shared" si="343"/>
        <v>spaces</v>
      </c>
      <c r="W2719" s="6" t="str">
        <f t="shared" si="337"/>
        <v>theater</v>
      </c>
      <c r="X2719" s="6" t="str">
        <f t="shared" si="338"/>
        <v>spaces</v>
      </c>
    </row>
    <row r="2720" spans="1:24" ht="104.7" customHeight="1" x14ac:dyDescent="0.55000000000000004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20">
        <f t="shared" si="339"/>
        <v>42465.596585648149</v>
      </c>
      <c r="L2720" s="20">
        <f t="shared" si="340"/>
        <v>42493.958333333328</v>
      </c>
      <c r="M2720" s="6" t="b">
        <v>1</v>
      </c>
      <c r="N2720" s="6">
        <v>148</v>
      </c>
      <c r="O2720" s="6" t="b">
        <v>1</v>
      </c>
      <c r="P2720" s="6" t="s">
        <v>8303</v>
      </c>
      <c r="Q2720" s="8">
        <f t="shared" si="341"/>
        <v>103.58333333333334</v>
      </c>
      <c r="R2720" s="9">
        <f t="shared" si="342"/>
        <v>125.97972972972973</v>
      </c>
      <c r="S2720" s="6" t="s">
        <v>8317</v>
      </c>
      <c r="T2720" s="6" t="s">
        <v>8357</v>
      </c>
      <c r="U2720" s="6" t="str">
        <f t="shared" si="336"/>
        <v>theater</v>
      </c>
      <c r="V2720" s="6" t="str">
        <f t="shared" si="343"/>
        <v>spaces</v>
      </c>
      <c r="W2720" s="6" t="str">
        <f t="shared" si="337"/>
        <v>theater</v>
      </c>
      <c r="X2720" s="6" t="str">
        <f t="shared" si="338"/>
        <v>spaces</v>
      </c>
    </row>
    <row r="2721" spans="1:24" ht="104.7" customHeight="1" x14ac:dyDescent="0.55000000000000004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20">
        <f t="shared" si="339"/>
        <v>42418.031180555554</v>
      </c>
      <c r="L2721" s="20">
        <f t="shared" si="340"/>
        <v>42477.989513888882</v>
      </c>
      <c r="M2721" s="6" t="b">
        <v>0</v>
      </c>
      <c r="N2721" s="6">
        <v>69</v>
      </c>
      <c r="O2721" s="6" t="b">
        <v>1</v>
      </c>
      <c r="P2721" s="6" t="s">
        <v>8303</v>
      </c>
      <c r="Q2721" s="8">
        <f t="shared" si="341"/>
        <v>108.83333333333334</v>
      </c>
      <c r="R2721" s="9">
        <f t="shared" si="342"/>
        <v>94.637681159420296</v>
      </c>
      <c r="S2721" s="6" t="s">
        <v>8317</v>
      </c>
      <c r="T2721" s="6" t="s">
        <v>8357</v>
      </c>
      <c r="U2721" s="6" t="str">
        <f t="shared" si="336"/>
        <v>theater</v>
      </c>
      <c r="V2721" s="6" t="str">
        <f t="shared" si="343"/>
        <v>spaces</v>
      </c>
      <c r="W2721" s="6" t="str">
        <f t="shared" si="337"/>
        <v>theater</v>
      </c>
      <c r="X2721" s="6" t="str">
        <f t="shared" si="338"/>
        <v>spaces</v>
      </c>
    </row>
    <row r="2722" spans="1:24" ht="104.7" customHeight="1" x14ac:dyDescent="0.55000000000000004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20">
        <f t="shared" si="339"/>
        <v>42655.465891203698</v>
      </c>
      <c r="L2722" s="20">
        <f t="shared" si="340"/>
        <v>42685.507557870369</v>
      </c>
      <c r="M2722" s="6" t="b">
        <v>0</v>
      </c>
      <c r="N2722" s="6">
        <v>173</v>
      </c>
      <c r="O2722" s="6" t="b">
        <v>1</v>
      </c>
      <c r="P2722" s="6" t="s">
        <v>8303</v>
      </c>
      <c r="Q2722" s="8">
        <f t="shared" si="341"/>
        <v>118.12400000000001</v>
      </c>
      <c r="R2722" s="9">
        <f t="shared" si="342"/>
        <v>170.69942196531792</v>
      </c>
      <c r="S2722" s="6" t="s">
        <v>8317</v>
      </c>
      <c r="T2722" s="6" t="s">
        <v>8357</v>
      </c>
      <c r="U2722" s="6" t="str">
        <f t="shared" si="336"/>
        <v>theater</v>
      </c>
      <c r="V2722" s="6" t="str">
        <f t="shared" si="343"/>
        <v>spaces</v>
      </c>
      <c r="W2722" s="6" t="str">
        <f t="shared" si="337"/>
        <v>theater</v>
      </c>
      <c r="X2722" s="6" t="str">
        <f t="shared" si="338"/>
        <v>spaces</v>
      </c>
    </row>
    <row r="2723" spans="1:24" ht="104.7" customHeight="1" x14ac:dyDescent="0.55000000000000004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20">
        <f t="shared" si="339"/>
        <v>41493.543958333335</v>
      </c>
      <c r="L2723" s="20">
        <f t="shared" si="340"/>
        <v>41523.791666666664</v>
      </c>
      <c r="M2723" s="6" t="b">
        <v>0</v>
      </c>
      <c r="N2723" s="6">
        <v>269</v>
      </c>
      <c r="O2723" s="6" t="b">
        <v>1</v>
      </c>
      <c r="P2723" s="6" t="s">
        <v>8295</v>
      </c>
      <c r="Q2723" s="8">
        <f t="shared" si="341"/>
        <v>1462</v>
      </c>
      <c r="R2723" s="9">
        <f t="shared" si="342"/>
        <v>40.762081784386616</v>
      </c>
      <c r="S2723" s="6" t="s">
        <v>8319</v>
      </c>
      <c r="T2723" s="6" t="s">
        <v>8349</v>
      </c>
      <c r="U2723" s="6" t="str">
        <f t="shared" si="336"/>
        <v>technology</v>
      </c>
      <c r="V2723" s="6" t="str">
        <f t="shared" si="343"/>
        <v>hardware</v>
      </c>
      <c r="W2723" s="6" t="str">
        <f t="shared" si="337"/>
        <v>technology</v>
      </c>
      <c r="X2723" s="6" t="str">
        <f t="shared" si="338"/>
        <v>hardware</v>
      </c>
    </row>
    <row r="2724" spans="1:24" ht="104.7" customHeight="1" x14ac:dyDescent="0.55000000000000004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20">
        <f t="shared" si="339"/>
        <v>42704.857094907406</v>
      </c>
      <c r="L2724" s="20">
        <f t="shared" si="340"/>
        <v>42764.857094907406</v>
      </c>
      <c r="M2724" s="6" t="b">
        <v>0</v>
      </c>
      <c r="N2724" s="6">
        <v>185</v>
      </c>
      <c r="O2724" s="6" t="b">
        <v>1</v>
      </c>
      <c r="P2724" s="6" t="s">
        <v>8295</v>
      </c>
      <c r="Q2724" s="8">
        <f t="shared" si="341"/>
        <v>252.54</v>
      </c>
      <c r="R2724" s="9">
        <f t="shared" si="342"/>
        <v>68.254054054054052</v>
      </c>
      <c r="S2724" s="6" t="s">
        <v>8319</v>
      </c>
      <c r="T2724" s="6" t="s">
        <v>8349</v>
      </c>
      <c r="U2724" s="6" t="str">
        <f t="shared" si="336"/>
        <v>technology</v>
      </c>
      <c r="V2724" s="6" t="str">
        <f t="shared" si="343"/>
        <v>hardware</v>
      </c>
      <c r="W2724" s="6" t="str">
        <f t="shared" si="337"/>
        <v>technology</v>
      </c>
      <c r="X2724" s="6" t="str">
        <f t="shared" si="338"/>
        <v>hardware</v>
      </c>
    </row>
    <row r="2725" spans="1:24" ht="104.7" customHeight="1" x14ac:dyDescent="0.55000000000000004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20">
        <f t="shared" si="339"/>
        <v>41944.83898148148</v>
      </c>
      <c r="L2725" s="20">
        <f t="shared" si="340"/>
        <v>42004.880648148144</v>
      </c>
      <c r="M2725" s="6" t="b">
        <v>0</v>
      </c>
      <c r="N2725" s="6">
        <v>176</v>
      </c>
      <c r="O2725" s="6" t="b">
        <v>1</v>
      </c>
      <c r="P2725" s="6" t="s">
        <v>8295</v>
      </c>
      <c r="Q2725" s="8">
        <f t="shared" si="341"/>
        <v>140.05000000000001</v>
      </c>
      <c r="R2725" s="9">
        <f t="shared" si="342"/>
        <v>95.48863636363636</v>
      </c>
      <c r="S2725" s="6" t="s">
        <v>8319</v>
      </c>
      <c r="T2725" s="6" t="s">
        <v>8349</v>
      </c>
      <c r="U2725" s="6" t="str">
        <f t="shared" si="336"/>
        <v>technology</v>
      </c>
      <c r="V2725" s="6" t="str">
        <f t="shared" si="343"/>
        <v>hardware</v>
      </c>
      <c r="W2725" s="6" t="str">
        <f t="shared" si="337"/>
        <v>technology</v>
      </c>
      <c r="X2725" s="6" t="str">
        <f t="shared" si="338"/>
        <v>hardware</v>
      </c>
    </row>
    <row r="2726" spans="1:24" ht="104.7" customHeight="1" x14ac:dyDescent="0.55000000000000004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20">
        <f t="shared" si="339"/>
        <v>42199.32707175926</v>
      </c>
      <c r="L2726" s="20">
        <f t="shared" si="340"/>
        <v>42231.32707175926</v>
      </c>
      <c r="M2726" s="6" t="b">
        <v>0</v>
      </c>
      <c r="N2726" s="6">
        <v>1019</v>
      </c>
      <c r="O2726" s="6" t="b">
        <v>1</v>
      </c>
      <c r="P2726" s="6" t="s">
        <v>8295</v>
      </c>
      <c r="Q2726" s="8">
        <f t="shared" si="341"/>
        <v>296.87520259319291</v>
      </c>
      <c r="R2726" s="9">
        <f t="shared" si="342"/>
        <v>7.1902649656526005</v>
      </c>
      <c r="S2726" s="6" t="s">
        <v>8319</v>
      </c>
      <c r="T2726" s="6" t="s">
        <v>8349</v>
      </c>
      <c r="U2726" s="6" t="str">
        <f t="shared" si="336"/>
        <v>technology</v>
      </c>
      <c r="V2726" s="6" t="str">
        <f t="shared" si="343"/>
        <v>hardware</v>
      </c>
      <c r="W2726" s="6" t="str">
        <f t="shared" si="337"/>
        <v>technology</v>
      </c>
      <c r="X2726" s="6" t="str">
        <f t="shared" si="338"/>
        <v>hardware</v>
      </c>
    </row>
    <row r="2727" spans="1:24" ht="104.7" customHeight="1" x14ac:dyDescent="0.55000000000000004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20">
        <f t="shared" si="339"/>
        <v>42745.744618055556</v>
      </c>
      <c r="L2727" s="20">
        <f t="shared" si="340"/>
        <v>42795.744618055556</v>
      </c>
      <c r="M2727" s="6" t="b">
        <v>0</v>
      </c>
      <c r="N2727" s="6">
        <v>113</v>
      </c>
      <c r="O2727" s="6" t="b">
        <v>1</v>
      </c>
      <c r="P2727" s="6" t="s">
        <v>8295</v>
      </c>
      <c r="Q2727" s="8">
        <f t="shared" si="341"/>
        <v>144.54249999999999</v>
      </c>
      <c r="R2727" s="9">
        <f t="shared" si="342"/>
        <v>511.65486725663715</v>
      </c>
      <c r="S2727" s="6" t="s">
        <v>8319</v>
      </c>
      <c r="T2727" s="6" t="s">
        <v>8349</v>
      </c>
      <c r="U2727" s="6" t="str">
        <f t="shared" si="336"/>
        <v>technology</v>
      </c>
      <c r="V2727" s="6" t="str">
        <f t="shared" si="343"/>
        <v>hardware</v>
      </c>
      <c r="W2727" s="6" t="str">
        <f t="shared" si="337"/>
        <v>technology</v>
      </c>
      <c r="X2727" s="6" t="str">
        <f t="shared" si="338"/>
        <v>hardware</v>
      </c>
    </row>
    <row r="2728" spans="1:24" ht="104.7" customHeight="1" x14ac:dyDescent="0.55000000000000004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20">
        <f t="shared" si="339"/>
        <v>42452.579988425925</v>
      </c>
      <c r="L2728" s="20">
        <f t="shared" si="340"/>
        <v>42482.579988425925</v>
      </c>
      <c r="M2728" s="6" t="b">
        <v>0</v>
      </c>
      <c r="N2728" s="6">
        <v>404</v>
      </c>
      <c r="O2728" s="6" t="b">
        <v>1</v>
      </c>
      <c r="P2728" s="6" t="s">
        <v>8295</v>
      </c>
      <c r="Q2728" s="8">
        <f t="shared" si="341"/>
        <v>105.745</v>
      </c>
      <c r="R2728" s="9">
        <f t="shared" si="342"/>
        <v>261.74504950495049</v>
      </c>
      <c r="S2728" s="6" t="s">
        <v>8319</v>
      </c>
      <c r="T2728" s="6" t="s">
        <v>8349</v>
      </c>
      <c r="U2728" s="6" t="str">
        <f t="shared" si="336"/>
        <v>technology</v>
      </c>
      <c r="V2728" s="6" t="str">
        <f t="shared" si="343"/>
        <v>hardware</v>
      </c>
      <c r="W2728" s="6" t="str">
        <f t="shared" si="337"/>
        <v>technology</v>
      </c>
      <c r="X2728" s="6" t="str">
        <f t="shared" si="338"/>
        <v>hardware</v>
      </c>
    </row>
    <row r="2729" spans="1:24" ht="104.7" customHeight="1" x14ac:dyDescent="0.55000000000000004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20">
        <f t="shared" si="339"/>
        <v>42198.676655092597</v>
      </c>
      <c r="L2729" s="20">
        <f t="shared" si="340"/>
        <v>42223.676655092597</v>
      </c>
      <c r="M2729" s="6" t="b">
        <v>0</v>
      </c>
      <c r="N2729" s="6">
        <v>707</v>
      </c>
      <c r="O2729" s="6" t="b">
        <v>1</v>
      </c>
      <c r="P2729" s="6" t="s">
        <v>8295</v>
      </c>
      <c r="Q2729" s="8">
        <f t="shared" si="341"/>
        <v>493.21000000000004</v>
      </c>
      <c r="R2729" s="9">
        <f t="shared" si="342"/>
        <v>69.760961810466767</v>
      </c>
      <c r="S2729" s="6" t="s">
        <v>8319</v>
      </c>
      <c r="T2729" s="6" t="s">
        <v>8349</v>
      </c>
      <c r="U2729" s="6" t="str">
        <f t="shared" si="336"/>
        <v>technology</v>
      </c>
      <c r="V2729" s="6" t="str">
        <f t="shared" si="343"/>
        <v>hardware</v>
      </c>
      <c r="W2729" s="6" t="str">
        <f t="shared" si="337"/>
        <v>technology</v>
      </c>
      <c r="X2729" s="6" t="str">
        <f t="shared" si="338"/>
        <v>hardware</v>
      </c>
    </row>
    <row r="2730" spans="1:24" ht="104.7" customHeight="1" x14ac:dyDescent="0.55000000000000004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20">
        <f t="shared" si="339"/>
        <v>42333.59993055556</v>
      </c>
      <c r="L2730" s="20">
        <f t="shared" si="340"/>
        <v>42368.59993055556</v>
      </c>
      <c r="M2730" s="6" t="b">
        <v>0</v>
      </c>
      <c r="N2730" s="6">
        <v>392</v>
      </c>
      <c r="O2730" s="6" t="b">
        <v>1</v>
      </c>
      <c r="P2730" s="6" t="s">
        <v>8295</v>
      </c>
      <c r="Q2730" s="8">
        <f t="shared" si="341"/>
        <v>201.82666666666668</v>
      </c>
      <c r="R2730" s="9">
        <f t="shared" si="342"/>
        <v>77.229591836734699</v>
      </c>
      <c r="S2730" s="6" t="s">
        <v>8319</v>
      </c>
      <c r="T2730" s="6" t="s">
        <v>8349</v>
      </c>
      <c r="U2730" s="6" t="str">
        <f t="shared" si="336"/>
        <v>technology</v>
      </c>
      <c r="V2730" s="6" t="str">
        <f t="shared" si="343"/>
        <v>hardware</v>
      </c>
      <c r="W2730" s="6" t="str">
        <f t="shared" si="337"/>
        <v>technology</v>
      </c>
      <c r="X2730" s="6" t="str">
        <f t="shared" si="338"/>
        <v>hardware</v>
      </c>
    </row>
    <row r="2731" spans="1:24" ht="104.7" customHeight="1" x14ac:dyDescent="0.55000000000000004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20">
        <f t="shared" si="339"/>
        <v>42095.240706018521</v>
      </c>
      <c r="L2731" s="20">
        <f t="shared" si="340"/>
        <v>42125.240706018521</v>
      </c>
      <c r="M2731" s="6" t="b">
        <v>0</v>
      </c>
      <c r="N2731" s="6">
        <v>23</v>
      </c>
      <c r="O2731" s="6" t="b">
        <v>1</v>
      </c>
      <c r="P2731" s="6" t="s">
        <v>8295</v>
      </c>
      <c r="Q2731" s="8">
        <f t="shared" si="341"/>
        <v>104.44</v>
      </c>
      <c r="R2731" s="9">
        <f t="shared" si="342"/>
        <v>340.56521739130437</v>
      </c>
      <c r="S2731" s="6" t="s">
        <v>8319</v>
      </c>
      <c r="T2731" s="6" t="s">
        <v>8349</v>
      </c>
      <c r="U2731" s="6" t="str">
        <f t="shared" si="336"/>
        <v>technology</v>
      </c>
      <c r="V2731" s="6" t="str">
        <f t="shared" si="343"/>
        <v>hardware</v>
      </c>
      <c r="W2731" s="6" t="str">
        <f t="shared" si="337"/>
        <v>technology</v>
      </c>
      <c r="X2731" s="6" t="str">
        <f t="shared" si="338"/>
        <v>hardware</v>
      </c>
    </row>
    <row r="2732" spans="1:24" ht="104.7" customHeight="1" x14ac:dyDescent="0.55000000000000004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20">
        <f t="shared" si="339"/>
        <v>41351.541377314818</v>
      </c>
      <c r="L2732" s="20">
        <f t="shared" si="340"/>
        <v>41386.541377314818</v>
      </c>
      <c r="M2732" s="6" t="b">
        <v>0</v>
      </c>
      <c r="N2732" s="6">
        <v>682</v>
      </c>
      <c r="O2732" s="6" t="b">
        <v>1</v>
      </c>
      <c r="P2732" s="6" t="s">
        <v>8295</v>
      </c>
      <c r="Q2732" s="8">
        <f t="shared" si="341"/>
        <v>170.29262962962963</v>
      </c>
      <c r="R2732" s="9">
        <f t="shared" si="342"/>
        <v>67.417903225806455</v>
      </c>
      <c r="S2732" s="6" t="s">
        <v>8319</v>
      </c>
      <c r="T2732" s="6" t="s">
        <v>8349</v>
      </c>
      <c r="U2732" s="6" t="str">
        <f t="shared" si="336"/>
        <v>technology</v>
      </c>
      <c r="V2732" s="6" t="str">
        <f t="shared" si="343"/>
        <v>hardware</v>
      </c>
      <c r="W2732" s="6" t="str">
        <f t="shared" si="337"/>
        <v>technology</v>
      </c>
      <c r="X2732" s="6" t="str">
        <f t="shared" si="338"/>
        <v>hardware</v>
      </c>
    </row>
    <row r="2733" spans="1:24" ht="104.7" customHeight="1" x14ac:dyDescent="0.55000000000000004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20">
        <f t="shared" si="339"/>
        <v>41872.525717592594</v>
      </c>
      <c r="L2733" s="20">
        <f t="shared" si="340"/>
        <v>41930.166666666664</v>
      </c>
      <c r="M2733" s="6" t="b">
        <v>0</v>
      </c>
      <c r="N2733" s="6">
        <v>37</v>
      </c>
      <c r="O2733" s="6" t="b">
        <v>1</v>
      </c>
      <c r="P2733" s="6" t="s">
        <v>8295</v>
      </c>
      <c r="Q2733" s="8">
        <f t="shared" si="341"/>
        <v>104.30333333333333</v>
      </c>
      <c r="R2733" s="9">
        <f t="shared" si="342"/>
        <v>845.70270270270271</v>
      </c>
      <c r="S2733" s="6" t="s">
        <v>8319</v>
      </c>
      <c r="T2733" s="6" t="s">
        <v>8349</v>
      </c>
      <c r="U2733" s="6" t="str">
        <f t="shared" si="336"/>
        <v>technology</v>
      </c>
      <c r="V2733" s="6" t="str">
        <f t="shared" si="343"/>
        <v>hardware</v>
      </c>
      <c r="W2733" s="6" t="str">
        <f t="shared" si="337"/>
        <v>technology</v>
      </c>
      <c r="X2733" s="6" t="str">
        <f t="shared" si="338"/>
        <v>hardware</v>
      </c>
    </row>
    <row r="2734" spans="1:24" ht="104.7" customHeight="1" x14ac:dyDescent="0.55000000000000004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20">
        <f t="shared" si="339"/>
        <v>41389.808194444442</v>
      </c>
      <c r="L2734" s="20">
        <f t="shared" si="340"/>
        <v>41422</v>
      </c>
      <c r="M2734" s="6" t="b">
        <v>0</v>
      </c>
      <c r="N2734" s="6">
        <v>146</v>
      </c>
      <c r="O2734" s="6" t="b">
        <v>1</v>
      </c>
      <c r="P2734" s="6" t="s">
        <v>8295</v>
      </c>
      <c r="Q2734" s="8">
        <f t="shared" si="341"/>
        <v>118.25000000000001</v>
      </c>
      <c r="R2734" s="9">
        <f t="shared" si="342"/>
        <v>97.191780821917803</v>
      </c>
      <c r="S2734" s="6" t="s">
        <v>8319</v>
      </c>
      <c r="T2734" s="6" t="s">
        <v>8349</v>
      </c>
      <c r="U2734" s="6" t="str">
        <f t="shared" si="336"/>
        <v>technology</v>
      </c>
      <c r="V2734" s="6" t="str">
        <f t="shared" si="343"/>
        <v>hardware</v>
      </c>
      <c r="W2734" s="6" t="str">
        <f t="shared" si="337"/>
        <v>technology</v>
      </c>
      <c r="X2734" s="6" t="str">
        <f t="shared" si="338"/>
        <v>hardware</v>
      </c>
    </row>
    <row r="2735" spans="1:24" ht="104.7" customHeight="1" x14ac:dyDescent="0.55000000000000004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20">
        <f t="shared" si="339"/>
        <v>42044.272847222222</v>
      </c>
      <c r="L2735" s="20">
        <f t="shared" si="340"/>
        <v>42104.231180555551</v>
      </c>
      <c r="M2735" s="6" t="b">
        <v>0</v>
      </c>
      <c r="N2735" s="6">
        <v>119</v>
      </c>
      <c r="O2735" s="6" t="b">
        <v>1</v>
      </c>
      <c r="P2735" s="6" t="s">
        <v>8295</v>
      </c>
      <c r="Q2735" s="8">
        <f t="shared" si="341"/>
        <v>107.538</v>
      </c>
      <c r="R2735" s="9">
        <f t="shared" si="342"/>
        <v>451.84033613445376</v>
      </c>
      <c r="S2735" s="6" t="s">
        <v>8319</v>
      </c>
      <c r="T2735" s="6" t="s">
        <v>8349</v>
      </c>
      <c r="U2735" s="6" t="str">
        <f t="shared" si="336"/>
        <v>technology</v>
      </c>
      <c r="V2735" s="6" t="str">
        <f t="shared" si="343"/>
        <v>hardware</v>
      </c>
      <c r="W2735" s="6" t="str">
        <f t="shared" si="337"/>
        <v>technology</v>
      </c>
      <c r="X2735" s="6" t="str">
        <f t="shared" si="338"/>
        <v>hardware</v>
      </c>
    </row>
    <row r="2736" spans="1:24" ht="104.7" customHeight="1" x14ac:dyDescent="0.55000000000000004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20">
        <f t="shared" si="339"/>
        <v>42626.668888888889</v>
      </c>
      <c r="L2736" s="20">
        <f t="shared" si="340"/>
        <v>42656.915972222225</v>
      </c>
      <c r="M2736" s="6" t="b">
        <v>0</v>
      </c>
      <c r="N2736" s="6">
        <v>163</v>
      </c>
      <c r="O2736" s="6" t="b">
        <v>1</v>
      </c>
      <c r="P2736" s="6" t="s">
        <v>8295</v>
      </c>
      <c r="Q2736" s="8">
        <f t="shared" si="341"/>
        <v>2260300</v>
      </c>
      <c r="R2736" s="9">
        <f t="shared" si="342"/>
        <v>138.66871165644173</v>
      </c>
      <c r="S2736" s="6" t="s">
        <v>8319</v>
      </c>
      <c r="T2736" s="6" t="s">
        <v>8349</v>
      </c>
      <c r="U2736" s="6" t="str">
        <f t="shared" si="336"/>
        <v>technology</v>
      </c>
      <c r="V2736" s="6" t="str">
        <f t="shared" si="343"/>
        <v>hardware</v>
      </c>
      <c r="W2736" s="6" t="str">
        <f t="shared" si="337"/>
        <v>technology</v>
      </c>
      <c r="X2736" s="6" t="str">
        <f t="shared" si="338"/>
        <v>hardware</v>
      </c>
    </row>
    <row r="2737" spans="1:24" ht="104.7" customHeight="1" x14ac:dyDescent="0.55000000000000004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20">
        <f t="shared" si="339"/>
        <v>41316.120949074073</v>
      </c>
      <c r="L2737" s="20">
        <f t="shared" si="340"/>
        <v>41346.833333333336</v>
      </c>
      <c r="M2737" s="6" t="b">
        <v>0</v>
      </c>
      <c r="N2737" s="6">
        <v>339</v>
      </c>
      <c r="O2737" s="6" t="b">
        <v>1</v>
      </c>
      <c r="P2737" s="6" t="s">
        <v>8295</v>
      </c>
      <c r="Q2737" s="8">
        <f t="shared" si="341"/>
        <v>978.13466666666682</v>
      </c>
      <c r="R2737" s="9">
        <f t="shared" si="342"/>
        <v>21.640147492625371</v>
      </c>
      <c r="S2737" s="6" t="s">
        <v>8319</v>
      </c>
      <c r="T2737" s="6" t="s">
        <v>8349</v>
      </c>
      <c r="U2737" s="6" t="str">
        <f t="shared" si="336"/>
        <v>technology</v>
      </c>
      <c r="V2737" s="6" t="str">
        <f t="shared" si="343"/>
        <v>hardware</v>
      </c>
      <c r="W2737" s="6" t="str">
        <f t="shared" si="337"/>
        <v>technology</v>
      </c>
      <c r="X2737" s="6" t="str">
        <f t="shared" si="338"/>
        <v>hardware</v>
      </c>
    </row>
    <row r="2738" spans="1:24" ht="104.7" customHeight="1" x14ac:dyDescent="0.55000000000000004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20">
        <f t="shared" si="339"/>
        <v>41722.666354166664</v>
      </c>
      <c r="L2738" s="20">
        <f t="shared" si="340"/>
        <v>41752.666354166664</v>
      </c>
      <c r="M2738" s="6" t="b">
        <v>0</v>
      </c>
      <c r="N2738" s="6">
        <v>58</v>
      </c>
      <c r="O2738" s="6" t="b">
        <v>1</v>
      </c>
      <c r="P2738" s="6" t="s">
        <v>8295</v>
      </c>
      <c r="Q2738" s="8">
        <f t="shared" si="341"/>
        <v>122.9</v>
      </c>
      <c r="R2738" s="9">
        <f t="shared" si="342"/>
        <v>169.51724137931035</v>
      </c>
      <c r="S2738" s="6" t="s">
        <v>8319</v>
      </c>
      <c r="T2738" s="6" t="s">
        <v>8349</v>
      </c>
      <c r="U2738" s="6" t="str">
        <f t="shared" si="336"/>
        <v>technology</v>
      </c>
      <c r="V2738" s="6" t="str">
        <f t="shared" si="343"/>
        <v>hardware</v>
      </c>
      <c r="W2738" s="6" t="str">
        <f t="shared" si="337"/>
        <v>technology</v>
      </c>
      <c r="X2738" s="6" t="str">
        <f t="shared" si="338"/>
        <v>hardware</v>
      </c>
    </row>
    <row r="2739" spans="1:24" ht="104.7" customHeight="1" x14ac:dyDescent="0.55000000000000004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20">
        <f t="shared" si="339"/>
        <v>41611.917673611111</v>
      </c>
      <c r="L2739" s="20">
        <f t="shared" si="340"/>
        <v>41654.791666666664</v>
      </c>
      <c r="M2739" s="6" t="b">
        <v>0</v>
      </c>
      <c r="N2739" s="6">
        <v>456</v>
      </c>
      <c r="O2739" s="6" t="b">
        <v>1</v>
      </c>
      <c r="P2739" s="6" t="s">
        <v>8295</v>
      </c>
      <c r="Q2739" s="8">
        <f t="shared" si="341"/>
        <v>246.0608</v>
      </c>
      <c r="R2739" s="9">
        <f t="shared" si="342"/>
        <v>161.88210526315791</v>
      </c>
      <c r="S2739" s="6" t="s">
        <v>8319</v>
      </c>
      <c r="T2739" s="6" t="s">
        <v>8349</v>
      </c>
      <c r="U2739" s="6" t="str">
        <f t="shared" si="336"/>
        <v>technology</v>
      </c>
      <c r="V2739" s="6" t="str">
        <f t="shared" si="343"/>
        <v>hardware</v>
      </c>
      <c r="W2739" s="6" t="str">
        <f t="shared" si="337"/>
        <v>technology</v>
      </c>
      <c r="X2739" s="6" t="str">
        <f t="shared" si="338"/>
        <v>hardware</v>
      </c>
    </row>
    <row r="2740" spans="1:24" ht="104.7" customHeight="1" x14ac:dyDescent="0.55000000000000004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20">
        <f t="shared" si="339"/>
        <v>42620.143564814818</v>
      </c>
      <c r="L2740" s="20">
        <f t="shared" si="340"/>
        <v>42680.143564814818</v>
      </c>
      <c r="M2740" s="6" t="b">
        <v>0</v>
      </c>
      <c r="N2740" s="6">
        <v>15</v>
      </c>
      <c r="O2740" s="6" t="b">
        <v>1</v>
      </c>
      <c r="P2740" s="6" t="s">
        <v>8295</v>
      </c>
      <c r="Q2740" s="8">
        <f t="shared" si="341"/>
        <v>147.94</v>
      </c>
      <c r="R2740" s="9">
        <f t="shared" si="342"/>
        <v>493.13333333333333</v>
      </c>
      <c r="S2740" s="6" t="s">
        <v>8319</v>
      </c>
      <c r="T2740" s="6" t="s">
        <v>8349</v>
      </c>
      <c r="U2740" s="6" t="str">
        <f t="shared" si="336"/>
        <v>technology</v>
      </c>
      <c r="V2740" s="6" t="str">
        <f t="shared" si="343"/>
        <v>hardware</v>
      </c>
      <c r="W2740" s="6" t="str">
        <f t="shared" si="337"/>
        <v>technology</v>
      </c>
      <c r="X2740" s="6" t="str">
        <f t="shared" si="338"/>
        <v>hardware</v>
      </c>
    </row>
    <row r="2741" spans="1:24" ht="104.7" customHeight="1" x14ac:dyDescent="0.55000000000000004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20">
        <f t="shared" si="339"/>
        <v>41719.887928240743</v>
      </c>
      <c r="L2741" s="20">
        <f t="shared" si="340"/>
        <v>41764.887928240743</v>
      </c>
      <c r="M2741" s="6" t="b">
        <v>0</v>
      </c>
      <c r="N2741" s="6">
        <v>191</v>
      </c>
      <c r="O2741" s="6" t="b">
        <v>1</v>
      </c>
      <c r="P2741" s="6" t="s">
        <v>8295</v>
      </c>
      <c r="Q2741" s="8">
        <f t="shared" si="341"/>
        <v>384.09090909090907</v>
      </c>
      <c r="R2741" s="9">
        <f t="shared" si="342"/>
        <v>22.120418848167539</v>
      </c>
      <c r="S2741" s="6" t="s">
        <v>8319</v>
      </c>
      <c r="T2741" s="6" t="s">
        <v>8349</v>
      </c>
      <c r="U2741" s="6" t="str">
        <f t="shared" si="336"/>
        <v>technology</v>
      </c>
      <c r="V2741" s="6" t="str">
        <f t="shared" si="343"/>
        <v>hardware</v>
      </c>
      <c r="W2741" s="6" t="str">
        <f t="shared" si="337"/>
        <v>technology</v>
      </c>
      <c r="X2741" s="6" t="str">
        <f t="shared" si="338"/>
        <v>hardware</v>
      </c>
    </row>
    <row r="2742" spans="1:24" ht="104.7" customHeight="1" x14ac:dyDescent="0.55000000000000004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20">
        <f t="shared" si="339"/>
        <v>42045.031851851847</v>
      </c>
      <c r="L2742" s="20">
        <f t="shared" si="340"/>
        <v>42074.99018518519</v>
      </c>
      <c r="M2742" s="6" t="b">
        <v>0</v>
      </c>
      <c r="N2742" s="6">
        <v>17</v>
      </c>
      <c r="O2742" s="6" t="b">
        <v>1</v>
      </c>
      <c r="P2742" s="6" t="s">
        <v>8295</v>
      </c>
      <c r="Q2742" s="8">
        <f t="shared" si="341"/>
        <v>103.33333333333334</v>
      </c>
      <c r="R2742" s="9">
        <f t="shared" si="342"/>
        <v>18.235294117647058</v>
      </c>
      <c r="S2742" s="6" t="s">
        <v>8319</v>
      </c>
      <c r="T2742" s="6" t="s">
        <v>8349</v>
      </c>
      <c r="U2742" s="6" t="str">
        <f t="shared" si="336"/>
        <v>technology</v>
      </c>
      <c r="V2742" s="6" t="str">
        <f t="shared" si="343"/>
        <v>hardware</v>
      </c>
      <c r="W2742" s="6" t="str">
        <f t="shared" si="337"/>
        <v>technology</v>
      </c>
      <c r="X2742" s="6" t="str">
        <f t="shared" si="338"/>
        <v>hardware</v>
      </c>
    </row>
    <row r="2743" spans="1:24" ht="104.7" customHeight="1" x14ac:dyDescent="0.55000000000000004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20">
        <f t="shared" si="339"/>
        <v>41911.657430555555</v>
      </c>
      <c r="L2743" s="20">
        <f t="shared" si="340"/>
        <v>41932.088194444441</v>
      </c>
      <c r="M2743" s="6" t="b">
        <v>0</v>
      </c>
      <c r="N2743" s="6">
        <v>4</v>
      </c>
      <c r="O2743" s="6" t="b">
        <v>0</v>
      </c>
      <c r="P2743" s="6" t="s">
        <v>8304</v>
      </c>
      <c r="Q2743" s="8">
        <f t="shared" si="341"/>
        <v>0.43750000000000006</v>
      </c>
      <c r="R2743" s="9">
        <f t="shared" si="342"/>
        <v>8.75</v>
      </c>
      <c r="S2743" s="6" t="s">
        <v>8322</v>
      </c>
      <c r="T2743" s="6" t="s">
        <v>8358</v>
      </c>
      <c r="U2743" s="6" t="str">
        <f t="shared" si="336"/>
        <v>publishing</v>
      </c>
      <c r="V2743" s="6" t="str">
        <f t="shared" si="343"/>
        <v>children's books</v>
      </c>
      <c r="W2743" s="6" t="str">
        <f t="shared" si="337"/>
        <v>publishing</v>
      </c>
      <c r="X2743" s="6" t="str">
        <f t="shared" si="338"/>
        <v>children's books</v>
      </c>
    </row>
    <row r="2744" spans="1:24" ht="104.7" customHeight="1" x14ac:dyDescent="0.55000000000000004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20">
        <f t="shared" si="339"/>
        <v>41030.719756944447</v>
      </c>
      <c r="L2744" s="20">
        <f t="shared" si="340"/>
        <v>41044.719756944447</v>
      </c>
      <c r="M2744" s="6" t="b">
        <v>0</v>
      </c>
      <c r="N2744" s="6">
        <v>18</v>
      </c>
      <c r="O2744" s="6" t="b">
        <v>0</v>
      </c>
      <c r="P2744" s="6" t="s">
        <v>8304</v>
      </c>
      <c r="Q2744" s="8">
        <f t="shared" si="341"/>
        <v>29.24</v>
      </c>
      <c r="R2744" s="9">
        <f t="shared" si="342"/>
        <v>40.611111111111114</v>
      </c>
      <c r="S2744" s="6" t="s">
        <v>8322</v>
      </c>
      <c r="T2744" s="6" t="s">
        <v>8358</v>
      </c>
      <c r="U2744" s="6" t="str">
        <f t="shared" si="336"/>
        <v>publishing</v>
      </c>
      <c r="V2744" s="6" t="str">
        <f t="shared" si="343"/>
        <v>children's books</v>
      </c>
      <c r="W2744" s="6" t="str">
        <f t="shared" si="337"/>
        <v>publishing</v>
      </c>
      <c r="X2744" s="6" t="str">
        <f t="shared" si="338"/>
        <v>children's books</v>
      </c>
    </row>
    <row r="2745" spans="1:24" ht="104.7" customHeight="1" x14ac:dyDescent="0.55000000000000004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20">
        <f t="shared" si="339"/>
        <v>42632.328784722224</v>
      </c>
      <c r="L2745" s="20">
        <f t="shared" si="340"/>
        <v>42662.328784722224</v>
      </c>
      <c r="M2745" s="6" t="b">
        <v>0</v>
      </c>
      <c r="N2745" s="6">
        <v>0</v>
      </c>
      <c r="O2745" s="6" t="b">
        <v>0</v>
      </c>
      <c r="P2745" s="6" t="s">
        <v>8304</v>
      </c>
      <c r="Q2745" s="8">
        <f t="shared" si="341"/>
        <v>0</v>
      </c>
      <c r="R2745" s="9" t="e">
        <f t="shared" si="342"/>
        <v>#DIV/0!</v>
      </c>
      <c r="S2745" s="6" t="s">
        <v>8322</v>
      </c>
      <c r="T2745" s="6" t="s">
        <v>8358</v>
      </c>
      <c r="U2745" s="6" t="str">
        <f t="shared" si="336"/>
        <v>publishing</v>
      </c>
      <c r="V2745" s="6" t="str">
        <f t="shared" si="343"/>
        <v>children's books</v>
      </c>
      <c r="W2745" s="6" t="str">
        <f t="shared" si="337"/>
        <v>publishing</v>
      </c>
      <c r="X2745" s="6" t="str">
        <f t="shared" si="338"/>
        <v>children's books</v>
      </c>
    </row>
    <row r="2746" spans="1:24" ht="104.7" customHeight="1" x14ac:dyDescent="0.55000000000000004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20">
        <f t="shared" si="339"/>
        <v>40938.062476851854</v>
      </c>
      <c r="L2746" s="20">
        <f t="shared" si="340"/>
        <v>40968.062476851854</v>
      </c>
      <c r="M2746" s="6" t="b">
        <v>0</v>
      </c>
      <c r="N2746" s="6">
        <v>22</v>
      </c>
      <c r="O2746" s="6" t="b">
        <v>0</v>
      </c>
      <c r="P2746" s="6" t="s">
        <v>8304</v>
      </c>
      <c r="Q2746" s="8">
        <f t="shared" si="341"/>
        <v>5.21875</v>
      </c>
      <c r="R2746" s="9">
        <f t="shared" si="342"/>
        <v>37.954545454545453</v>
      </c>
      <c r="S2746" s="6" t="s">
        <v>8322</v>
      </c>
      <c r="T2746" s="6" t="s">
        <v>8358</v>
      </c>
      <c r="U2746" s="6" t="str">
        <f t="shared" si="336"/>
        <v>publishing</v>
      </c>
      <c r="V2746" s="6" t="str">
        <f t="shared" si="343"/>
        <v>children's books</v>
      </c>
      <c r="W2746" s="6" t="str">
        <f t="shared" si="337"/>
        <v>publishing</v>
      </c>
      <c r="X2746" s="6" t="str">
        <f t="shared" si="338"/>
        <v>children's books</v>
      </c>
    </row>
    <row r="2747" spans="1:24" ht="104.7" customHeight="1" x14ac:dyDescent="0.55000000000000004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20">
        <f t="shared" si="339"/>
        <v>41044.988055555557</v>
      </c>
      <c r="L2747" s="20">
        <f t="shared" si="340"/>
        <v>41104.988055555557</v>
      </c>
      <c r="M2747" s="6" t="b">
        <v>0</v>
      </c>
      <c r="N2747" s="6">
        <v>49</v>
      </c>
      <c r="O2747" s="6" t="b">
        <v>0</v>
      </c>
      <c r="P2747" s="6" t="s">
        <v>8304</v>
      </c>
      <c r="Q2747" s="8">
        <f t="shared" si="341"/>
        <v>21.887499999999999</v>
      </c>
      <c r="R2747" s="9">
        <f t="shared" si="342"/>
        <v>35.734693877551024</v>
      </c>
      <c r="S2747" s="6" t="s">
        <v>8322</v>
      </c>
      <c r="T2747" s="6" t="s">
        <v>8358</v>
      </c>
      <c r="U2747" s="6" t="str">
        <f t="shared" si="336"/>
        <v>publishing</v>
      </c>
      <c r="V2747" s="6" t="str">
        <f t="shared" si="343"/>
        <v>children's books</v>
      </c>
      <c r="W2747" s="6" t="str">
        <f t="shared" si="337"/>
        <v>publishing</v>
      </c>
      <c r="X2747" s="6" t="str">
        <f t="shared" si="338"/>
        <v>children's books</v>
      </c>
    </row>
    <row r="2748" spans="1:24" ht="104.7" customHeight="1" x14ac:dyDescent="0.55000000000000004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20">
        <f t="shared" si="339"/>
        <v>41850.781377314815</v>
      </c>
      <c r="L2748" s="20">
        <f t="shared" si="340"/>
        <v>41880.781377314815</v>
      </c>
      <c r="M2748" s="6" t="b">
        <v>0</v>
      </c>
      <c r="N2748" s="6">
        <v>19</v>
      </c>
      <c r="O2748" s="6" t="b">
        <v>0</v>
      </c>
      <c r="P2748" s="6" t="s">
        <v>8304</v>
      </c>
      <c r="Q2748" s="8">
        <f t="shared" si="341"/>
        <v>26.700000000000003</v>
      </c>
      <c r="R2748" s="9">
        <f t="shared" si="342"/>
        <v>42.157894736842103</v>
      </c>
      <c r="S2748" s="6" t="s">
        <v>8322</v>
      </c>
      <c r="T2748" s="6" t="s">
        <v>8358</v>
      </c>
      <c r="U2748" s="6" t="str">
        <f t="shared" si="336"/>
        <v>publishing</v>
      </c>
      <c r="V2748" s="6" t="str">
        <f t="shared" si="343"/>
        <v>children's books</v>
      </c>
      <c r="W2748" s="6" t="str">
        <f t="shared" si="337"/>
        <v>publishing</v>
      </c>
      <c r="X2748" s="6" t="str">
        <f t="shared" si="338"/>
        <v>children's books</v>
      </c>
    </row>
    <row r="2749" spans="1:24" ht="104.7" customHeight="1" x14ac:dyDescent="0.55000000000000004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20">
        <f t="shared" si="339"/>
        <v>41044.64811342593</v>
      </c>
      <c r="L2749" s="20">
        <f t="shared" si="340"/>
        <v>41076.131944444445</v>
      </c>
      <c r="M2749" s="6" t="b">
        <v>0</v>
      </c>
      <c r="N2749" s="6">
        <v>4</v>
      </c>
      <c r="O2749" s="6" t="b">
        <v>0</v>
      </c>
      <c r="P2749" s="6" t="s">
        <v>8304</v>
      </c>
      <c r="Q2749" s="8">
        <f t="shared" si="341"/>
        <v>28.000000000000004</v>
      </c>
      <c r="R2749" s="9">
        <f t="shared" si="342"/>
        <v>35</v>
      </c>
      <c r="S2749" s="6" t="s">
        <v>8322</v>
      </c>
      <c r="T2749" s="6" t="s">
        <v>8358</v>
      </c>
      <c r="U2749" s="6" t="str">
        <f t="shared" si="336"/>
        <v>publishing</v>
      </c>
      <c r="V2749" s="6" t="str">
        <f t="shared" si="343"/>
        <v>children's books</v>
      </c>
      <c r="W2749" s="6" t="str">
        <f t="shared" si="337"/>
        <v>publishing</v>
      </c>
      <c r="X2749" s="6" t="str">
        <f t="shared" si="338"/>
        <v>children's books</v>
      </c>
    </row>
    <row r="2750" spans="1:24" ht="104.7" customHeight="1" x14ac:dyDescent="0.55000000000000004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20">
        <f t="shared" si="339"/>
        <v>42585.7106712963</v>
      </c>
      <c r="L2750" s="20">
        <f t="shared" si="340"/>
        <v>42615.7106712963</v>
      </c>
      <c r="M2750" s="6" t="b">
        <v>0</v>
      </c>
      <c r="N2750" s="6">
        <v>4</v>
      </c>
      <c r="O2750" s="6" t="b">
        <v>0</v>
      </c>
      <c r="P2750" s="6" t="s">
        <v>8304</v>
      </c>
      <c r="Q2750" s="8">
        <f t="shared" si="341"/>
        <v>1.06</v>
      </c>
      <c r="R2750" s="9">
        <f t="shared" si="342"/>
        <v>13.25</v>
      </c>
      <c r="S2750" s="6" t="s">
        <v>8322</v>
      </c>
      <c r="T2750" s="6" t="s">
        <v>8358</v>
      </c>
      <c r="U2750" s="6" t="str">
        <f t="shared" si="336"/>
        <v>publishing</v>
      </c>
      <c r="V2750" s="6" t="str">
        <f t="shared" si="343"/>
        <v>children's books</v>
      </c>
      <c r="W2750" s="6" t="str">
        <f t="shared" si="337"/>
        <v>publishing</v>
      </c>
      <c r="X2750" s="6" t="str">
        <f t="shared" si="338"/>
        <v>children's books</v>
      </c>
    </row>
    <row r="2751" spans="1:24" ht="104.7" customHeight="1" x14ac:dyDescent="0.55000000000000004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20">
        <f t="shared" si="339"/>
        <v>42068.799039351856</v>
      </c>
      <c r="L2751" s="20">
        <f t="shared" si="340"/>
        <v>42098.757372685184</v>
      </c>
      <c r="M2751" s="6" t="b">
        <v>0</v>
      </c>
      <c r="N2751" s="6">
        <v>2</v>
      </c>
      <c r="O2751" s="6" t="b">
        <v>0</v>
      </c>
      <c r="P2751" s="6" t="s">
        <v>8304</v>
      </c>
      <c r="Q2751" s="8">
        <f t="shared" si="341"/>
        <v>1.0999999999999999</v>
      </c>
      <c r="R2751" s="9">
        <f t="shared" si="342"/>
        <v>55</v>
      </c>
      <c r="S2751" s="6" t="s">
        <v>8322</v>
      </c>
      <c r="T2751" s="6" t="s">
        <v>8358</v>
      </c>
      <c r="U2751" s="6" t="str">
        <f t="shared" si="336"/>
        <v>publishing</v>
      </c>
      <c r="V2751" s="6" t="str">
        <f t="shared" si="343"/>
        <v>children's books</v>
      </c>
      <c r="W2751" s="6" t="str">
        <f t="shared" si="337"/>
        <v>publishing</v>
      </c>
      <c r="X2751" s="6" t="str">
        <f t="shared" si="338"/>
        <v>children's books</v>
      </c>
    </row>
    <row r="2752" spans="1:24" ht="104.7" customHeight="1" x14ac:dyDescent="0.55000000000000004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20">
        <f t="shared" si="339"/>
        <v>41078.899826388886</v>
      </c>
      <c r="L2752" s="20">
        <f t="shared" si="340"/>
        <v>41090.833333333336</v>
      </c>
      <c r="M2752" s="6" t="b">
        <v>0</v>
      </c>
      <c r="N2752" s="6">
        <v>0</v>
      </c>
      <c r="O2752" s="6" t="b">
        <v>0</v>
      </c>
      <c r="P2752" s="6" t="s">
        <v>8304</v>
      </c>
      <c r="Q2752" s="8">
        <f t="shared" si="341"/>
        <v>0</v>
      </c>
      <c r="R2752" s="9" t="e">
        <f t="shared" si="342"/>
        <v>#DIV/0!</v>
      </c>
      <c r="S2752" s="6" t="s">
        <v>8322</v>
      </c>
      <c r="T2752" s="6" t="s">
        <v>8358</v>
      </c>
      <c r="U2752" s="6" t="str">
        <f t="shared" si="336"/>
        <v>publishing</v>
      </c>
      <c r="V2752" s="6" t="str">
        <f t="shared" si="343"/>
        <v>children's books</v>
      </c>
      <c r="W2752" s="6" t="str">
        <f t="shared" si="337"/>
        <v>publishing</v>
      </c>
      <c r="X2752" s="6" t="str">
        <f t="shared" si="338"/>
        <v>children's books</v>
      </c>
    </row>
    <row r="2753" spans="1:24" ht="104.7" customHeight="1" x14ac:dyDescent="0.55000000000000004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20">
        <f t="shared" si="339"/>
        <v>41747.887060185189</v>
      </c>
      <c r="L2753" s="20">
        <f t="shared" si="340"/>
        <v>41807.887060185189</v>
      </c>
      <c r="M2753" s="6" t="b">
        <v>0</v>
      </c>
      <c r="N2753" s="6">
        <v>0</v>
      </c>
      <c r="O2753" s="6" t="b">
        <v>0</v>
      </c>
      <c r="P2753" s="6" t="s">
        <v>8304</v>
      </c>
      <c r="Q2753" s="8">
        <f t="shared" si="341"/>
        <v>0</v>
      </c>
      <c r="R2753" s="9" t="e">
        <f t="shared" si="342"/>
        <v>#DIV/0!</v>
      </c>
      <c r="S2753" s="6" t="s">
        <v>8322</v>
      </c>
      <c r="T2753" s="6" t="s">
        <v>8358</v>
      </c>
      <c r="U2753" s="6" t="str">
        <f t="shared" si="336"/>
        <v>publishing</v>
      </c>
      <c r="V2753" s="6" t="str">
        <f t="shared" si="343"/>
        <v>children's books</v>
      </c>
      <c r="W2753" s="6" t="str">
        <f t="shared" si="337"/>
        <v>publishing</v>
      </c>
      <c r="X2753" s="6" t="str">
        <f t="shared" si="338"/>
        <v>children's books</v>
      </c>
    </row>
    <row r="2754" spans="1:24" ht="104.7" customHeight="1" x14ac:dyDescent="0.55000000000000004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20">
        <f t="shared" si="339"/>
        <v>40855.765092592592</v>
      </c>
      <c r="L2754" s="20">
        <f t="shared" si="340"/>
        <v>40895.765092592592</v>
      </c>
      <c r="M2754" s="6" t="b">
        <v>0</v>
      </c>
      <c r="N2754" s="6">
        <v>14</v>
      </c>
      <c r="O2754" s="6" t="b">
        <v>0</v>
      </c>
      <c r="P2754" s="6" t="s">
        <v>8304</v>
      </c>
      <c r="Q2754" s="8">
        <f t="shared" si="341"/>
        <v>11.458333333333332</v>
      </c>
      <c r="R2754" s="9">
        <f t="shared" si="342"/>
        <v>39.285714285714285</v>
      </c>
      <c r="S2754" s="6" t="s">
        <v>8322</v>
      </c>
      <c r="T2754" s="6" t="s">
        <v>8358</v>
      </c>
      <c r="U2754" s="6" t="str">
        <f t="shared" ref="U2754:U2817" si="344">LEFT(P2754,FIND("/",P2754)-1)</f>
        <v>publishing</v>
      </c>
      <c r="V2754" s="6" t="str">
        <f t="shared" si="343"/>
        <v>children's books</v>
      </c>
      <c r="W2754" s="6" t="str">
        <f t="shared" ref="W2754:W2817" si="345">TRIM(MID(SUBSTITUTE(P2754,"/",REPT(" ",LEN(P2754))),(1-1)*LEN(P2754)+1,LEN(P2754)))</f>
        <v>publishing</v>
      </c>
      <c r="X2754" s="6" t="str">
        <f t="shared" ref="X2754:X2817" si="346">TRIM(MID(SUBSTITUTE(P2754,"/",REPT(" ",LEN(P2754))),(2-1)*LEN(P2754)+1,LEN(P2754)))</f>
        <v>children's books</v>
      </c>
    </row>
    <row r="2755" spans="1:24" ht="104.7" customHeight="1" x14ac:dyDescent="0.55000000000000004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20">
        <f t="shared" ref="K2755:K2818" si="347">(((J2755/60)/60)/24)+DATE(1970,1,1)</f>
        <v>41117.900729166664</v>
      </c>
      <c r="L2755" s="20">
        <f t="shared" ref="L2755:L2818" si="348">(((I2755/60)/60)/24)+DATE(1970,1,1)</f>
        <v>41147.900729166664</v>
      </c>
      <c r="M2755" s="6" t="b">
        <v>0</v>
      </c>
      <c r="N2755" s="6">
        <v>8</v>
      </c>
      <c r="O2755" s="6" t="b">
        <v>0</v>
      </c>
      <c r="P2755" s="6" t="s">
        <v>8304</v>
      </c>
      <c r="Q2755" s="8">
        <f t="shared" ref="Q2755:Q2818" si="349">E2755/D2755*100</f>
        <v>19</v>
      </c>
      <c r="R2755" s="9">
        <f t="shared" ref="R2755:R2818" si="350">E2755/N2755</f>
        <v>47.5</v>
      </c>
      <c r="S2755" s="6" t="s">
        <v>8322</v>
      </c>
      <c r="T2755" s="6" t="s">
        <v>8358</v>
      </c>
      <c r="U2755" s="6" t="str">
        <f t="shared" si="344"/>
        <v>publishing</v>
      </c>
      <c r="V2755" s="6" t="str">
        <f t="shared" ref="V2755:V2818" si="351">RIGHT(P2755,LEN(P2755)-LEN(U2755)-1)</f>
        <v>children's books</v>
      </c>
      <c r="W2755" s="6" t="str">
        <f t="shared" si="345"/>
        <v>publishing</v>
      </c>
      <c r="X2755" s="6" t="str">
        <f t="shared" si="346"/>
        <v>children's books</v>
      </c>
    </row>
    <row r="2756" spans="1:24" ht="104.7" customHeight="1" x14ac:dyDescent="0.55000000000000004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20">
        <f t="shared" si="347"/>
        <v>41863.636006944449</v>
      </c>
      <c r="L2756" s="20">
        <f t="shared" si="348"/>
        <v>41893.636006944449</v>
      </c>
      <c r="M2756" s="6" t="b">
        <v>0</v>
      </c>
      <c r="N2756" s="6">
        <v>0</v>
      </c>
      <c r="O2756" s="6" t="b">
        <v>0</v>
      </c>
      <c r="P2756" s="6" t="s">
        <v>8304</v>
      </c>
      <c r="Q2756" s="8">
        <f t="shared" si="349"/>
        <v>0</v>
      </c>
      <c r="R2756" s="9" t="e">
        <f t="shared" si="350"/>
        <v>#DIV/0!</v>
      </c>
      <c r="S2756" s="6" t="s">
        <v>8322</v>
      </c>
      <c r="T2756" s="6" t="s">
        <v>8358</v>
      </c>
      <c r="U2756" s="6" t="str">
        <f t="shared" si="344"/>
        <v>publishing</v>
      </c>
      <c r="V2756" s="6" t="str">
        <f t="shared" si="351"/>
        <v>children's books</v>
      </c>
      <c r="W2756" s="6" t="str">
        <f t="shared" si="345"/>
        <v>publishing</v>
      </c>
      <c r="X2756" s="6" t="str">
        <f t="shared" si="346"/>
        <v>children's books</v>
      </c>
    </row>
    <row r="2757" spans="1:24" ht="104.7" customHeight="1" x14ac:dyDescent="0.55000000000000004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20">
        <f t="shared" si="347"/>
        <v>42072.790821759263</v>
      </c>
      <c r="L2757" s="20">
        <f t="shared" si="348"/>
        <v>42102.790821759263</v>
      </c>
      <c r="M2757" s="6" t="b">
        <v>0</v>
      </c>
      <c r="N2757" s="6">
        <v>15</v>
      </c>
      <c r="O2757" s="6" t="b">
        <v>0</v>
      </c>
      <c r="P2757" s="6" t="s">
        <v>8304</v>
      </c>
      <c r="Q2757" s="8">
        <f t="shared" si="349"/>
        <v>52</v>
      </c>
      <c r="R2757" s="9">
        <f t="shared" si="350"/>
        <v>17.333333333333332</v>
      </c>
      <c r="S2757" s="6" t="s">
        <v>8322</v>
      </c>
      <c r="T2757" s="6" t="s">
        <v>8358</v>
      </c>
      <c r="U2757" s="6" t="str">
        <f t="shared" si="344"/>
        <v>publishing</v>
      </c>
      <c r="V2757" s="6" t="str">
        <f t="shared" si="351"/>
        <v>children's books</v>
      </c>
      <c r="W2757" s="6" t="str">
        <f t="shared" si="345"/>
        <v>publishing</v>
      </c>
      <c r="X2757" s="6" t="str">
        <f t="shared" si="346"/>
        <v>children's books</v>
      </c>
    </row>
    <row r="2758" spans="1:24" ht="104.7" customHeight="1" x14ac:dyDescent="0.55000000000000004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20">
        <f t="shared" si="347"/>
        <v>41620.90047453704</v>
      </c>
      <c r="L2758" s="20">
        <f t="shared" si="348"/>
        <v>41650.90047453704</v>
      </c>
      <c r="M2758" s="6" t="b">
        <v>0</v>
      </c>
      <c r="N2758" s="6">
        <v>33</v>
      </c>
      <c r="O2758" s="6" t="b">
        <v>0</v>
      </c>
      <c r="P2758" s="6" t="s">
        <v>8304</v>
      </c>
      <c r="Q2758" s="8">
        <f t="shared" si="349"/>
        <v>10.48</v>
      </c>
      <c r="R2758" s="9">
        <f t="shared" si="350"/>
        <v>31.757575757575758</v>
      </c>
      <c r="S2758" s="6" t="s">
        <v>8322</v>
      </c>
      <c r="T2758" s="6" t="s">
        <v>8358</v>
      </c>
      <c r="U2758" s="6" t="str">
        <f t="shared" si="344"/>
        <v>publishing</v>
      </c>
      <c r="V2758" s="6" t="str">
        <f t="shared" si="351"/>
        <v>children's books</v>
      </c>
      <c r="W2758" s="6" t="str">
        <f t="shared" si="345"/>
        <v>publishing</v>
      </c>
      <c r="X2758" s="6" t="str">
        <f t="shared" si="346"/>
        <v>children's books</v>
      </c>
    </row>
    <row r="2759" spans="1:24" ht="104.7" customHeight="1" x14ac:dyDescent="0.55000000000000004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20">
        <f t="shared" si="347"/>
        <v>42573.65662037037</v>
      </c>
      <c r="L2759" s="20">
        <f t="shared" si="348"/>
        <v>42588.65662037037</v>
      </c>
      <c r="M2759" s="6" t="b">
        <v>0</v>
      </c>
      <c r="N2759" s="6">
        <v>2</v>
      </c>
      <c r="O2759" s="6" t="b">
        <v>0</v>
      </c>
      <c r="P2759" s="6" t="s">
        <v>8304</v>
      </c>
      <c r="Q2759" s="8">
        <f t="shared" si="349"/>
        <v>0.66666666666666674</v>
      </c>
      <c r="R2759" s="9">
        <f t="shared" si="350"/>
        <v>5</v>
      </c>
      <c r="S2759" s="6" t="s">
        <v>8322</v>
      </c>
      <c r="T2759" s="6" t="s">
        <v>8358</v>
      </c>
      <c r="U2759" s="6" t="str">
        <f t="shared" si="344"/>
        <v>publishing</v>
      </c>
      <c r="V2759" s="6" t="str">
        <f t="shared" si="351"/>
        <v>children's books</v>
      </c>
      <c r="W2759" s="6" t="str">
        <f t="shared" si="345"/>
        <v>publishing</v>
      </c>
      <c r="X2759" s="6" t="str">
        <f t="shared" si="346"/>
        <v>children's books</v>
      </c>
    </row>
    <row r="2760" spans="1:24" ht="104.7" customHeight="1" x14ac:dyDescent="0.55000000000000004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20">
        <f t="shared" si="347"/>
        <v>42639.441932870366</v>
      </c>
      <c r="L2760" s="20">
        <f t="shared" si="348"/>
        <v>42653.441932870366</v>
      </c>
      <c r="M2760" s="6" t="b">
        <v>0</v>
      </c>
      <c r="N2760" s="6">
        <v>6</v>
      </c>
      <c r="O2760" s="6" t="b">
        <v>0</v>
      </c>
      <c r="P2760" s="6" t="s">
        <v>8304</v>
      </c>
      <c r="Q2760" s="8">
        <f t="shared" si="349"/>
        <v>11.700000000000001</v>
      </c>
      <c r="R2760" s="9">
        <f t="shared" si="350"/>
        <v>39</v>
      </c>
      <c r="S2760" s="6" t="s">
        <v>8322</v>
      </c>
      <c r="T2760" s="6" t="s">
        <v>8358</v>
      </c>
      <c r="U2760" s="6" t="str">
        <f t="shared" si="344"/>
        <v>publishing</v>
      </c>
      <c r="V2760" s="6" t="str">
        <f t="shared" si="351"/>
        <v>children's books</v>
      </c>
      <c r="W2760" s="6" t="str">
        <f t="shared" si="345"/>
        <v>publishing</v>
      </c>
      <c r="X2760" s="6" t="str">
        <f t="shared" si="346"/>
        <v>children's books</v>
      </c>
    </row>
    <row r="2761" spans="1:24" ht="104.7" customHeight="1" x14ac:dyDescent="0.55000000000000004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20">
        <f t="shared" si="347"/>
        <v>42524.36650462963</v>
      </c>
      <c r="L2761" s="20">
        <f t="shared" si="348"/>
        <v>42567.36650462963</v>
      </c>
      <c r="M2761" s="6" t="b">
        <v>0</v>
      </c>
      <c r="N2761" s="6">
        <v>2</v>
      </c>
      <c r="O2761" s="6" t="b">
        <v>0</v>
      </c>
      <c r="P2761" s="6" t="s">
        <v>8304</v>
      </c>
      <c r="Q2761" s="8">
        <f t="shared" si="349"/>
        <v>10.5</v>
      </c>
      <c r="R2761" s="9">
        <f t="shared" si="350"/>
        <v>52.5</v>
      </c>
      <c r="S2761" s="6" t="s">
        <v>8322</v>
      </c>
      <c r="T2761" s="6" t="s">
        <v>8358</v>
      </c>
      <c r="U2761" s="6" t="str">
        <f t="shared" si="344"/>
        <v>publishing</v>
      </c>
      <c r="V2761" s="6" t="str">
        <f t="shared" si="351"/>
        <v>children's books</v>
      </c>
      <c r="W2761" s="6" t="str">
        <f t="shared" si="345"/>
        <v>publishing</v>
      </c>
      <c r="X2761" s="6" t="str">
        <f t="shared" si="346"/>
        <v>children's books</v>
      </c>
    </row>
    <row r="2762" spans="1:24" ht="104.7" customHeight="1" x14ac:dyDescent="0.55000000000000004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20">
        <f t="shared" si="347"/>
        <v>41415.461319444446</v>
      </c>
      <c r="L2762" s="20">
        <f t="shared" si="348"/>
        <v>41445.461319444446</v>
      </c>
      <c r="M2762" s="6" t="b">
        <v>0</v>
      </c>
      <c r="N2762" s="6">
        <v>0</v>
      </c>
      <c r="O2762" s="6" t="b">
        <v>0</v>
      </c>
      <c r="P2762" s="6" t="s">
        <v>8304</v>
      </c>
      <c r="Q2762" s="8">
        <f t="shared" si="349"/>
        <v>0</v>
      </c>
      <c r="R2762" s="9" t="e">
        <f t="shared" si="350"/>
        <v>#DIV/0!</v>
      </c>
      <c r="S2762" s="6" t="s">
        <v>8322</v>
      </c>
      <c r="T2762" s="6" t="s">
        <v>8358</v>
      </c>
      <c r="U2762" s="6" t="str">
        <f t="shared" si="344"/>
        <v>publishing</v>
      </c>
      <c r="V2762" s="6" t="str">
        <f t="shared" si="351"/>
        <v>children's books</v>
      </c>
      <c r="W2762" s="6" t="str">
        <f t="shared" si="345"/>
        <v>publishing</v>
      </c>
      <c r="X2762" s="6" t="str">
        <f t="shared" si="346"/>
        <v>children's books</v>
      </c>
    </row>
    <row r="2763" spans="1:24" ht="104.7" customHeight="1" x14ac:dyDescent="0.55000000000000004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20">
        <f t="shared" si="347"/>
        <v>41247.063576388886</v>
      </c>
      <c r="L2763" s="20">
        <f t="shared" si="348"/>
        <v>41277.063576388886</v>
      </c>
      <c r="M2763" s="6" t="b">
        <v>0</v>
      </c>
      <c r="N2763" s="6">
        <v>4</v>
      </c>
      <c r="O2763" s="6" t="b">
        <v>0</v>
      </c>
      <c r="P2763" s="6" t="s">
        <v>8304</v>
      </c>
      <c r="Q2763" s="8">
        <f t="shared" si="349"/>
        <v>0.72</v>
      </c>
      <c r="R2763" s="9">
        <f t="shared" si="350"/>
        <v>9</v>
      </c>
      <c r="S2763" s="6" t="s">
        <v>8322</v>
      </c>
      <c r="T2763" s="6" t="s">
        <v>8358</v>
      </c>
      <c r="U2763" s="6" t="str">
        <f t="shared" si="344"/>
        <v>publishing</v>
      </c>
      <c r="V2763" s="6" t="str">
        <f t="shared" si="351"/>
        <v>children's books</v>
      </c>
      <c r="W2763" s="6" t="str">
        <f t="shared" si="345"/>
        <v>publishing</v>
      </c>
      <c r="X2763" s="6" t="str">
        <f t="shared" si="346"/>
        <v>children's books</v>
      </c>
    </row>
    <row r="2764" spans="1:24" ht="104.7" customHeight="1" x14ac:dyDescent="0.55000000000000004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20">
        <f t="shared" si="347"/>
        <v>40927.036979166667</v>
      </c>
      <c r="L2764" s="20">
        <f t="shared" si="348"/>
        <v>40986.995312500003</v>
      </c>
      <c r="M2764" s="6" t="b">
        <v>0</v>
      </c>
      <c r="N2764" s="6">
        <v>1</v>
      </c>
      <c r="O2764" s="6" t="b">
        <v>0</v>
      </c>
      <c r="P2764" s="6" t="s">
        <v>8304</v>
      </c>
      <c r="Q2764" s="8">
        <f t="shared" si="349"/>
        <v>0.76923076923076927</v>
      </c>
      <c r="R2764" s="9">
        <f t="shared" si="350"/>
        <v>25</v>
      </c>
      <c r="S2764" s="6" t="s">
        <v>8322</v>
      </c>
      <c r="T2764" s="6" t="s">
        <v>8358</v>
      </c>
      <c r="U2764" s="6" t="str">
        <f t="shared" si="344"/>
        <v>publishing</v>
      </c>
      <c r="V2764" s="6" t="str">
        <f t="shared" si="351"/>
        <v>children's books</v>
      </c>
      <c r="W2764" s="6" t="str">
        <f t="shared" si="345"/>
        <v>publishing</v>
      </c>
      <c r="X2764" s="6" t="str">
        <f t="shared" si="346"/>
        <v>children's books</v>
      </c>
    </row>
    <row r="2765" spans="1:24" ht="104.7" customHeight="1" x14ac:dyDescent="0.55000000000000004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20">
        <f t="shared" si="347"/>
        <v>41373.579675925925</v>
      </c>
      <c r="L2765" s="20">
        <f t="shared" si="348"/>
        <v>41418.579675925925</v>
      </c>
      <c r="M2765" s="6" t="b">
        <v>0</v>
      </c>
      <c r="N2765" s="6">
        <v>3</v>
      </c>
      <c r="O2765" s="6" t="b">
        <v>0</v>
      </c>
      <c r="P2765" s="6" t="s">
        <v>8304</v>
      </c>
      <c r="Q2765" s="8">
        <f t="shared" si="349"/>
        <v>0.22842639593908631</v>
      </c>
      <c r="R2765" s="9">
        <f t="shared" si="350"/>
        <v>30</v>
      </c>
      <c r="S2765" s="6" t="s">
        <v>8322</v>
      </c>
      <c r="T2765" s="6" t="s">
        <v>8358</v>
      </c>
      <c r="U2765" s="6" t="str">
        <f t="shared" si="344"/>
        <v>publishing</v>
      </c>
      <c r="V2765" s="6" t="str">
        <f t="shared" si="351"/>
        <v>children's books</v>
      </c>
      <c r="W2765" s="6" t="str">
        <f t="shared" si="345"/>
        <v>publishing</v>
      </c>
      <c r="X2765" s="6" t="str">
        <f t="shared" si="346"/>
        <v>children's books</v>
      </c>
    </row>
    <row r="2766" spans="1:24" ht="104.7" customHeight="1" x14ac:dyDescent="0.55000000000000004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20">
        <f t="shared" si="347"/>
        <v>41030.292025462964</v>
      </c>
      <c r="L2766" s="20">
        <f t="shared" si="348"/>
        <v>41059.791666666664</v>
      </c>
      <c r="M2766" s="6" t="b">
        <v>0</v>
      </c>
      <c r="N2766" s="6">
        <v>4</v>
      </c>
      <c r="O2766" s="6" t="b">
        <v>0</v>
      </c>
      <c r="P2766" s="6" t="s">
        <v>8304</v>
      </c>
      <c r="Q2766" s="8">
        <f t="shared" si="349"/>
        <v>1.125</v>
      </c>
      <c r="R2766" s="9">
        <f t="shared" si="350"/>
        <v>11.25</v>
      </c>
      <c r="S2766" s="6" t="s">
        <v>8322</v>
      </c>
      <c r="T2766" s="6" t="s">
        <v>8358</v>
      </c>
      <c r="U2766" s="6" t="str">
        <f t="shared" si="344"/>
        <v>publishing</v>
      </c>
      <c r="V2766" s="6" t="str">
        <f t="shared" si="351"/>
        <v>children's books</v>
      </c>
      <c r="W2766" s="6" t="str">
        <f t="shared" si="345"/>
        <v>publishing</v>
      </c>
      <c r="X2766" s="6" t="str">
        <f t="shared" si="346"/>
        <v>children's books</v>
      </c>
    </row>
    <row r="2767" spans="1:24" ht="104.7" customHeight="1" x14ac:dyDescent="0.55000000000000004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20">
        <f t="shared" si="347"/>
        <v>41194.579027777778</v>
      </c>
      <c r="L2767" s="20">
        <f t="shared" si="348"/>
        <v>41210.579027777778</v>
      </c>
      <c r="M2767" s="6" t="b">
        <v>0</v>
      </c>
      <c r="N2767" s="6">
        <v>0</v>
      </c>
      <c r="O2767" s="6" t="b">
        <v>0</v>
      </c>
      <c r="P2767" s="6" t="s">
        <v>8304</v>
      </c>
      <c r="Q2767" s="8">
        <f t="shared" si="349"/>
        <v>0</v>
      </c>
      <c r="R2767" s="9" t="e">
        <f t="shared" si="350"/>
        <v>#DIV/0!</v>
      </c>
      <c r="S2767" s="6" t="s">
        <v>8322</v>
      </c>
      <c r="T2767" s="6" t="s">
        <v>8358</v>
      </c>
      <c r="U2767" s="6" t="str">
        <f t="shared" si="344"/>
        <v>publishing</v>
      </c>
      <c r="V2767" s="6" t="str">
        <f t="shared" si="351"/>
        <v>children's books</v>
      </c>
      <c r="W2767" s="6" t="str">
        <f t="shared" si="345"/>
        <v>publishing</v>
      </c>
      <c r="X2767" s="6" t="str">
        <f t="shared" si="346"/>
        <v>children's books</v>
      </c>
    </row>
    <row r="2768" spans="1:24" ht="104.7" customHeight="1" x14ac:dyDescent="0.55000000000000004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20">
        <f t="shared" si="347"/>
        <v>40736.668032407404</v>
      </c>
      <c r="L2768" s="20">
        <f t="shared" si="348"/>
        <v>40766.668032407404</v>
      </c>
      <c r="M2768" s="6" t="b">
        <v>0</v>
      </c>
      <c r="N2768" s="6">
        <v>4</v>
      </c>
      <c r="O2768" s="6" t="b">
        <v>0</v>
      </c>
      <c r="P2768" s="6" t="s">
        <v>8304</v>
      </c>
      <c r="Q2768" s="8">
        <f t="shared" si="349"/>
        <v>2</v>
      </c>
      <c r="R2768" s="9">
        <f t="shared" si="350"/>
        <v>25</v>
      </c>
      <c r="S2768" s="6" t="s">
        <v>8322</v>
      </c>
      <c r="T2768" s="6" t="s">
        <v>8358</v>
      </c>
      <c r="U2768" s="6" t="str">
        <f t="shared" si="344"/>
        <v>publishing</v>
      </c>
      <c r="V2768" s="6" t="str">
        <f t="shared" si="351"/>
        <v>children's books</v>
      </c>
      <c r="W2768" s="6" t="str">
        <f t="shared" si="345"/>
        <v>publishing</v>
      </c>
      <c r="X2768" s="6" t="str">
        <f t="shared" si="346"/>
        <v>children's books</v>
      </c>
    </row>
    <row r="2769" spans="1:24" ht="104.7" customHeight="1" x14ac:dyDescent="0.55000000000000004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20">
        <f t="shared" si="347"/>
        <v>42172.958912037036</v>
      </c>
      <c r="L2769" s="20">
        <f t="shared" si="348"/>
        <v>42232.958912037036</v>
      </c>
      <c r="M2769" s="6" t="b">
        <v>0</v>
      </c>
      <c r="N2769" s="6">
        <v>3</v>
      </c>
      <c r="O2769" s="6" t="b">
        <v>0</v>
      </c>
      <c r="P2769" s="6" t="s">
        <v>8304</v>
      </c>
      <c r="Q2769" s="8">
        <f t="shared" si="349"/>
        <v>0.85000000000000009</v>
      </c>
      <c r="R2769" s="9">
        <f t="shared" si="350"/>
        <v>11.333333333333334</v>
      </c>
      <c r="S2769" s="6" t="s">
        <v>8322</v>
      </c>
      <c r="T2769" s="6" t="s">
        <v>8358</v>
      </c>
      <c r="U2769" s="6" t="str">
        <f t="shared" si="344"/>
        <v>publishing</v>
      </c>
      <c r="V2769" s="6" t="str">
        <f t="shared" si="351"/>
        <v>children's books</v>
      </c>
      <c r="W2769" s="6" t="str">
        <f t="shared" si="345"/>
        <v>publishing</v>
      </c>
      <c r="X2769" s="6" t="str">
        <f t="shared" si="346"/>
        <v>children's books</v>
      </c>
    </row>
    <row r="2770" spans="1:24" ht="104.7" customHeight="1" x14ac:dyDescent="0.55000000000000004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20">
        <f t="shared" si="347"/>
        <v>40967.614849537036</v>
      </c>
      <c r="L2770" s="20">
        <f t="shared" si="348"/>
        <v>40997.573182870372</v>
      </c>
      <c r="M2770" s="6" t="b">
        <v>0</v>
      </c>
      <c r="N2770" s="6">
        <v>34</v>
      </c>
      <c r="O2770" s="6" t="b">
        <v>0</v>
      </c>
      <c r="P2770" s="6" t="s">
        <v>8304</v>
      </c>
      <c r="Q2770" s="8">
        <f t="shared" si="349"/>
        <v>14.314285714285715</v>
      </c>
      <c r="R2770" s="9">
        <f t="shared" si="350"/>
        <v>29.470588235294116</v>
      </c>
      <c r="S2770" s="6" t="s">
        <v>8322</v>
      </c>
      <c r="T2770" s="6" t="s">
        <v>8358</v>
      </c>
      <c r="U2770" s="6" t="str">
        <f t="shared" si="344"/>
        <v>publishing</v>
      </c>
      <c r="V2770" s="6" t="str">
        <f t="shared" si="351"/>
        <v>children's books</v>
      </c>
      <c r="W2770" s="6" t="str">
        <f t="shared" si="345"/>
        <v>publishing</v>
      </c>
      <c r="X2770" s="6" t="str">
        <f t="shared" si="346"/>
        <v>children's books</v>
      </c>
    </row>
    <row r="2771" spans="1:24" ht="104.7" customHeight="1" x14ac:dyDescent="0.55000000000000004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20">
        <f t="shared" si="347"/>
        <v>41745.826273148145</v>
      </c>
      <c r="L2771" s="20">
        <f t="shared" si="348"/>
        <v>41795.826273148145</v>
      </c>
      <c r="M2771" s="6" t="b">
        <v>0</v>
      </c>
      <c r="N2771" s="6">
        <v>2</v>
      </c>
      <c r="O2771" s="6" t="b">
        <v>0</v>
      </c>
      <c r="P2771" s="6" t="s">
        <v>8304</v>
      </c>
      <c r="Q2771" s="8">
        <f t="shared" si="349"/>
        <v>0.25</v>
      </c>
      <c r="R2771" s="9">
        <f t="shared" si="350"/>
        <v>1</v>
      </c>
      <c r="S2771" s="6" t="s">
        <v>8322</v>
      </c>
      <c r="T2771" s="6" t="s">
        <v>8358</v>
      </c>
      <c r="U2771" s="6" t="str">
        <f t="shared" si="344"/>
        <v>publishing</v>
      </c>
      <c r="V2771" s="6" t="str">
        <f t="shared" si="351"/>
        <v>children's books</v>
      </c>
      <c r="W2771" s="6" t="str">
        <f t="shared" si="345"/>
        <v>publishing</v>
      </c>
      <c r="X2771" s="6" t="str">
        <f t="shared" si="346"/>
        <v>children's books</v>
      </c>
    </row>
    <row r="2772" spans="1:24" ht="104.7" customHeight="1" x14ac:dyDescent="0.55000000000000004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20">
        <f t="shared" si="347"/>
        <v>41686.705208333333</v>
      </c>
      <c r="L2772" s="20">
        <f t="shared" si="348"/>
        <v>41716.663541666669</v>
      </c>
      <c r="M2772" s="6" t="b">
        <v>0</v>
      </c>
      <c r="N2772" s="6">
        <v>33</v>
      </c>
      <c r="O2772" s="6" t="b">
        <v>0</v>
      </c>
      <c r="P2772" s="6" t="s">
        <v>8304</v>
      </c>
      <c r="Q2772" s="8">
        <f t="shared" si="349"/>
        <v>10.411249999999999</v>
      </c>
      <c r="R2772" s="9">
        <f t="shared" si="350"/>
        <v>63.098484848484851</v>
      </c>
      <c r="S2772" s="6" t="s">
        <v>8322</v>
      </c>
      <c r="T2772" s="6" t="s">
        <v>8358</v>
      </c>
      <c r="U2772" s="6" t="str">
        <f t="shared" si="344"/>
        <v>publishing</v>
      </c>
      <c r="V2772" s="6" t="str">
        <f t="shared" si="351"/>
        <v>children's books</v>
      </c>
      <c r="W2772" s="6" t="str">
        <f t="shared" si="345"/>
        <v>publishing</v>
      </c>
      <c r="X2772" s="6" t="str">
        <f t="shared" si="346"/>
        <v>children's books</v>
      </c>
    </row>
    <row r="2773" spans="1:24" ht="104.7" customHeight="1" x14ac:dyDescent="0.55000000000000004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20">
        <f t="shared" si="347"/>
        <v>41257.531712962962</v>
      </c>
      <c r="L2773" s="20">
        <f t="shared" si="348"/>
        <v>41306.708333333336</v>
      </c>
      <c r="M2773" s="6" t="b">
        <v>0</v>
      </c>
      <c r="N2773" s="6">
        <v>0</v>
      </c>
      <c r="O2773" s="6" t="b">
        <v>0</v>
      </c>
      <c r="P2773" s="6" t="s">
        <v>8304</v>
      </c>
      <c r="Q2773" s="8">
        <f t="shared" si="349"/>
        <v>0</v>
      </c>
      <c r="R2773" s="9" t="e">
        <f t="shared" si="350"/>
        <v>#DIV/0!</v>
      </c>
      <c r="S2773" s="6" t="s">
        <v>8322</v>
      </c>
      <c r="T2773" s="6" t="s">
        <v>8358</v>
      </c>
      <c r="U2773" s="6" t="str">
        <f t="shared" si="344"/>
        <v>publishing</v>
      </c>
      <c r="V2773" s="6" t="str">
        <f t="shared" si="351"/>
        <v>children's books</v>
      </c>
      <c r="W2773" s="6" t="str">
        <f t="shared" si="345"/>
        <v>publishing</v>
      </c>
      <c r="X2773" s="6" t="str">
        <f t="shared" si="346"/>
        <v>children's books</v>
      </c>
    </row>
    <row r="2774" spans="1:24" ht="104.7" customHeight="1" x14ac:dyDescent="0.55000000000000004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20">
        <f t="shared" si="347"/>
        <v>41537.869143518517</v>
      </c>
      <c r="L2774" s="20">
        <f t="shared" si="348"/>
        <v>41552.869143518517</v>
      </c>
      <c r="M2774" s="6" t="b">
        <v>0</v>
      </c>
      <c r="N2774" s="6">
        <v>0</v>
      </c>
      <c r="O2774" s="6" t="b">
        <v>0</v>
      </c>
      <c r="P2774" s="6" t="s">
        <v>8304</v>
      </c>
      <c r="Q2774" s="8">
        <f t="shared" si="349"/>
        <v>0</v>
      </c>
      <c r="R2774" s="9" t="e">
        <f t="shared" si="350"/>
        <v>#DIV/0!</v>
      </c>
      <c r="S2774" s="6" t="s">
        <v>8322</v>
      </c>
      <c r="T2774" s="6" t="s">
        <v>8358</v>
      </c>
      <c r="U2774" s="6" t="str">
        <f t="shared" si="344"/>
        <v>publishing</v>
      </c>
      <c r="V2774" s="6" t="str">
        <f t="shared" si="351"/>
        <v>children's books</v>
      </c>
      <c r="W2774" s="6" t="str">
        <f t="shared" si="345"/>
        <v>publishing</v>
      </c>
      <c r="X2774" s="6" t="str">
        <f t="shared" si="346"/>
        <v>children's books</v>
      </c>
    </row>
    <row r="2775" spans="1:24" ht="104.7" customHeight="1" x14ac:dyDescent="0.55000000000000004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20">
        <f t="shared" si="347"/>
        <v>42474.86482638889</v>
      </c>
      <c r="L2775" s="20">
        <f t="shared" si="348"/>
        <v>42484.86482638889</v>
      </c>
      <c r="M2775" s="6" t="b">
        <v>0</v>
      </c>
      <c r="N2775" s="6">
        <v>1</v>
      </c>
      <c r="O2775" s="6" t="b">
        <v>0</v>
      </c>
      <c r="P2775" s="6" t="s">
        <v>8304</v>
      </c>
      <c r="Q2775" s="8">
        <f t="shared" si="349"/>
        <v>0.18867924528301888</v>
      </c>
      <c r="R2775" s="9">
        <f t="shared" si="350"/>
        <v>1</v>
      </c>
      <c r="S2775" s="6" t="s">
        <v>8322</v>
      </c>
      <c r="T2775" s="6" t="s">
        <v>8358</v>
      </c>
      <c r="U2775" s="6" t="str">
        <f t="shared" si="344"/>
        <v>publishing</v>
      </c>
      <c r="V2775" s="6" t="str">
        <f t="shared" si="351"/>
        <v>children's books</v>
      </c>
      <c r="W2775" s="6" t="str">
        <f t="shared" si="345"/>
        <v>publishing</v>
      </c>
      <c r="X2775" s="6" t="str">
        <f t="shared" si="346"/>
        <v>children's books</v>
      </c>
    </row>
    <row r="2776" spans="1:24" ht="104.7" customHeight="1" x14ac:dyDescent="0.55000000000000004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20">
        <f t="shared" si="347"/>
        <v>41311.126481481479</v>
      </c>
      <c r="L2776" s="20">
        <f t="shared" si="348"/>
        <v>41341.126481481479</v>
      </c>
      <c r="M2776" s="6" t="b">
        <v>0</v>
      </c>
      <c r="N2776" s="6">
        <v>13</v>
      </c>
      <c r="O2776" s="6" t="b">
        <v>0</v>
      </c>
      <c r="P2776" s="6" t="s">
        <v>8304</v>
      </c>
      <c r="Q2776" s="8">
        <f t="shared" si="349"/>
        <v>14.249999999999998</v>
      </c>
      <c r="R2776" s="9">
        <f t="shared" si="350"/>
        <v>43.846153846153847</v>
      </c>
      <c r="S2776" s="6" t="s">
        <v>8322</v>
      </c>
      <c r="T2776" s="6" t="s">
        <v>8358</v>
      </c>
      <c r="U2776" s="6" t="str">
        <f t="shared" si="344"/>
        <v>publishing</v>
      </c>
      <c r="V2776" s="6" t="str">
        <f t="shared" si="351"/>
        <v>children's books</v>
      </c>
      <c r="W2776" s="6" t="str">
        <f t="shared" si="345"/>
        <v>publishing</v>
      </c>
      <c r="X2776" s="6" t="str">
        <f t="shared" si="346"/>
        <v>children's books</v>
      </c>
    </row>
    <row r="2777" spans="1:24" ht="104.7" customHeight="1" x14ac:dyDescent="0.55000000000000004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20">
        <f t="shared" si="347"/>
        <v>40863.013356481482</v>
      </c>
      <c r="L2777" s="20">
        <f t="shared" si="348"/>
        <v>40893.013356481482</v>
      </c>
      <c r="M2777" s="6" t="b">
        <v>0</v>
      </c>
      <c r="N2777" s="6">
        <v>2</v>
      </c>
      <c r="O2777" s="6" t="b">
        <v>0</v>
      </c>
      <c r="P2777" s="6" t="s">
        <v>8304</v>
      </c>
      <c r="Q2777" s="8">
        <f t="shared" si="349"/>
        <v>3</v>
      </c>
      <c r="R2777" s="9">
        <f t="shared" si="350"/>
        <v>75</v>
      </c>
      <c r="S2777" s="6" t="s">
        <v>8322</v>
      </c>
      <c r="T2777" s="6" t="s">
        <v>8358</v>
      </c>
      <c r="U2777" s="6" t="str">
        <f t="shared" si="344"/>
        <v>publishing</v>
      </c>
      <c r="V2777" s="6" t="str">
        <f t="shared" si="351"/>
        <v>children's books</v>
      </c>
      <c r="W2777" s="6" t="str">
        <f t="shared" si="345"/>
        <v>publishing</v>
      </c>
      <c r="X2777" s="6" t="str">
        <f t="shared" si="346"/>
        <v>children's books</v>
      </c>
    </row>
    <row r="2778" spans="1:24" ht="104.7" customHeight="1" x14ac:dyDescent="0.55000000000000004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20">
        <f t="shared" si="347"/>
        <v>42136.297175925924</v>
      </c>
      <c r="L2778" s="20">
        <f t="shared" si="348"/>
        <v>42167.297175925924</v>
      </c>
      <c r="M2778" s="6" t="b">
        <v>0</v>
      </c>
      <c r="N2778" s="6">
        <v>36</v>
      </c>
      <c r="O2778" s="6" t="b">
        <v>0</v>
      </c>
      <c r="P2778" s="6" t="s">
        <v>8304</v>
      </c>
      <c r="Q2778" s="8">
        <f t="shared" si="349"/>
        <v>7.8809523809523814</v>
      </c>
      <c r="R2778" s="9">
        <f t="shared" si="350"/>
        <v>45.972222222222221</v>
      </c>
      <c r="S2778" s="6" t="s">
        <v>8322</v>
      </c>
      <c r="T2778" s="6" t="s">
        <v>8358</v>
      </c>
      <c r="U2778" s="6" t="str">
        <f t="shared" si="344"/>
        <v>publishing</v>
      </c>
      <c r="V2778" s="6" t="str">
        <f t="shared" si="351"/>
        <v>children's books</v>
      </c>
      <c r="W2778" s="6" t="str">
        <f t="shared" si="345"/>
        <v>publishing</v>
      </c>
      <c r="X2778" s="6" t="str">
        <f t="shared" si="346"/>
        <v>children's books</v>
      </c>
    </row>
    <row r="2779" spans="1:24" ht="104.7" customHeight="1" x14ac:dyDescent="0.55000000000000004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20">
        <f t="shared" si="347"/>
        <v>42172.669027777782</v>
      </c>
      <c r="L2779" s="20">
        <f t="shared" si="348"/>
        <v>42202.669027777782</v>
      </c>
      <c r="M2779" s="6" t="b">
        <v>0</v>
      </c>
      <c r="N2779" s="6">
        <v>1</v>
      </c>
      <c r="O2779" s="6" t="b">
        <v>0</v>
      </c>
      <c r="P2779" s="6" t="s">
        <v>8304</v>
      </c>
      <c r="Q2779" s="8">
        <f t="shared" si="349"/>
        <v>0.33333333333333337</v>
      </c>
      <c r="R2779" s="9">
        <f t="shared" si="350"/>
        <v>10</v>
      </c>
      <c r="S2779" s="6" t="s">
        <v>8322</v>
      </c>
      <c r="T2779" s="6" t="s">
        <v>8358</v>
      </c>
      <c r="U2779" s="6" t="str">
        <f t="shared" si="344"/>
        <v>publishing</v>
      </c>
      <c r="V2779" s="6" t="str">
        <f t="shared" si="351"/>
        <v>children's books</v>
      </c>
      <c r="W2779" s="6" t="str">
        <f t="shared" si="345"/>
        <v>publishing</v>
      </c>
      <c r="X2779" s="6" t="str">
        <f t="shared" si="346"/>
        <v>children's books</v>
      </c>
    </row>
    <row r="2780" spans="1:24" ht="104.7" customHeight="1" x14ac:dyDescent="0.55000000000000004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20">
        <f t="shared" si="347"/>
        <v>41846.978078703702</v>
      </c>
      <c r="L2780" s="20">
        <f t="shared" si="348"/>
        <v>41876.978078703702</v>
      </c>
      <c r="M2780" s="6" t="b">
        <v>0</v>
      </c>
      <c r="N2780" s="6">
        <v>15</v>
      </c>
      <c r="O2780" s="6" t="b">
        <v>0</v>
      </c>
      <c r="P2780" s="6" t="s">
        <v>8304</v>
      </c>
      <c r="Q2780" s="8">
        <f t="shared" si="349"/>
        <v>25.545454545454543</v>
      </c>
      <c r="R2780" s="9">
        <f t="shared" si="350"/>
        <v>93.666666666666671</v>
      </c>
      <c r="S2780" s="6" t="s">
        <v>8322</v>
      </c>
      <c r="T2780" s="6" t="s">
        <v>8358</v>
      </c>
      <c r="U2780" s="6" t="str">
        <f t="shared" si="344"/>
        <v>publishing</v>
      </c>
      <c r="V2780" s="6" t="str">
        <f t="shared" si="351"/>
        <v>children's books</v>
      </c>
      <c r="W2780" s="6" t="str">
        <f t="shared" si="345"/>
        <v>publishing</v>
      </c>
      <c r="X2780" s="6" t="str">
        <f t="shared" si="346"/>
        <v>children's books</v>
      </c>
    </row>
    <row r="2781" spans="1:24" ht="104.7" customHeight="1" x14ac:dyDescent="0.55000000000000004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20">
        <f t="shared" si="347"/>
        <v>42300.585891203707</v>
      </c>
      <c r="L2781" s="20">
        <f t="shared" si="348"/>
        <v>42330.627557870372</v>
      </c>
      <c r="M2781" s="6" t="b">
        <v>0</v>
      </c>
      <c r="N2781" s="6">
        <v>1</v>
      </c>
      <c r="O2781" s="6" t="b">
        <v>0</v>
      </c>
      <c r="P2781" s="6" t="s">
        <v>8304</v>
      </c>
      <c r="Q2781" s="8">
        <f t="shared" si="349"/>
        <v>2.12</v>
      </c>
      <c r="R2781" s="9">
        <f t="shared" si="350"/>
        <v>53</v>
      </c>
      <c r="S2781" s="6" t="s">
        <v>8322</v>
      </c>
      <c r="T2781" s="6" t="s">
        <v>8358</v>
      </c>
      <c r="U2781" s="6" t="str">
        <f t="shared" si="344"/>
        <v>publishing</v>
      </c>
      <c r="V2781" s="6" t="str">
        <f t="shared" si="351"/>
        <v>children's books</v>
      </c>
      <c r="W2781" s="6" t="str">
        <f t="shared" si="345"/>
        <v>publishing</v>
      </c>
      <c r="X2781" s="6" t="str">
        <f t="shared" si="346"/>
        <v>children's books</v>
      </c>
    </row>
    <row r="2782" spans="1:24" ht="104.7" customHeight="1" x14ac:dyDescent="0.55000000000000004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20">
        <f t="shared" si="347"/>
        <v>42774.447777777779</v>
      </c>
      <c r="L2782" s="20">
        <f t="shared" si="348"/>
        <v>42804.447777777779</v>
      </c>
      <c r="M2782" s="6" t="b">
        <v>0</v>
      </c>
      <c r="N2782" s="6">
        <v>0</v>
      </c>
      <c r="O2782" s="6" t="b">
        <v>0</v>
      </c>
      <c r="P2782" s="6" t="s">
        <v>8304</v>
      </c>
      <c r="Q2782" s="8">
        <f t="shared" si="349"/>
        <v>0</v>
      </c>
      <c r="R2782" s="9" t="e">
        <f t="shared" si="350"/>
        <v>#DIV/0!</v>
      </c>
      <c r="S2782" s="6" t="s">
        <v>8322</v>
      </c>
      <c r="T2782" s="6" t="s">
        <v>8358</v>
      </c>
      <c r="U2782" s="6" t="str">
        <f t="shared" si="344"/>
        <v>publishing</v>
      </c>
      <c r="V2782" s="6" t="str">
        <f t="shared" si="351"/>
        <v>children's books</v>
      </c>
      <c r="W2782" s="6" t="str">
        <f t="shared" si="345"/>
        <v>publishing</v>
      </c>
      <c r="X2782" s="6" t="str">
        <f t="shared" si="346"/>
        <v>children's books</v>
      </c>
    </row>
    <row r="2783" spans="1:24" ht="104.7" customHeight="1" x14ac:dyDescent="0.55000000000000004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20">
        <f t="shared" si="347"/>
        <v>42018.94159722222</v>
      </c>
      <c r="L2783" s="20">
        <f t="shared" si="348"/>
        <v>42047.291666666672</v>
      </c>
      <c r="M2783" s="6" t="b">
        <v>0</v>
      </c>
      <c r="N2783" s="6">
        <v>28</v>
      </c>
      <c r="O2783" s="6" t="b">
        <v>1</v>
      </c>
      <c r="P2783" s="6" t="s">
        <v>8271</v>
      </c>
      <c r="Q2783" s="8">
        <f t="shared" si="349"/>
        <v>105.28</v>
      </c>
      <c r="R2783" s="9">
        <f t="shared" si="350"/>
        <v>47</v>
      </c>
      <c r="S2783" s="6" t="s">
        <v>8317</v>
      </c>
      <c r="T2783" s="6" t="s">
        <v>8318</v>
      </c>
      <c r="U2783" s="6" t="str">
        <f t="shared" si="344"/>
        <v>theater</v>
      </c>
      <c r="V2783" s="6" t="str">
        <f t="shared" si="351"/>
        <v>plays</v>
      </c>
      <c r="W2783" s="6" t="str">
        <f t="shared" si="345"/>
        <v>theater</v>
      </c>
      <c r="X2783" s="6" t="str">
        <f t="shared" si="346"/>
        <v>plays</v>
      </c>
    </row>
    <row r="2784" spans="1:24" ht="104.7" customHeight="1" x14ac:dyDescent="0.55000000000000004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20">
        <f t="shared" si="347"/>
        <v>42026.924976851849</v>
      </c>
      <c r="L2784" s="20">
        <f t="shared" si="348"/>
        <v>42052.207638888889</v>
      </c>
      <c r="M2784" s="6" t="b">
        <v>0</v>
      </c>
      <c r="N2784" s="6">
        <v>18</v>
      </c>
      <c r="O2784" s="6" t="b">
        <v>1</v>
      </c>
      <c r="P2784" s="6" t="s">
        <v>8271</v>
      </c>
      <c r="Q2784" s="8">
        <f t="shared" si="349"/>
        <v>120</v>
      </c>
      <c r="R2784" s="9">
        <f t="shared" si="350"/>
        <v>66.666666666666671</v>
      </c>
      <c r="S2784" s="6" t="s">
        <v>8317</v>
      </c>
      <c r="T2784" s="6" t="s">
        <v>8318</v>
      </c>
      <c r="U2784" s="6" t="str">
        <f t="shared" si="344"/>
        <v>theater</v>
      </c>
      <c r="V2784" s="6" t="str">
        <f t="shared" si="351"/>
        <v>plays</v>
      </c>
      <c r="W2784" s="6" t="str">
        <f t="shared" si="345"/>
        <v>theater</v>
      </c>
      <c r="X2784" s="6" t="str">
        <f t="shared" si="346"/>
        <v>plays</v>
      </c>
    </row>
    <row r="2785" spans="1:24" ht="104.7" customHeight="1" x14ac:dyDescent="0.55000000000000004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20">
        <f t="shared" si="347"/>
        <v>42103.535254629634</v>
      </c>
      <c r="L2785" s="20">
        <f t="shared" si="348"/>
        <v>42117.535254629634</v>
      </c>
      <c r="M2785" s="6" t="b">
        <v>0</v>
      </c>
      <c r="N2785" s="6">
        <v>61</v>
      </c>
      <c r="O2785" s="6" t="b">
        <v>1</v>
      </c>
      <c r="P2785" s="6" t="s">
        <v>8271</v>
      </c>
      <c r="Q2785" s="8">
        <f t="shared" si="349"/>
        <v>114.5</v>
      </c>
      <c r="R2785" s="9">
        <f t="shared" si="350"/>
        <v>18.770491803278688</v>
      </c>
      <c r="S2785" s="6" t="s">
        <v>8317</v>
      </c>
      <c r="T2785" s="6" t="s">
        <v>8318</v>
      </c>
      <c r="U2785" s="6" t="str">
        <f t="shared" si="344"/>
        <v>theater</v>
      </c>
      <c r="V2785" s="6" t="str">
        <f t="shared" si="351"/>
        <v>plays</v>
      </c>
      <c r="W2785" s="6" t="str">
        <f t="shared" si="345"/>
        <v>theater</v>
      </c>
      <c r="X2785" s="6" t="str">
        <f t="shared" si="346"/>
        <v>plays</v>
      </c>
    </row>
    <row r="2786" spans="1:24" ht="104.7" customHeight="1" x14ac:dyDescent="0.55000000000000004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20">
        <f t="shared" si="347"/>
        <v>41920.787534722222</v>
      </c>
      <c r="L2786" s="20">
        <f t="shared" si="348"/>
        <v>41941.787534722222</v>
      </c>
      <c r="M2786" s="6" t="b">
        <v>0</v>
      </c>
      <c r="N2786" s="6">
        <v>108</v>
      </c>
      <c r="O2786" s="6" t="b">
        <v>1</v>
      </c>
      <c r="P2786" s="6" t="s">
        <v>8271</v>
      </c>
      <c r="Q2786" s="8">
        <f t="shared" si="349"/>
        <v>119</v>
      </c>
      <c r="R2786" s="9">
        <f t="shared" si="350"/>
        <v>66.111111111111114</v>
      </c>
      <c r="S2786" s="6" t="s">
        <v>8317</v>
      </c>
      <c r="T2786" s="6" t="s">
        <v>8318</v>
      </c>
      <c r="U2786" s="6" t="str">
        <f t="shared" si="344"/>
        <v>theater</v>
      </c>
      <c r="V2786" s="6" t="str">
        <f t="shared" si="351"/>
        <v>plays</v>
      </c>
      <c r="W2786" s="6" t="str">
        <f t="shared" si="345"/>
        <v>theater</v>
      </c>
      <c r="X2786" s="6" t="str">
        <f t="shared" si="346"/>
        <v>plays</v>
      </c>
    </row>
    <row r="2787" spans="1:24" ht="104.7" customHeight="1" x14ac:dyDescent="0.55000000000000004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20">
        <f t="shared" si="347"/>
        <v>42558.189432870371</v>
      </c>
      <c r="L2787" s="20">
        <f t="shared" si="348"/>
        <v>42587.875</v>
      </c>
      <c r="M2787" s="6" t="b">
        <v>0</v>
      </c>
      <c r="N2787" s="6">
        <v>142</v>
      </c>
      <c r="O2787" s="6" t="b">
        <v>1</v>
      </c>
      <c r="P2787" s="6" t="s">
        <v>8271</v>
      </c>
      <c r="Q2787" s="8">
        <f t="shared" si="349"/>
        <v>104.67999999999999</v>
      </c>
      <c r="R2787" s="9">
        <f t="shared" si="350"/>
        <v>36.859154929577464</v>
      </c>
      <c r="S2787" s="6" t="s">
        <v>8317</v>
      </c>
      <c r="T2787" s="6" t="s">
        <v>8318</v>
      </c>
      <c r="U2787" s="6" t="str">
        <f t="shared" si="344"/>
        <v>theater</v>
      </c>
      <c r="V2787" s="6" t="str">
        <f t="shared" si="351"/>
        <v>plays</v>
      </c>
      <c r="W2787" s="6" t="str">
        <f t="shared" si="345"/>
        <v>theater</v>
      </c>
      <c r="X2787" s="6" t="str">
        <f t="shared" si="346"/>
        <v>plays</v>
      </c>
    </row>
    <row r="2788" spans="1:24" ht="104.7" customHeight="1" x14ac:dyDescent="0.55000000000000004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20">
        <f t="shared" si="347"/>
        <v>41815.569212962961</v>
      </c>
      <c r="L2788" s="20">
        <f t="shared" si="348"/>
        <v>41829.569212962961</v>
      </c>
      <c r="M2788" s="6" t="b">
        <v>0</v>
      </c>
      <c r="N2788" s="6">
        <v>74</v>
      </c>
      <c r="O2788" s="6" t="b">
        <v>1</v>
      </c>
      <c r="P2788" s="6" t="s">
        <v>8271</v>
      </c>
      <c r="Q2788" s="8">
        <f t="shared" si="349"/>
        <v>117.83999999999999</v>
      </c>
      <c r="R2788" s="9">
        <f t="shared" si="350"/>
        <v>39.810810810810814</v>
      </c>
      <c r="S2788" s="6" t="s">
        <v>8317</v>
      </c>
      <c r="T2788" s="6" t="s">
        <v>8318</v>
      </c>
      <c r="U2788" s="6" t="str">
        <f t="shared" si="344"/>
        <v>theater</v>
      </c>
      <c r="V2788" s="6" t="str">
        <f t="shared" si="351"/>
        <v>plays</v>
      </c>
      <c r="W2788" s="6" t="str">
        <f t="shared" si="345"/>
        <v>theater</v>
      </c>
      <c r="X2788" s="6" t="str">
        <f t="shared" si="346"/>
        <v>plays</v>
      </c>
    </row>
    <row r="2789" spans="1:24" ht="104.7" customHeight="1" x14ac:dyDescent="0.55000000000000004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20">
        <f t="shared" si="347"/>
        <v>41808.198518518519</v>
      </c>
      <c r="L2789" s="20">
        <f t="shared" si="348"/>
        <v>41838.198518518519</v>
      </c>
      <c r="M2789" s="6" t="b">
        <v>0</v>
      </c>
      <c r="N2789" s="6">
        <v>38</v>
      </c>
      <c r="O2789" s="6" t="b">
        <v>1</v>
      </c>
      <c r="P2789" s="6" t="s">
        <v>8271</v>
      </c>
      <c r="Q2789" s="8">
        <f t="shared" si="349"/>
        <v>119.7</v>
      </c>
      <c r="R2789" s="9">
        <f t="shared" si="350"/>
        <v>31.5</v>
      </c>
      <c r="S2789" s="6" t="s">
        <v>8317</v>
      </c>
      <c r="T2789" s="6" t="s">
        <v>8318</v>
      </c>
      <c r="U2789" s="6" t="str">
        <f t="shared" si="344"/>
        <v>theater</v>
      </c>
      <c r="V2789" s="6" t="str">
        <f t="shared" si="351"/>
        <v>plays</v>
      </c>
      <c r="W2789" s="6" t="str">
        <f t="shared" si="345"/>
        <v>theater</v>
      </c>
      <c r="X2789" s="6" t="str">
        <f t="shared" si="346"/>
        <v>plays</v>
      </c>
    </row>
    <row r="2790" spans="1:24" ht="104.7" customHeight="1" x14ac:dyDescent="0.55000000000000004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20">
        <f t="shared" si="347"/>
        <v>42550.701886574068</v>
      </c>
      <c r="L2790" s="20">
        <f t="shared" si="348"/>
        <v>42580.701886574068</v>
      </c>
      <c r="M2790" s="6" t="b">
        <v>0</v>
      </c>
      <c r="N2790" s="6">
        <v>20</v>
      </c>
      <c r="O2790" s="6" t="b">
        <v>1</v>
      </c>
      <c r="P2790" s="6" t="s">
        <v>8271</v>
      </c>
      <c r="Q2790" s="8">
        <f t="shared" si="349"/>
        <v>102.49999999999999</v>
      </c>
      <c r="R2790" s="9">
        <f t="shared" si="350"/>
        <v>102.5</v>
      </c>
      <c r="S2790" s="6" t="s">
        <v>8317</v>
      </c>
      <c r="T2790" s="6" t="s">
        <v>8318</v>
      </c>
      <c r="U2790" s="6" t="str">
        <f t="shared" si="344"/>
        <v>theater</v>
      </c>
      <c r="V2790" s="6" t="str">
        <f t="shared" si="351"/>
        <v>plays</v>
      </c>
      <c r="W2790" s="6" t="str">
        <f t="shared" si="345"/>
        <v>theater</v>
      </c>
      <c r="X2790" s="6" t="str">
        <f t="shared" si="346"/>
        <v>plays</v>
      </c>
    </row>
    <row r="2791" spans="1:24" ht="104.7" customHeight="1" x14ac:dyDescent="0.55000000000000004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20">
        <f t="shared" si="347"/>
        <v>42056.013124999998</v>
      </c>
      <c r="L2791" s="20">
        <f t="shared" si="348"/>
        <v>42075.166666666672</v>
      </c>
      <c r="M2791" s="6" t="b">
        <v>0</v>
      </c>
      <c r="N2791" s="6">
        <v>24</v>
      </c>
      <c r="O2791" s="6" t="b">
        <v>1</v>
      </c>
      <c r="P2791" s="6" t="s">
        <v>8271</v>
      </c>
      <c r="Q2791" s="8">
        <f t="shared" si="349"/>
        <v>101.16666666666667</v>
      </c>
      <c r="R2791" s="9">
        <f t="shared" si="350"/>
        <v>126.45833333333333</v>
      </c>
      <c r="S2791" s="6" t="s">
        <v>8317</v>
      </c>
      <c r="T2791" s="6" t="s">
        <v>8318</v>
      </c>
      <c r="U2791" s="6" t="str">
        <f t="shared" si="344"/>
        <v>theater</v>
      </c>
      <c r="V2791" s="6" t="str">
        <f t="shared" si="351"/>
        <v>plays</v>
      </c>
      <c r="W2791" s="6" t="str">
        <f t="shared" si="345"/>
        <v>theater</v>
      </c>
      <c r="X2791" s="6" t="str">
        <f t="shared" si="346"/>
        <v>plays</v>
      </c>
    </row>
    <row r="2792" spans="1:24" ht="104.7" customHeight="1" x14ac:dyDescent="0.55000000000000004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20">
        <f t="shared" si="347"/>
        <v>42016.938692129625</v>
      </c>
      <c r="L2792" s="20">
        <f t="shared" si="348"/>
        <v>42046.938692129625</v>
      </c>
      <c r="M2792" s="6" t="b">
        <v>0</v>
      </c>
      <c r="N2792" s="6">
        <v>66</v>
      </c>
      <c r="O2792" s="6" t="b">
        <v>1</v>
      </c>
      <c r="P2792" s="6" t="s">
        <v>8271</v>
      </c>
      <c r="Q2792" s="8">
        <f t="shared" si="349"/>
        <v>105.33333333333333</v>
      </c>
      <c r="R2792" s="9">
        <f t="shared" si="350"/>
        <v>47.878787878787875</v>
      </c>
      <c r="S2792" s="6" t="s">
        <v>8317</v>
      </c>
      <c r="T2792" s="6" t="s">
        <v>8318</v>
      </c>
      <c r="U2792" s="6" t="str">
        <f t="shared" si="344"/>
        <v>theater</v>
      </c>
      <c r="V2792" s="6" t="str">
        <f t="shared" si="351"/>
        <v>plays</v>
      </c>
      <c r="W2792" s="6" t="str">
        <f t="shared" si="345"/>
        <v>theater</v>
      </c>
      <c r="X2792" s="6" t="str">
        <f t="shared" si="346"/>
        <v>plays</v>
      </c>
    </row>
    <row r="2793" spans="1:24" ht="104.7" customHeight="1" x14ac:dyDescent="0.55000000000000004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20">
        <f t="shared" si="347"/>
        <v>42591.899988425925</v>
      </c>
      <c r="L2793" s="20">
        <f t="shared" si="348"/>
        <v>42622.166666666672</v>
      </c>
      <c r="M2793" s="6" t="b">
        <v>0</v>
      </c>
      <c r="N2793" s="6">
        <v>28</v>
      </c>
      <c r="O2793" s="6" t="b">
        <v>1</v>
      </c>
      <c r="P2793" s="6" t="s">
        <v>8271</v>
      </c>
      <c r="Q2793" s="8">
        <f t="shared" si="349"/>
        <v>102.49999999999999</v>
      </c>
      <c r="R2793" s="9">
        <f t="shared" si="350"/>
        <v>73.214285714285708</v>
      </c>
      <c r="S2793" s="6" t="s">
        <v>8317</v>
      </c>
      <c r="T2793" s="6" t="s">
        <v>8318</v>
      </c>
      <c r="U2793" s="6" t="str">
        <f t="shared" si="344"/>
        <v>theater</v>
      </c>
      <c r="V2793" s="6" t="str">
        <f t="shared" si="351"/>
        <v>plays</v>
      </c>
      <c r="W2793" s="6" t="str">
        <f t="shared" si="345"/>
        <v>theater</v>
      </c>
      <c r="X2793" s="6" t="str">
        <f t="shared" si="346"/>
        <v>plays</v>
      </c>
    </row>
    <row r="2794" spans="1:24" ht="104.7" customHeight="1" x14ac:dyDescent="0.55000000000000004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20">
        <f t="shared" si="347"/>
        <v>42183.231006944443</v>
      </c>
      <c r="L2794" s="20">
        <f t="shared" si="348"/>
        <v>42228.231006944443</v>
      </c>
      <c r="M2794" s="6" t="b">
        <v>0</v>
      </c>
      <c r="N2794" s="6">
        <v>24</v>
      </c>
      <c r="O2794" s="6" t="b">
        <v>1</v>
      </c>
      <c r="P2794" s="6" t="s">
        <v>8271</v>
      </c>
      <c r="Q2794" s="8">
        <f t="shared" si="349"/>
        <v>107.60000000000001</v>
      </c>
      <c r="R2794" s="9">
        <f t="shared" si="350"/>
        <v>89.666666666666671</v>
      </c>
      <c r="S2794" s="6" t="s">
        <v>8317</v>
      </c>
      <c r="T2794" s="6" t="s">
        <v>8318</v>
      </c>
      <c r="U2794" s="6" t="str">
        <f t="shared" si="344"/>
        <v>theater</v>
      </c>
      <c r="V2794" s="6" t="str">
        <f t="shared" si="351"/>
        <v>plays</v>
      </c>
      <c r="W2794" s="6" t="str">
        <f t="shared" si="345"/>
        <v>theater</v>
      </c>
      <c r="X2794" s="6" t="str">
        <f t="shared" si="346"/>
        <v>plays</v>
      </c>
    </row>
    <row r="2795" spans="1:24" ht="104.7" customHeight="1" x14ac:dyDescent="0.55000000000000004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20">
        <f t="shared" si="347"/>
        <v>42176.419039351851</v>
      </c>
      <c r="L2795" s="20">
        <f t="shared" si="348"/>
        <v>42206.419039351851</v>
      </c>
      <c r="M2795" s="6" t="b">
        <v>0</v>
      </c>
      <c r="N2795" s="6">
        <v>73</v>
      </c>
      <c r="O2795" s="6" t="b">
        <v>1</v>
      </c>
      <c r="P2795" s="6" t="s">
        <v>8271</v>
      </c>
      <c r="Q2795" s="8">
        <f t="shared" si="349"/>
        <v>110.5675</v>
      </c>
      <c r="R2795" s="9">
        <f t="shared" si="350"/>
        <v>151.4623287671233</v>
      </c>
      <c r="S2795" s="6" t="s">
        <v>8317</v>
      </c>
      <c r="T2795" s="6" t="s">
        <v>8318</v>
      </c>
      <c r="U2795" s="6" t="str">
        <f t="shared" si="344"/>
        <v>theater</v>
      </c>
      <c r="V2795" s="6" t="str">
        <f t="shared" si="351"/>
        <v>plays</v>
      </c>
      <c r="W2795" s="6" t="str">
        <f t="shared" si="345"/>
        <v>theater</v>
      </c>
      <c r="X2795" s="6" t="str">
        <f t="shared" si="346"/>
        <v>plays</v>
      </c>
    </row>
    <row r="2796" spans="1:24" ht="104.7" customHeight="1" x14ac:dyDescent="0.55000000000000004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20">
        <f t="shared" si="347"/>
        <v>42416.691655092596</v>
      </c>
      <c r="L2796" s="20">
        <f t="shared" si="348"/>
        <v>42432.791666666672</v>
      </c>
      <c r="M2796" s="6" t="b">
        <v>0</v>
      </c>
      <c r="N2796" s="6">
        <v>3</v>
      </c>
      <c r="O2796" s="6" t="b">
        <v>1</v>
      </c>
      <c r="P2796" s="6" t="s">
        <v>8271</v>
      </c>
      <c r="Q2796" s="8">
        <f t="shared" si="349"/>
        <v>150</v>
      </c>
      <c r="R2796" s="9">
        <f t="shared" si="350"/>
        <v>25</v>
      </c>
      <c r="S2796" s="6" t="s">
        <v>8317</v>
      </c>
      <c r="T2796" s="6" t="s">
        <v>8318</v>
      </c>
      <c r="U2796" s="6" t="str">
        <f t="shared" si="344"/>
        <v>theater</v>
      </c>
      <c r="V2796" s="6" t="str">
        <f t="shared" si="351"/>
        <v>plays</v>
      </c>
      <c r="W2796" s="6" t="str">
        <f t="shared" si="345"/>
        <v>theater</v>
      </c>
      <c r="X2796" s="6" t="str">
        <f t="shared" si="346"/>
        <v>plays</v>
      </c>
    </row>
    <row r="2797" spans="1:24" ht="104.7" customHeight="1" x14ac:dyDescent="0.55000000000000004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20">
        <f t="shared" si="347"/>
        <v>41780.525937500002</v>
      </c>
      <c r="L2797" s="20">
        <f t="shared" si="348"/>
        <v>41796.958333333336</v>
      </c>
      <c r="M2797" s="6" t="b">
        <v>0</v>
      </c>
      <c r="N2797" s="6">
        <v>20</v>
      </c>
      <c r="O2797" s="6" t="b">
        <v>1</v>
      </c>
      <c r="P2797" s="6" t="s">
        <v>8271</v>
      </c>
      <c r="Q2797" s="8">
        <f t="shared" si="349"/>
        <v>104.28571428571429</v>
      </c>
      <c r="R2797" s="9">
        <f t="shared" si="350"/>
        <v>36.5</v>
      </c>
      <c r="S2797" s="6" t="s">
        <v>8317</v>
      </c>
      <c r="T2797" s="6" t="s">
        <v>8318</v>
      </c>
      <c r="U2797" s="6" t="str">
        <f t="shared" si="344"/>
        <v>theater</v>
      </c>
      <c r="V2797" s="6" t="str">
        <f t="shared" si="351"/>
        <v>plays</v>
      </c>
      <c r="W2797" s="6" t="str">
        <f t="shared" si="345"/>
        <v>theater</v>
      </c>
      <c r="X2797" s="6" t="str">
        <f t="shared" si="346"/>
        <v>plays</v>
      </c>
    </row>
    <row r="2798" spans="1:24" ht="104.7" customHeight="1" x14ac:dyDescent="0.55000000000000004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20">
        <f t="shared" si="347"/>
        <v>41795.528101851851</v>
      </c>
      <c r="L2798" s="20">
        <f t="shared" si="348"/>
        <v>41825.528101851851</v>
      </c>
      <c r="M2798" s="6" t="b">
        <v>0</v>
      </c>
      <c r="N2798" s="6">
        <v>21</v>
      </c>
      <c r="O2798" s="6" t="b">
        <v>1</v>
      </c>
      <c r="P2798" s="6" t="s">
        <v>8271</v>
      </c>
      <c r="Q2798" s="8">
        <f t="shared" si="349"/>
        <v>115.5</v>
      </c>
      <c r="R2798" s="9">
        <f t="shared" si="350"/>
        <v>44</v>
      </c>
      <c r="S2798" s="6" t="s">
        <v>8317</v>
      </c>
      <c r="T2798" s="6" t="s">
        <v>8318</v>
      </c>
      <c r="U2798" s="6" t="str">
        <f t="shared" si="344"/>
        <v>theater</v>
      </c>
      <c r="V2798" s="6" t="str">
        <f t="shared" si="351"/>
        <v>plays</v>
      </c>
      <c r="W2798" s="6" t="str">
        <f t="shared" si="345"/>
        <v>theater</v>
      </c>
      <c r="X2798" s="6" t="str">
        <f t="shared" si="346"/>
        <v>plays</v>
      </c>
    </row>
    <row r="2799" spans="1:24" ht="104.7" customHeight="1" x14ac:dyDescent="0.55000000000000004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20">
        <f t="shared" si="347"/>
        <v>41798.94027777778</v>
      </c>
      <c r="L2799" s="20">
        <f t="shared" si="348"/>
        <v>41828.94027777778</v>
      </c>
      <c r="M2799" s="6" t="b">
        <v>0</v>
      </c>
      <c r="N2799" s="6">
        <v>94</v>
      </c>
      <c r="O2799" s="6" t="b">
        <v>1</v>
      </c>
      <c r="P2799" s="6" t="s">
        <v>8271</v>
      </c>
      <c r="Q2799" s="8">
        <f t="shared" si="349"/>
        <v>102.64512500000001</v>
      </c>
      <c r="R2799" s="9">
        <f t="shared" si="350"/>
        <v>87.357553191489373</v>
      </c>
      <c r="S2799" s="6" t="s">
        <v>8317</v>
      </c>
      <c r="T2799" s="6" t="s">
        <v>8318</v>
      </c>
      <c r="U2799" s="6" t="str">
        <f t="shared" si="344"/>
        <v>theater</v>
      </c>
      <c r="V2799" s="6" t="str">
        <f t="shared" si="351"/>
        <v>plays</v>
      </c>
      <c r="W2799" s="6" t="str">
        <f t="shared" si="345"/>
        <v>theater</v>
      </c>
      <c r="X2799" s="6" t="str">
        <f t="shared" si="346"/>
        <v>plays</v>
      </c>
    </row>
    <row r="2800" spans="1:24" ht="104.7" customHeight="1" x14ac:dyDescent="0.55000000000000004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20">
        <f t="shared" si="347"/>
        <v>42201.675011574072</v>
      </c>
      <c r="L2800" s="20">
        <f t="shared" si="348"/>
        <v>42216.666666666672</v>
      </c>
      <c r="M2800" s="6" t="b">
        <v>0</v>
      </c>
      <c r="N2800" s="6">
        <v>139</v>
      </c>
      <c r="O2800" s="6" t="b">
        <v>1</v>
      </c>
      <c r="P2800" s="6" t="s">
        <v>8271</v>
      </c>
      <c r="Q2800" s="8">
        <f t="shared" si="349"/>
        <v>101.4</v>
      </c>
      <c r="R2800" s="9">
        <f t="shared" si="350"/>
        <v>36.474820143884891</v>
      </c>
      <c r="S2800" s="6" t="s">
        <v>8317</v>
      </c>
      <c r="T2800" s="6" t="s">
        <v>8318</v>
      </c>
      <c r="U2800" s="6" t="str">
        <f t="shared" si="344"/>
        <v>theater</v>
      </c>
      <c r="V2800" s="6" t="str">
        <f t="shared" si="351"/>
        <v>plays</v>
      </c>
      <c r="W2800" s="6" t="str">
        <f t="shared" si="345"/>
        <v>theater</v>
      </c>
      <c r="X2800" s="6" t="str">
        <f t="shared" si="346"/>
        <v>plays</v>
      </c>
    </row>
    <row r="2801" spans="1:24" ht="104.7" customHeight="1" x14ac:dyDescent="0.55000000000000004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20">
        <f t="shared" si="347"/>
        <v>42507.264699074076</v>
      </c>
      <c r="L2801" s="20">
        <f t="shared" si="348"/>
        <v>42538.666666666672</v>
      </c>
      <c r="M2801" s="6" t="b">
        <v>0</v>
      </c>
      <c r="N2801" s="6">
        <v>130</v>
      </c>
      <c r="O2801" s="6" t="b">
        <v>1</v>
      </c>
      <c r="P2801" s="6" t="s">
        <v>8271</v>
      </c>
      <c r="Q2801" s="8">
        <f t="shared" si="349"/>
        <v>116.6348</v>
      </c>
      <c r="R2801" s="9">
        <f t="shared" si="350"/>
        <v>44.859538461538463</v>
      </c>
      <c r="S2801" s="6" t="s">
        <v>8317</v>
      </c>
      <c r="T2801" s="6" t="s">
        <v>8318</v>
      </c>
      <c r="U2801" s="6" t="str">
        <f t="shared" si="344"/>
        <v>theater</v>
      </c>
      <c r="V2801" s="6" t="str">
        <f t="shared" si="351"/>
        <v>plays</v>
      </c>
      <c r="W2801" s="6" t="str">
        <f t="shared" si="345"/>
        <v>theater</v>
      </c>
      <c r="X2801" s="6" t="str">
        <f t="shared" si="346"/>
        <v>plays</v>
      </c>
    </row>
    <row r="2802" spans="1:24" ht="104.7" customHeight="1" x14ac:dyDescent="0.55000000000000004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20">
        <f t="shared" si="347"/>
        <v>41948.552847222221</v>
      </c>
      <c r="L2802" s="20">
        <f t="shared" si="348"/>
        <v>42008.552847222221</v>
      </c>
      <c r="M2802" s="6" t="b">
        <v>0</v>
      </c>
      <c r="N2802" s="6">
        <v>31</v>
      </c>
      <c r="O2802" s="6" t="b">
        <v>1</v>
      </c>
      <c r="P2802" s="6" t="s">
        <v>8271</v>
      </c>
      <c r="Q2802" s="8">
        <f t="shared" si="349"/>
        <v>133</v>
      </c>
      <c r="R2802" s="9">
        <f t="shared" si="350"/>
        <v>42.903225806451616</v>
      </c>
      <c r="S2802" s="6" t="s">
        <v>8317</v>
      </c>
      <c r="T2802" s="6" t="s">
        <v>8318</v>
      </c>
      <c r="U2802" s="6" t="str">
        <f t="shared" si="344"/>
        <v>theater</v>
      </c>
      <c r="V2802" s="6" t="str">
        <f t="shared" si="351"/>
        <v>plays</v>
      </c>
      <c r="W2802" s="6" t="str">
        <f t="shared" si="345"/>
        <v>theater</v>
      </c>
      <c r="X2802" s="6" t="str">
        <f t="shared" si="346"/>
        <v>plays</v>
      </c>
    </row>
    <row r="2803" spans="1:24" ht="104.7" customHeight="1" x14ac:dyDescent="0.55000000000000004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20">
        <f t="shared" si="347"/>
        <v>41900.243159722224</v>
      </c>
      <c r="L2803" s="20">
        <f t="shared" si="348"/>
        <v>41922.458333333336</v>
      </c>
      <c r="M2803" s="6" t="b">
        <v>0</v>
      </c>
      <c r="N2803" s="6">
        <v>13</v>
      </c>
      <c r="O2803" s="6" t="b">
        <v>1</v>
      </c>
      <c r="P2803" s="6" t="s">
        <v>8271</v>
      </c>
      <c r="Q2803" s="8">
        <f t="shared" si="349"/>
        <v>133.20000000000002</v>
      </c>
      <c r="R2803" s="9">
        <f t="shared" si="350"/>
        <v>51.230769230769234</v>
      </c>
      <c r="S2803" s="6" t="s">
        <v>8317</v>
      </c>
      <c r="T2803" s="6" t="s">
        <v>8318</v>
      </c>
      <c r="U2803" s="6" t="str">
        <f t="shared" si="344"/>
        <v>theater</v>
      </c>
      <c r="V2803" s="6" t="str">
        <f t="shared" si="351"/>
        <v>plays</v>
      </c>
      <c r="W2803" s="6" t="str">
        <f t="shared" si="345"/>
        <v>theater</v>
      </c>
      <c r="X2803" s="6" t="str">
        <f t="shared" si="346"/>
        <v>plays</v>
      </c>
    </row>
    <row r="2804" spans="1:24" ht="104.7" customHeight="1" x14ac:dyDescent="0.55000000000000004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20">
        <f t="shared" si="347"/>
        <v>42192.64707175926</v>
      </c>
      <c r="L2804" s="20">
        <f t="shared" si="348"/>
        <v>42222.64707175926</v>
      </c>
      <c r="M2804" s="6" t="b">
        <v>0</v>
      </c>
      <c r="N2804" s="6">
        <v>90</v>
      </c>
      <c r="O2804" s="6" t="b">
        <v>1</v>
      </c>
      <c r="P2804" s="6" t="s">
        <v>8271</v>
      </c>
      <c r="Q2804" s="8">
        <f t="shared" si="349"/>
        <v>101.83333333333333</v>
      </c>
      <c r="R2804" s="9">
        <f t="shared" si="350"/>
        <v>33.944444444444443</v>
      </c>
      <c r="S2804" s="6" t="s">
        <v>8317</v>
      </c>
      <c r="T2804" s="6" t="s">
        <v>8318</v>
      </c>
      <c r="U2804" s="6" t="str">
        <f t="shared" si="344"/>
        <v>theater</v>
      </c>
      <c r="V2804" s="6" t="str">
        <f t="shared" si="351"/>
        <v>plays</v>
      </c>
      <c r="W2804" s="6" t="str">
        <f t="shared" si="345"/>
        <v>theater</v>
      </c>
      <c r="X2804" s="6" t="str">
        <f t="shared" si="346"/>
        <v>plays</v>
      </c>
    </row>
    <row r="2805" spans="1:24" ht="104.7" customHeight="1" x14ac:dyDescent="0.55000000000000004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20">
        <f t="shared" si="347"/>
        <v>42158.065694444449</v>
      </c>
      <c r="L2805" s="20">
        <f t="shared" si="348"/>
        <v>42201</v>
      </c>
      <c r="M2805" s="6" t="b">
        <v>0</v>
      </c>
      <c r="N2805" s="6">
        <v>141</v>
      </c>
      <c r="O2805" s="6" t="b">
        <v>1</v>
      </c>
      <c r="P2805" s="6" t="s">
        <v>8271</v>
      </c>
      <c r="Q2805" s="8">
        <f t="shared" si="349"/>
        <v>127.95</v>
      </c>
      <c r="R2805" s="9">
        <f t="shared" si="350"/>
        <v>90.744680851063833</v>
      </c>
      <c r="S2805" s="6" t="s">
        <v>8317</v>
      </c>
      <c r="T2805" s="6" t="s">
        <v>8318</v>
      </c>
      <c r="U2805" s="6" t="str">
        <f t="shared" si="344"/>
        <v>theater</v>
      </c>
      <c r="V2805" s="6" t="str">
        <f t="shared" si="351"/>
        <v>plays</v>
      </c>
      <c r="W2805" s="6" t="str">
        <f t="shared" si="345"/>
        <v>theater</v>
      </c>
      <c r="X2805" s="6" t="str">
        <f t="shared" si="346"/>
        <v>plays</v>
      </c>
    </row>
    <row r="2806" spans="1:24" ht="104.7" customHeight="1" x14ac:dyDescent="0.55000000000000004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20">
        <f t="shared" si="347"/>
        <v>41881.453587962962</v>
      </c>
      <c r="L2806" s="20">
        <f t="shared" si="348"/>
        <v>41911.453587962962</v>
      </c>
      <c r="M2806" s="6" t="b">
        <v>0</v>
      </c>
      <c r="N2806" s="6">
        <v>23</v>
      </c>
      <c r="O2806" s="6" t="b">
        <v>1</v>
      </c>
      <c r="P2806" s="6" t="s">
        <v>8271</v>
      </c>
      <c r="Q2806" s="8">
        <f t="shared" si="349"/>
        <v>114.99999999999999</v>
      </c>
      <c r="R2806" s="9">
        <f t="shared" si="350"/>
        <v>50</v>
      </c>
      <c r="S2806" s="6" t="s">
        <v>8317</v>
      </c>
      <c r="T2806" s="6" t="s">
        <v>8318</v>
      </c>
      <c r="U2806" s="6" t="str">
        <f t="shared" si="344"/>
        <v>theater</v>
      </c>
      <c r="V2806" s="6" t="str">
        <f t="shared" si="351"/>
        <v>plays</v>
      </c>
      <c r="W2806" s="6" t="str">
        <f t="shared" si="345"/>
        <v>theater</v>
      </c>
      <c r="X2806" s="6" t="str">
        <f t="shared" si="346"/>
        <v>plays</v>
      </c>
    </row>
    <row r="2807" spans="1:24" ht="104.7" customHeight="1" x14ac:dyDescent="0.55000000000000004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20">
        <f t="shared" si="347"/>
        <v>42213.505474537036</v>
      </c>
      <c r="L2807" s="20">
        <f t="shared" si="348"/>
        <v>42238.505474537036</v>
      </c>
      <c r="M2807" s="6" t="b">
        <v>0</v>
      </c>
      <c r="N2807" s="6">
        <v>18</v>
      </c>
      <c r="O2807" s="6" t="b">
        <v>1</v>
      </c>
      <c r="P2807" s="6" t="s">
        <v>8271</v>
      </c>
      <c r="Q2807" s="8">
        <f t="shared" si="349"/>
        <v>110.00000000000001</v>
      </c>
      <c r="R2807" s="9">
        <f t="shared" si="350"/>
        <v>24.444444444444443</v>
      </c>
      <c r="S2807" s="6" t="s">
        <v>8317</v>
      </c>
      <c r="T2807" s="6" t="s">
        <v>8318</v>
      </c>
      <c r="U2807" s="6" t="str">
        <f t="shared" si="344"/>
        <v>theater</v>
      </c>
      <c r="V2807" s="6" t="str">
        <f t="shared" si="351"/>
        <v>plays</v>
      </c>
      <c r="W2807" s="6" t="str">
        <f t="shared" si="345"/>
        <v>theater</v>
      </c>
      <c r="X2807" s="6" t="str">
        <f t="shared" si="346"/>
        <v>plays</v>
      </c>
    </row>
    <row r="2808" spans="1:24" ht="104.7" customHeight="1" x14ac:dyDescent="0.55000000000000004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20">
        <f t="shared" si="347"/>
        <v>42185.267245370371</v>
      </c>
      <c r="L2808" s="20">
        <f t="shared" si="348"/>
        <v>42221.458333333328</v>
      </c>
      <c r="M2808" s="6" t="b">
        <v>0</v>
      </c>
      <c r="N2808" s="6">
        <v>76</v>
      </c>
      <c r="O2808" s="6" t="b">
        <v>1</v>
      </c>
      <c r="P2808" s="6" t="s">
        <v>8271</v>
      </c>
      <c r="Q2808" s="8">
        <f t="shared" si="349"/>
        <v>112.1</v>
      </c>
      <c r="R2808" s="9">
        <f t="shared" si="350"/>
        <v>44.25</v>
      </c>
      <c r="S2808" s="6" t="s">
        <v>8317</v>
      </c>
      <c r="T2808" s="6" t="s">
        <v>8318</v>
      </c>
      <c r="U2808" s="6" t="str">
        <f t="shared" si="344"/>
        <v>theater</v>
      </c>
      <c r="V2808" s="6" t="str">
        <f t="shared" si="351"/>
        <v>plays</v>
      </c>
      <c r="W2808" s="6" t="str">
        <f t="shared" si="345"/>
        <v>theater</v>
      </c>
      <c r="X2808" s="6" t="str">
        <f t="shared" si="346"/>
        <v>plays</v>
      </c>
    </row>
    <row r="2809" spans="1:24" ht="104.7" customHeight="1" x14ac:dyDescent="0.55000000000000004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20">
        <f t="shared" si="347"/>
        <v>42154.873124999998</v>
      </c>
      <c r="L2809" s="20">
        <f t="shared" si="348"/>
        <v>42184.873124999998</v>
      </c>
      <c r="M2809" s="6" t="b">
        <v>0</v>
      </c>
      <c r="N2809" s="6">
        <v>93</v>
      </c>
      <c r="O2809" s="6" t="b">
        <v>1</v>
      </c>
      <c r="P2809" s="6" t="s">
        <v>8271</v>
      </c>
      <c r="Q2809" s="8">
        <f t="shared" si="349"/>
        <v>126</v>
      </c>
      <c r="R2809" s="9">
        <f t="shared" si="350"/>
        <v>67.741935483870961</v>
      </c>
      <c r="S2809" s="6" t="s">
        <v>8317</v>
      </c>
      <c r="T2809" s="6" t="s">
        <v>8318</v>
      </c>
      <c r="U2809" s="6" t="str">
        <f t="shared" si="344"/>
        <v>theater</v>
      </c>
      <c r="V2809" s="6" t="str">
        <f t="shared" si="351"/>
        <v>plays</v>
      </c>
      <c r="W2809" s="6" t="str">
        <f t="shared" si="345"/>
        <v>theater</v>
      </c>
      <c r="X2809" s="6" t="str">
        <f t="shared" si="346"/>
        <v>plays</v>
      </c>
    </row>
    <row r="2810" spans="1:24" ht="104.7" customHeight="1" x14ac:dyDescent="0.55000000000000004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20">
        <f t="shared" si="347"/>
        <v>42208.84646990741</v>
      </c>
      <c r="L2810" s="20">
        <f t="shared" si="348"/>
        <v>42238.84646990741</v>
      </c>
      <c r="M2810" s="6" t="b">
        <v>0</v>
      </c>
      <c r="N2810" s="6">
        <v>69</v>
      </c>
      <c r="O2810" s="6" t="b">
        <v>1</v>
      </c>
      <c r="P2810" s="6" t="s">
        <v>8271</v>
      </c>
      <c r="Q2810" s="8">
        <f t="shared" si="349"/>
        <v>100.24444444444444</v>
      </c>
      <c r="R2810" s="9">
        <f t="shared" si="350"/>
        <v>65.376811594202906</v>
      </c>
      <c r="S2810" s="6" t="s">
        <v>8317</v>
      </c>
      <c r="T2810" s="6" t="s">
        <v>8318</v>
      </c>
      <c r="U2810" s="6" t="str">
        <f t="shared" si="344"/>
        <v>theater</v>
      </c>
      <c r="V2810" s="6" t="str">
        <f t="shared" si="351"/>
        <v>plays</v>
      </c>
      <c r="W2810" s="6" t="str">
        <f t="shared" si="345"/>
        <v>theater</v>
      </c>
      <c r="X2810" s="6" t="str">
        <f t="shared" si="346"/>
        <v>plays</v>
      </c>
    </row>
    <row r="2811" spans="1:24" ht="104.7" customHeight="1" x14ac:dyDescent="0.55000000000000004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20">
        <f t="shared" si="347"/>
        <v>42451.496817129635</v>
      </c>
      <c r="L2811" s="20">
        <f t="shared" si="348"/>
        <v>42459.610416666663</v>
      </c>
      <c r="M2811" s="6" t="b">
        <v>0</v>
      </c>
      <c r="N2811" s="6">
        <v>21</v>
      </c>
      <c r="O2811" s="6" t="b">
        <v>1</v>
      </c>
      <c r="P2811" s="6" t="s">
        <v>8271</v>
      </c>
      <c r="Q2811" s="8">
        <f t="shared" si="349"/>
        <v>102.4</v>
      </c>
      <c r="R2811" s="9">
        <f t="shared" si="350"/>
        <v>121.9047619047619</v>
      </c>
      <c r="S2811" s="6" t="s">
        <v>8317</v>
      </c>
      <c r="T2811" s="6" t="s">
        <v>8318</v>
      </c>
      <c r="U2811" s="6" t="str">
        <f t="shared" si="344"/>
        <v>theater</v>
      </c>
      <c r="V2811" s="6" t="str">
        <f t="shared" si="351"/>
        <v>plays</v>
      </c>
      <c r="W2811" s="6" t="str">
        <f t="shared" si="345"/>
        <v>theater</v>
      </c>
      <c r="X2811" s="6" t="str">
        <f t="shared" si="346"/>
        <v>plays</v>
      </c>
    </row>
    <row r="2812" spans="1:24" ht="104.7" customHeight="1" x14ac:dyDescent="0.55000000000000004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20">
        <f t="shared" si="347"/>
        <v>41759.13962962963</v>
      </c>
      <c r="L2812" s="20">
        <f t="shared" si="348"/>
        <v>41791.165972222225</v>
      </c>
      <c r="M2812" s="6" t="b">
        <v>0</v>
      </c>
      <c r="N2812" s="6">
        <v>57</v>
      </c>
      <c r="O2812" s="6" t="b">
        <v>1</v>
      </c>
      <c r="P2812" s="6" t="s">
        <v>8271</v>
      </c>
      <c r="Q2812" s="8">
        <f t="shared" si="349"/>
        <v>108.2</v>
      </c>
      <c r="R2812" s="9">
        <f t="shared" si="350"/>
        <v>47.456140350877192</v>
      </c>
      <c r="S2812" s="6" t="s">
        <v>8317</v>
      </c>
      <c r="T2812" s="6" t="s">
        <v>8318</v>
      </c>
      <c r="U2812" s="6" t="str">
        <f t="shared" si="344"/>
        <v>theater</v>
      </c>
      <c r="V2812" s="6" t="str">
        <f t="shared" si="351"/>
        <v>plays</v>
      </c>
      <c r="W2812" s="6" t="str">
        <f t="shared" si="345"/>
        <v>theater</v>
      </c>
      <c r="X2812" s="6" t="str">
        <f t="shared" si="346"/>
        <v>plays</v>
      </c>
    </row>
    <row r="2813" spans="1:24" ht="104.7" customHeight="1" x14ac:dyDescent="0.55000000000000004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20">
        <f t="shared" si="347"/>
        <v>42028.496562500004</v>
      </c>
      <c r="L2813" s="20">
        <f t="shared" si="348"/>
        <v>42058.496562500004</v>
      </c>
      <c r="M2813" s="6" t="b">
        <v>0</v>
      </c>
      <c r="N2813" s="6">
        <v>108</v>
      </c>
      <c r="O2813" s="6" t="b">
        <v>1</v>
      </c>
      <c r="P2813" s="6" t="s">
        <v>8271</v>
      </c>
      <c r="Q2813" s="8">
        <f t="shared" si="349"/>
        <v>100.27</v>
      </c>
      <c r="R2813" s="9">
        <f t="shared" si="350"/>
        <v>92.842592592592595</v>
      </c>
      <c r="S2813" s="6" t="s">
        <v>8317</v>
      </c>
      <c r="T2813" s="6" t="s">
        <v>8318</v>
      </c>
      <c r="U2813" s="6" t="str">
        <f t="shared" si="344"/>
        <v>theater</v>
      </c>
      <c r="V2813" s="6" t="str">
        <f t="shared" si="351"/>
        <v>plays</v>
      </c>
      <c r="W2813" s="6" t="str">
        <f t="shared" si="345"/>
        <v>theater</v>
      </c>
      <c r="X2813" s="6" t="str">
        <f t="shared" si="346"/>
        <v>plays</v>
      </c>
    </row>
    <row r="2814" spans="1:24" ht="104.7" customHeight="1" x14ac:dyDescent="0.55000000000000004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20">
        <f t="shared" si="347"/>
        <v>42054.74418981481</v>
      </c>
      <c r="L2814" s="20">
        <f t="shared" si="348"/>
        <v>42100.166666666672</v>
      </c>
      <c r="M2814" s="6" t="b">
        <v>0</v>
      </c>
      <c r="N2814" s="6">
        <v>83</v>
      </c>
      <c r="O2814" s="6" t="b">
        <v>1</v>
      </c>
      <c r="P2814" s="6" t="s">
        <v>8271</v>
      </c>
      <c r="Q2814" s="8">
        <f t="shared" si="349"/>
        <v>113.3</v>
      </c>
      <c r="R2814" s="9">
        <f t="shared" si="350"/>
        <v>68.253012048192772</v>
      </c>
      <c r="S2814" s="6" t="s">
        <v>8317</v>
      </c>
      <c r="T2814" s="6" t="s">
        <v>8318</v>
      </c>
      <c r="U2814" s="6" t="str">
        <f t="shared" si="344"/>
        <v>theater</v>
      </c>
      <c r="V2814" s="6" t="str">
        <f t="shared" si="351"/>
        <v>plays</v>
      </c>
      <c r="W2814" s="6" t="str">
        <f t="shared" si="345"/>
        <v>theater</v>
      </c>
      <c r="X2814" s="6" t="str">
        <f t="shared" si="346"/>
        <v>plays</v>
      </c>
    </row>
    <row r="2815" spans="1:24" ht="104.7" customHeight="1" x14ac:dyDescent="0.55000000000000004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20">
        <f t="shared" si="347"/>
        <v>42693.742604166662</v>
      </c>
      <c r="L2815" s="20">
        <f t="shared" si="348"/>
        <v>42718.742604166662</v>
      </c>
      <c r="M2815" s="6" t="b">
        <v>0</v>
      </c>
      <c r="N2815" s="6">
        <v>96</v>
      </c>
      <c r="O2815" s="6" t="b">
        <v>1</v>
      </c>
      <c r="P2815" s="6" t="s">
        <v>8271</v>
      </c>
      <c r="Q2815" s="8">
        <f t="shared" si="349"/>
        <v>127.57571428571428</v>
      </c>
      <c r="R2815" s="9">
        <f t="shared" si="350"/>
        <v>37.209583333333335</v>
      </c>
      <c r="S2815" s="6" t="s">
        <v>8317</v>
      </c>
      <c r="T2815" s="6" t="s">
        <v>8318</v>
      </c>
      <c r="U2815" s="6" t="str">
        <f t="shared" si="344"/>
        <v>theater</v>
      </c>
      <c r="V2815" s="6" t="str">
        <f t="shared" si="351"/>
        <v>plays</v>
      </c>
      <c r="W2815" s="6" t="str">
        <f t="shared" si="345"/>
        <v>theater</v>
      </c>
      <c r="X2815" s="6" t="str">
        <f t="shared" si="346"/>
        <v>plays</v>
      </c>
    </row>
    <row r="2816" spans="1:24" ht="104.7" customHeight="1" x14ac:dyDescent="0.55000000000000004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20">
        <f t="shared" si="347"/>
        <v>42103.399479166663</v>
      </c>
      <c r="L2816" s="20">
        <f t="shared" si="348"/>
        <v>42133.399479166663</v>
      </c>
      <c r="M2816" s="6" t="b">
        <v>0</v>
      </c>
      <c r="N2816" s="6">
        <v>64</v>
      </c>
      <c r="O2816" s="6" t="b">
        <v>1</v>
      </c>
      <c r="P2816" s="6" t="s">
        <v>8271</v>
      </c>
      <c r="Q2816" s="8">
        <f t="shared" si="349"/>
        <v>107.73333333333332</v>
      </c>
      <c r="R2816" s="9">
        <f t="shared" si="350"/>
        <v>25.25</v>
      </c>
      <c r="S2816" s="6" t="s">
        <v>8317</v>
      </c>
      <c r="T2816" s="6" t="s">
        <v>8318</v>
      </c>
      <c r="U2816" s="6" t="str">
        <f t="shared" si="344"/>
        <v>theater</v>
      </c>
      <c r="V2816" s="6" t="str">
        <f t="shared" si="351"/>
        <v>plays</v>
      </c>
      <c r="W2816" s="6" t="str">
        <f t="shared" si="345"/>
        <v>theater</v>
      </c>
      <c r="X2816" s="6" t="str">
        <f t="shared" si="346"/>
        <v>plays</v>
      </c>
    </row>
    <row r="2817" spans="1:24" ht="104.7" customHeight="1" x14ac:dyDescent="0.55000000000000004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20">
        <f t="shared" si="347"/>
        <v>42559.776724537034</v>
      </c>
      <c r="L2817" s="20">
        <f t="shared" si="348"/>
        <v>42589.776724537034</v>
      </c>
      <c r="M2817" s="6" t="b">
        <v>0</v>
      </c>
      <c r="N2817" s="6">
        <v>14</v>
      </c>
      <c r="O2817" s="6" t="b">
        <v>1</v>
      </c>
      <c r="P2817" s="6" t="s">
        <v>8271</v>
      </c>
      <c r="Q2817" s="8">
        <f t="shared" si="349"/>
        <v>242</v>
      </c>
      <c r="R2817" s="9">
        <f t="shared" si="350"/>
        <v>43.214285714285715</v>
      </c>
      <c r="S2817" s="6" t="s">
        <v>8317</v>
      </c>
      <c r="T2817" s="6" t="s">
        <v>8318</v>
      </c>
      <c r="U2817" s="6" t="str">
        <f t="shared" si="344"/>
        <v>theater</v>
      </c>
      <c r="V2817" s="6" t="str">
        <f t="shared" si="351"/>
        <v>plays</v>
      </c>
      <c r="W2817" s="6" t="str">
        <f t="shared" si="345"/>
        <v>theater</v>
      </c>
      <c r="X2817" s="6" t="str">
        <f t="shared" si="346"/>
        <v>plays</v>
      </c>
    </row>
    <row r="2818" spans="1:24" ht="104.7" customHeight="1" x14ac:dyDescent="0.55000000000000004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20">
        <f t="shared" si="347"/>
        <v>42188.467499999999</v>
      </c>
      <c r="L2818" s="20">
        <f t="shared" si="348"/>
        <v>42218.666666666672</v>
      </c>
      <c r="M2818" s="6" t="b">
        <v>0</v>
      </c>
      <c r="N2818" s="6">
        <v>169</v>
      </c>
      <c r="O2818" s="6" t="b">
        <v>1</v>
      </c>
      <c r="P2818" s="6" t="s">
        <v>8271</v>
      </c>
      <c r="Q2818" s="8">
        <f t="shared" si="349"/>
        <v>141.56666666666666</v>
      </c>
      <c r="R2818" s="9">
        <f t="shared" si="350"/>
        <v>25.130177514792898</v>
      </c>
      <c r="S2818" s="6" t="s">
        <v>8317</v>
      </c>
      <c r="T2818" s="6" t="s">
        <v>8318</v>
      </c>
      <c r="U2818" s="6" t="str">
        <f t="shared" ref="U2818:U2881" si="352">LEFT(P2818,FIND("/",P2818)-1)</f>
        <v>theater</v>
      </c>
      <c r="V2818" s="6" t="str">
        <f t="shared" si="351"/>
        <v>plays</v>
      </c>
      <c r="W2818" s="6" t="str">
        <f t="shared" ref="W2818:W2881" si="353">TRIM(MID(SUBSTITUTE(P2818,"/",REPT(" ",LEN(P2818))),(1-1)*LEN(P2818)+1,LEN(P2818)))</f>
        <v>theater</v>
      </c>
      <c r="X2818" s="6" t="str">
        <f t="shared" ref="X2818:X2881" si="354">TRIM(MID(SUBSTITUTE(P2818,"/",REPT(" ",LEN(P2818))),(2-1)*LEN(P2818)+1,LEN(P2818)))</f>
        <v>plays</v>
      </c>
    </row>
    <row r="2819" spans="1:24" ht="104.7" customHeight="1" x14ac:dyDescent="0.55000000000000004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20">
        <f t="shared" ref="K2819:K2882" si="355">(((J2819/60)/60)/24)+DATE(1970,1,1)</f>
        <v>42023.634976851856</v>
      </c>
      <c r="L2819" s="20">
        <f t="shared" ref="L2819:L2882" si="356">(((I2819/60)/60)/24)+DATE(1970,1,1)</f>
        <v>42063.634976851856</v>
      </c>
      <c r="M2819" s="6" t="b">
        <v>0</v>
      </c>
      <c r="N2819" s="6">
        <v>33</v>
      </c>
      <c r="O2819" s="6" t="b">
        <v>1</v>
      </c>
      <c r="P2819" s="6" t="s">
        <v>8271</v>
      </c>
      <c r="Q2819" s="8">
        <f t="shared" ref="Q2819:Q2882" si="357">E2819/D2819*100</f>
        <v>130</v>
      </c>
      <c r="R2819" s="9">
        <f t="shared" ref="R2819:R2882" si="358">E2819/N2819</f>
        <v>23.636363636363637</v>
      </c>
      <c r="S2819" s="6" t="s">
        <v>8317</v>
      </c>
      <c r="T2819" s="6" t="s">
        <v>8318</v>
      </c>
      <c r="U2819" s="6" t="str">
        <f t="shared" si="352"/>
        <v>theater</v>
      </c>
      <c r="V2819" s="6" t="str">
        <f t="shared" ref="V2819:V2882" si="359">RIGHT(P2819,LEN(P2819)-LEN(U2819)-1)</f>
        <v>plays</v>
      </c>
      <c r="W2819" s="6" t="str">
        <f t="shared" si="353"/>
        <v>theater</v>
      </c>
      <c r="X2819" s="6" t="str">
        <f t="shared" si="354"/>
        <v>plays</v>
      </c>
    </row>
    <row r="2820" spans="1:24" ht="104.7" customHeight="1" x14ac:dyDescent="0.55000000000000004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20">
        <f t="shared" si="355"/>
        <v>42250.598217592589</v>
      </c>
      <c r="L2820" s="20">
        <f t="shared" si="356"/>
        <v>42270.598217592589</v>
      </c>
      <c r="M2820" s="6" t="b">
        <v>0</v>
      </c>
      <c r="N2820" s="6">
        <v>102</v>
      </c>
      <c r="O2820" s="6" t="b">
        <v>1</v>
      </c>
      <c r="P2820" s="6" t="s">
        <v>8271</v>
      </c>
      <c r="Q2820" s="8">
        <f t="shared" si="357"/>
        <v>106.03</v>
      </c>
      <c r="R2820" s="9">
        <f t="shared" si="358"/>
        <v>103.95098039215686</v>
      </c>
      <c r="S2820" s="6" t="s">
        <v>8317</v>
      </c>
      <c r="T2820" s="6" t="s">
        <v>8318</v>
      </c>
      <c r="U2820" s="6" t="str">
        <f t="shared" si="352"/>
        <v>theater</v>
      </c>
      <c r="V2820" s="6" t="str">
        <f t="shared" si="359"/>
        <v>plays</v>
      </c>
      <c r="W2820" s="6" t="str">
        <f t="shared" si="353"/>
        <v>theater</v>
      </c>
      <c r="X2820" s="6" t="str">
        <f t="shared" si="354"/>
        <v>plays</v>
      </c>
    </row>
    <row r="2821" spans="1:24" ht="104.7" customHeight="1" x14ac:dyDescent="0.55000000000000004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20">
        <f t="shared" si="355"/>
        <v>42139.525567129633</v>
      </c>
      <c r="L2821" s="20">
        <f t="shared" si="356"/>
        <v>42169.525567129633</v>
      </c>
      <c r="M2821" s="6" t="b">
        <v>0</v>
      </c>
      <c r="N2821" s="6">
        <v>104</v>
      </c>
      <c r="O2821" s="6" t="b">
        <v>1</v>
      </c>
      <c r="P2821" s="6" t="s">
        <v>8271</v>
      </c>
      <c r="Q2821" s="8">
        <f t="shared" si="357"/>
        <v>104.80000000000001</v>
      </c>
      <c r="R2821" s="9">
        <f t="shared" si="358"/>
        <v>50.384615384615387</v>
      </c>
      <c r="S2821" s="6" t="s">
        <v>8317</v>
      </c>
      <c r="T2821" s="6" t="s">
        <v>8318</v>
      </c>
      <c r="U2821" s="6" t="str">
        <f t="shared" si="352"/>
        <v>theater</v>
      </c>
      <c r="V2821" s="6" t="str">
        <f t="shared" si="359"/>
        <v>plays</v>
      </c>
      <c r="W2821" s="6" t="str">
        <f t="shared" si="353"/>
        <v>theater</v>
      </c>
      <c r="X2821" s="6" t="str">
        <f t="shared" si="354"/>
        <v>plays</v>
      </c>
    </row>
    <row r="2822" spans="1:24" ht="104.7" customHeight="1" x14ac:dyDescent="0.55000000000000004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20">
        <f t="shared" si="355"/>
        <v>42401.610983796301</v>
      </c>
      <c r="L2822" s="20">
        <f t="shared" si="356"/>
        <v>42426</v>
      </c>
      <c r="M2822" s="6" t="b">
        <v>0</v>
      </c>
      <c r="N2822" s="6">
        <v>20</v>
      </c>
      <c r="O2822" s="6" t="b">
        <v>1</v>
      </c>
      <c r="P2822" s="6" t="s">
        <v>8271</v>
      </c>
      <c r="Q2822" s="8">
        <f t="shared" si="357"/>
        <v>136</v>
      </c>
      <c r="R2822" s="9">
        <f t="shared" si="358"/>
        <v>13.6</v>
      </c>
      <c r="S2822" s="6" t="s">
        <v>8317</v>
      </c>
      <c r="T2822" s="6" t="s">
        <v>8318</v>
      </c>
      <c r="U2822" s="6" t="str">
        <f t="shared" si="352"/>
        <v>theater</v>
      </c>
      <c r="V2822" s="6" t="str">
        <f t="shared" si="359"/>
        <v>plays</v>
      </c>
      <c r="W2822" s="6" t="str">
        <f t="shared" si="353"/>
        <v>theater</v>
      </c>
      <c r="X2822" s="6" t="str">
        <f t="shared" si="354"/>
        <v>plays</v>
      </c>
    </row>
    <row r="2823" spans="1:24" ht="104.7" customHeight="1" x14ac:dyDescent="0.55000000000000004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20">
        <f t="shared" si="355"/>
        <v>41875.922858796301</v>
      </c>
      <c r="L2823" s="20">
        <f t="shared" si="356"/>
        <v>41905.922858796301</v>
      </c>
      <c r="M2823" s="6" t="b">
        <v>0</v>
      </c>
      <c r="N2823" s="6">
        <v>35</v>
      </c>
      <c r="O2823" s="6" t="b">
        <v>1</v>
      </c>
      <c r="P2823" s="6" t="s">
        <v>8271</v>
      </c>
      <c r="Q2823" s="8">
        <f t="shared" si="357"/>
        <v>100</v>
      </c>
      <c r="R2823" s="9">
        <f t="shared" si="358"/>
        <v>28.571428571428573</v>
      </c>
      <c r="S2823" s="6" t="s">
        <v>8317</v>
      </c>
      <c r="T2823" s="6" t="s">
        <v>8318</v>
      </c>
      <c r="U2823" s="6" t="str">
        <f t="shared" si="352"/>
        <v>theater</v>
      </c>
      <c r="V2823" s="6" t="str">
        <f t="shared" si="359"/>
        <v>plays</v>
      </c>
      <c r="W2823" s="6" t="str">
        <f t="shared" si="353"/>
        <v>theater</v>
      </c>
      <c r="X2823" s="6" t="str">
        <f t="shared" si="354"/>
        <v>plays</v>
      </c>
    </row>
    <row r="2824" spans="1:24" ht="104.7" customHeight="1" x14ac:dyDescent="0.55000000000000004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20">
        <f t="shared" si="355"/>
        <v>42060.683935185181</v>
      </c>
      <c r="L2824" s="20">
        <f t="shared" si="356"/>
        <v>42090.642268518524</v>
      </c>
      <c r="M2824" s="6" t="b">
        <v>0</v>
      </c>
      <c r="N2824" s="6">
        <v>94</v>
      </c>
      <c r="O2824" s="6" t="b">
        <v>1</v>
      </c>
      <c r="P2824" s="6" t="s">
        <v>8271</v>
      </c>
      <c r="Q2824" s="8">
        <f t="shared" si="357"/>
        <v>100</v>
      </c>
      <c r="R2824" s="9">
        <f t="shared" si="358"/>
        <v>63.829787234042556</v>
      </c>
      <c r="S2824" s="6" t="s">
        <v>8317</v>
      </c>
      <c r="T2824" s="6" t="s">
        <v>8318</v>
      </c>
      <c r="U2824" s="6" t="str">
        <f t="shared" si="352"/>
        <v>theater</v>
      </c>
      <c r="V2824" s="6" t="str">
        <f t="shared" si="359"/>
        <v>plays</v>
      </c>
      <c r="W2824" s="6" t="str">
        <f t="shared" si="353"/>
        <v>theater</v>
      </c>
      <c r="X2824" s="6" t="str">
        <f t="shared" si="354"/>
        <v>plays</v>
      </c>
    </row>
    <row r="2825" spans="1:24" ht="104.7" customHeight="1" x14ac:dyDescent="0.55000000000000004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20">
        <f t="shared" si="355"/>
        <v>42067.011643518519</v>
      </c>
      <c r="L2825" s="20">
        <f t="shared" si="356"/>
        <v>42094.957638888889</v>
      </c>
      <c r="M2825" s="6" t="b">
        <v>0</v>
      </c>
      <c r="N2825" s="6">
        <v>14</v>
      </c>
      <c r="O2825" s="6" t="b">
        <v>1</v>
      </c>
      <c r="P2825" s="6" t="s">
        <v>8271</v>
      </c>
      <c r="Q2825" s="8">
        <f t="shared" si="357"/>
        <v>124</v>
      </c>
      <c r="R2825" s="9">
        <f t="shared" si="358"/>
        <v>8.8571428571428577</v>
      </c>
      <c r="S2825" s="6" t="s">
        <v>8317</v>
      </c>
      <c r="T2825" s="6" t="s">
        <v>8318</v>
      </c>
      <c r="U2825" s="6" t="str">
        <f t="shared" si="352"/>
        <v>theater</v>
      </c>
      <c r="V2825" s="6" t="str">
        <f t="shared" si="359"/>
        <v>plays</v>
      </c>
      <c r="W2825" s="6" t="str">
        <f t="shared" si="353"/>
        <v>theater</v>
      </c>
      <c r="X2825" s="6" t="str">
        <f t="shared" si="354"/>
        <v>plays</v>
      </c>
    </row>
    <row r="2826" spans="1:24" ht="104.7" customHeight="1" x14ac:dyDescent="0.55000000000000004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20">
        <f t="shared" si="355"/>
        <v>42136.270787037036</v>
      </c>
      <c r="L2826" s="20">
        <f t="shared" si="356"/>
        <v>42168.071527777778</v>
      </c>
      <c r="M2826" s="6" t="b">
        <v>0</v>
      </c>
      <c r="N2826" s="6">
        <v>15</v>
      </c>
      <c r="O2826" s="6" t="b">
        <v>1</v>
      </c>
      <c r="P2826" s="6" t="s">
        <v>8271</v>
      </c>
      <c r="Q2826" s="8">
        <f t="shared" si="357"/>
        <v>116.92307692307693</v>
      </c>
      <c r="R2826" s="9">
        <f t="shared" si="358"/>
        <v>50.666666666666664</v>
      </c>
      <c r="S2826" s="6" t="s">
        <v>8317</v>
      </c>
      <c r="T2826" s="6" t="s">
        <v>8318</v>
      </c>
      <c r="U2826" s="6" t="str">
        <f t="shared" si="352"/>
        <v>theater</v>
      </c>
      <c r="V2826" s="6" t="str">
        <f t="shared" si="359"/>
        <v>plays</v>
      </c>
      <c r="W2826" s="6" t="str">
        <f t="shared" si="353"/>
        <v>theater</v>
      </c>
      <c r="X2826" s="6" t="str">
        <f t="shared" si="354"/>
        <v>plays</v>
      </c>
    </row>
    <row r="2827" spans="1:24" ht="104.7" customHeight="1" x14ac:dyDescent="0.55000000000000004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20">
        <f t="shared" si="355"/>
        <v>42312.792662037042</v>
      </c>
      <c r="L2827" s="20">
        <f t="shared" si="356"/>
        <v>42342.792662037042</v>
      </c>
      <c r="M2827" s="6" t="b">
        <v>0</v>
      </c>
      <c r="N2827" s="6">
        <v>51</v>
      </c>
      <c r="O2827" s="6" t="b">
        <v>1</v>
      </c>
      <c r="P2827" s="6" t="s">
        <v>8271</v>
      </c>
      <c r="Q2827" s="8">
        <f t="shared" si="357"/>
        <v>103.33333333333334</v>
      </c>
      <c r="R2827" s="9">
        <f t="shared" si="358"/>
        <v>60.784313725490193</v>
      </c>
      <c r="S2827" s="6" t="s">
        <v>8317</v>
      </c>
      <c r="T2827" s="6" t="s">
        <v>8318</v>
      </c>
      <c r="U2827" s="6" t="str">
        <f t="shared" si="352"/>
        <v>theater</v>
      </c>
      <c r="V2827" s="6" t="str">
        <f t="shared" si="359"/>
        <v>plays</v>
      </c>
      <c r="W2827" s="6" t="str">
        <f t="shared" si="353"/>
        <v>theater</v>
      </c>
      <c r="X2827" s="6" t="str">
        <f t="shared" si="354"/>
        <v>plays</v>
      </c>
    </row>
    <row r="2828" spans="1:24" ht="104.7" customHeight="1" x14ac:dyDescent="0.55000000000000004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20">
        <f t="shared" si="355"/>
        <v>42171.034861111111</v>
      </c>
      <c r="L2828" s="20">
        <f t="shared" si="356"/>
        <v>42195.291666666672</v>
      </c>
      <c r="M2828" s="6" t="b">
        <v>0</v>
      </c>
      <c r="N2828" s="6">
        <v>19</v>
      </c>
      <c r="O2828" s="6" t="b">
        <v>1</v>
      </c>
      <c r="P2828" s="6" t="s">
        <v>8271</v>
      </c>
      <c r="Q2828" s="8">
        <f t="shared" si="357"/>
        <v>107.74999999999999</v>
      </c>
      <c r="R2828" s="9">
        <f t="shared" si="358"/>
        <v>113.42105263157895</v>
      </c>
      <c r="S2828" s="6" t="s">
        <v>8317</v>
      </c>
      <c r="T2828" s="6" t="s">
        <v>8318</v>
      </c>
      <c r="U2828" s="6" t="str">
        <f t="shared" si="352"/>
        <v>theater</v>
      </c>
      <c r="V2828" s="6" t="str">
        <f t="shared" si="359"/>
        <v>plays</v>
      </c>
      <c r="W2828" s="6" t="str">
        <f t="shared" si="353"/>
        <v>theater</v>
      </c>
      <c r="X2828" s="6" t="str">
        <f t="shared" si="354"/>
        <v>plays</v>
      </c>
    </row>
    <row r="2829" spans="1:24" ht="104.7" customHeight="1" x14ac:dyDescent="0.55000000000000004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20">
        <f t="shared" si="355"/>
        <v>42494.683634259258</v>
      </c>
      <c r="L2829" s="20">
        <f t="shared" si="356"/>
        <v>42524.6875</v>
      </c>
      <c r="M2829" s="6" t="b">
        <v>0</v>
      </c>
      <c r="N2829" s="6">
        <v>23</v>
      </c>
      <c r="O2829" s="6" t="b">
        <v>1</v>
      </c>
      <c r="P2829" s="6" t="s">
        <v>8271</v>
      </c>
      <c r="Q2829" s="8">
        <f t="shared" si="357"/>
        <v>120.24999999999999</v>
      </c>
      <c r="R2829" s="9">
        <f t="shared" si="358"/>
        <v>104.56521739130434</v>
      </c>
      <c r="S2829" s="6" t="s">
        <v>8317</v>
      </c>
      <c r="T2829" s="6" t="s">
        <v>8318</v>
      </c>
      <c r="U2829" s="6" t="str">
        <f t="shared" si="352"/>
        <v>theater</v>
      </c>
      <c r="V2829" s="6" t="str">
        <f t="shared" si="359"/>
        <v>plays</v>
      </c>
      <c r="W2829" s="6" t="str">
        <f t="shared" si="353"/>
        <v>theater</v>
      </c>
      <c r="X2829" s="6" t="str">
        <f t="shared" si="354"/>
        <v>plays</v>
      </c>
    </row>
    <row r="2830" spans="1:24" ht="104.7" customHeight="1" x14ac:dyDescent="0.55000000000000004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20">
        <f t="shared" si="355"/>
        <v>42254.264687499999</v>
      </c>
      <c r="L2830" s="20">
        <f t="shared" si="356"/>
        <v>42279.958333333328</v>
      </c>
      <c r="M2830" s="6" t="b">
        <v>0</v>
      </c>
      <c r="N2830" s="6">
        <v>97</v>
      </c>
      <c r="O2830" s="6" t="b">
        <v>1</v>
      </c>
      <c r="P2830" s="6" t="s">
        <v>8271</v>
      </c>
      <c r="Q2830" s="8">
        <f t="shared" si="357"/>
        <v>100.37894736842105</v>
      </c>
      <c r="R2830" s="9">
        <f t="shared" si="358"/>
        <v>98.30927835051547</v>
      </c>
      <c r="S2830" s="6" t="s">
        <v>8317</v>
      </c>
      <c r="T2830" s="6" t="s">
        <v>8318</v>
      </c>
      <c r="U2830" s="6" t="str">
        <f t="shared" si="352"/>
        <v>theater</v>
      </c>
      <c r="V2830" s="6" t="str">
        <f t="shared" si="359"/>
        <v>plays</v>
      </c>
      <c r="W2830" s="6" t="str">
        <f t="shared" si="353"/>
        <v>theater</v>
      </c>
      <c r="X2830" s="6" t="str">
        <f t="shared" si="354"/>
        <v>plays</v>
      </c>
    </row>
    <row r="2831" spans="1:24" ht="104.7" customHeight="1" x14ac:dyDescent="0.55000000000000004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20">
        <f t="shared" si="355"/>
        <v>42495.434236111112</v>
      </c>
      <c r="L2831" s="20">
        <f t="shared" si="356"/>
        <v>42523.434236111112</v>
      </c>
      <c r="M2831" s="6" t="b">
        <v>0</v>
      </c>
      <c r="N2831" s="6">
        <v>76</v>
      </c>
      <c r="O2831" s="6" t="b">
        <v>1</v>
      </c>
      <c r="P2831" s="6" t="s">
        <v>8271</v>
      </c>
      <c r="Q2831" s="8">
        <f t="shared" si="357"/>
        <v>106.52</v>
      </c>
      <c r="R2831" s="9">
        <f t="shared" si="358"/>
        <v>35.039473684210527</v>
      </c>
      <c r="S2831" s="6" t="s">
        <v>8317</v>
      </c>
      <c r="T2831" s="6" t="s">
        <v>8318</v>
      </c>
      <c r="U2831" s="6" t="str">
        <f t="shared" si="352"/>
        <v>theater</v>
      </c>
      <c r="V2831" s="6" t="str">
        <f t="shared" si="359"/>
        <v>plays</v>
      </c>
      <c r="W2831" s="6" t="str">
        <f t="shared" si="353"/>
        <v>theater</v>
      </c>
      <c r="X2831" s="6" t="str">
        <f t="shared" si="354"/>
        <v>plays</v>
      </c>
    </row>
    <row r="2832" spans="1:24" ht="104.7" customHeight="1" x14ac:dyDescent="0.55000000000000004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20">
        <f t="shared" si="355"/>
        <v>41758.839675925927</v>
      </c>
      <c r="L2832" s="20">
        <f t="shared" si="356"/>
        <v>41771.165972222225</v>
      </c>
      <c r="M2832" s="6" t="b">
        <v>0</v>
      </c>
      <c r="N2832" s="6">
        <v>11</v>
      </c>
      <c r="O2832" s="6" t="b">
        <v>1</v>
      </c>
      <c r="P2832" s="6" t="s">
        <v>8271</v>
      </c>
      <c r="Q2832" s="8">
        <f t="shared" si="357"/>
        <v>100</v>
      </c>
      <c r="R2832" s="9">
        <f t="shared" si="358"/>
        <v>272.72727272727275</v>
      </c>
      <c r="S2832" s="6" t="s">
        <v>8317</v>
      </c>
      <c r="T2832" s="6" t="s">
        <v>8318</v>
      </c>
      <c r="U2832" s="6" t="str">
        <f t="shared" si="352"/>
        <v>theater</v>
      </c>
      <c r="V2832" s="6" t="str">
        <f t="shared" si="359"/>
        <v>plays</v>
      </c>
      <c r="W2832" s="6" t="str">
        <f t="shared" si="353"/>
        <v>theater</v>
      </c>
      <c r="X2832" s="6" t="str">
        <f t="shared" si="354"/>
        <v>plays</v>
      </c>
    </row>
    <row r="2833" spans="1:24" ht="104.7" customHeight="1" x14ac:dyDescent="0.55000000000000004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20">
        <f t="shared" si="355"/>
        <v>42171.824884259258</v>
      </c>
      <c r="L2833" s="20">
        <f t="shared" si="356"/>
        <v>42201.824884259258</v>
      </c>
      <c r="M2833" s="6" t="b">
        <v>0</v>
      </c>
      <c r="N2833" s="6">
        <v>52</v>
      </c>
      <c r="O2833" s="6" t="b">
        <v>1</v>
      </c>
      <c r="P2833" s="6" t="s">
        <v>8271</v>
      </c>
      <c r="Q2833" s="8">
        <f t="shared" si="357"/>
        <v>110.66666666666667</v>
      </c>
      <c r="R2833" s="9">
        <f t="shared" si="358"/>
        <v>63.846153846153847</v>
      </c>
      <c r="S2833" s="6" t="s">
        <v>8317</v>
      </c>
      <c r="T2833" s="6" t="s">
        <v>8318</v>
      </c>
      <c r="U2833" s="6" t="str">
        <f t="shared" si="352"/>
        <v>theater</v>
      </c>
      <c r="V2833" s="6" t="str">
        <f t="shared" si="359"/>
        <v>plays</v>
      </c>
      <c r="W2833" s="6" t="str">
        <f t="shared" si="353"/>
        <v>theater</v>
      </c>
      <c r="X2833" s="6" t="str">
        <f t="shared" si="354"/>
        <v>plays</v>
      </c>
    </row>
    <row r="2834" spans="1:24" ht="104.7" customHeight="1" x14ac:dyDescent="0.55000000000000004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20">
        <f t="shared" si="355"/>
        <v>41938.709421296298</v>
      </c>
      <c r="L2834" s="20">
        <f t="shared" si="356"/>
        <v>41966.916666666672</v>
      </c>
      <c r="M2834" s="6" t="b">
        <v>0</v>
      </c>
      <c r="N2834" s="6">
        <v>95</v>
      </c>
      <c r="O2834" s="6" t="b">
        <v>1</v>
      </c>
      <c r="P2834" s="6" t="s">
        <v>8271</v>
      </c>
      <c r="Q2834" s="8">
        <f t="shared" si="357"/>
        <v>114.71959999999999</v>
      </c>
      <c r="R2834" s="9">
        <f t="shared" si="358"/>
        <v>30.189368421052631</v>
      </c>
      <c r="S2834" s="6" t="s">
        <v>8317</v>
      </c>
      <c r="T2834" s="6" t="s">
        <v>8318</v>
      </c>
      <c r="U2834" s="6" t="str">
        <f t="shared" si="352"/>
        <v>theater</v>
      </c>
      <c r="V2834" s="6" t="str">
        <f t="shared" si="359"/>
        <v>plays</v>
      </c>
      <c r="W2834" s="6" t="str">
        <f t="shared" si="353"/>
        <v>theater</v>
      </c>
      <c r="X2834" s="6" t="str">
        <f t="shared" si="354"/>
        <v>plays</v>
      </c>
    </row>
    <row r="2835" spans="1:24" ht="104.7" customHeight="1" x14ac:dyDescent="0.55000000000000004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20">
        <f t="shared" si="355"/>
        <v>42268.127696759257</v>
      </c>
      <c r="L2835" s="20">
        <f t="shared" si="356"/>
        <v>42288.083333333328</v>
      </c>
      <c r="M2835" s="6" t="b">
        <v>0</v>
      </c>
      <c r="N2835" s="6">
        <v>35</v>
      </c>
      <c r="O2835" s="6" t="b">
        <v>1</v>
      </c>
      <c r="P2835" s="6" t="s">
        <v>8271</v>
      </c>
      <c r="Q2835" s="8">
        <f t="shared" si="357"/>
        <v>108.25925925925925</v>
      </c>
      <c r="R2835" s="9">
        <f t="shared" si="358"/>
        <v>83.51428571428572</v>
      </c>
      <c r="S2835" s="6" t="s">
        <v>8317</v>
      </c>
      <c r="T2835" s="6" t="s">
        <v>8318</v>
      </c>
      <c r="U2835" s="6" t="str">
        <f t="shared" si="352"/>
        <v>theater</v>
      </c>
      <c r="V2835" s="6" t="str">
        <f t="shared" si="359"/>
        <v>plays</v>
      </c>
      <c r="W2835" s="6" t="str">
        <f t="shared" si="353"/>
        <v>theater</v>
      </c>
      <c r="X2835" s="6" t="str">
        <f t="shared" si="354"/>
        <v>plays</v>
      </c>
    </row>
    <row r="2836" spans="1:24" ht="104.7" customHeight="1" x14ac:dyDescent="0.55000000000000004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20">
        <f t="shared" si="355"/>
        <v>42019.959837962961</v>
      </c>
      <c r="L2836" s="20">
        <f t="shared" si="356"/>
        <v>42034.959837962961</v>
      </c>
      <c r="M2836" s="6" t="b">
        <v>0</v>
      </c>
      <c r="N2836" s="6">
        <v>21</v>
      </c>
      <c r="O2836" s="6" t="b">
        <v>1</v>
      </c>
      <c r="P2836" s="6" t="s">
        <v>8271</v>
      </c>
      <c r="Q2836" s="8">
        <f t="shared" si="357"/>
        <v>170</v>
      </c>
      <c r="R2836" s="9">
        <f t="shared" si="358"/>
        <v>64.761904761904759</v>
      </c>
      <c r="S2836" s="6" t="s">
        <v>8317</v>
      </c>
      <c r="T2836" s="6" t="s">
        <v>8318</v>
      </c>
      <c r="U2836" s="6" t="str">
        <f t="shared" si="352"/>
        <v>theater</v>
      </c>
      <c r="V2836" s="6" t="str">
        <f t="shared" si="359"/>
        <v>plays</v>
      </c>
      <c r="W2836" s="6" t="str">
        <f t="shared" si="353"/>
        <v>theater</v>
      </c>
      <c r="X2836" s="6" t="str">
        <f t="shared" si="354"/>
        <v>plays</v>
      </c>
    </row>
    <row r="2837" spans="1:24" ht="104.7" customHeight="1" x14ac:dyDescent="0.55000000000000004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20">
        <f t="shared" si="355"/>
        <v>42313.703900462962</v>
      </c>
      <c r="L2837" s="20">
        <f t="shared" si="356"/>
        <v>42343</v>
      </c>
      <c r="M2837" s="6" t="b">
        <v>0</v>
      </c>
      <c r="N2837" s="6">
        <v>93</v>
      </c>
      <c r="O2837" s="6" t="b">
        <v>1</v>
      </c>
      <c r="P2837" s="6" t="s">
        <v>8271</v>
      </c>
      <c r="Q2837" s="8">
        <f t="shared" si="357"/>
        <v>187.09899999999999</v>
      </c>
      <c r="R2837" s="9">
        <f t="shared" si="358"/>
        <v>20.118172043010752</v>
      </c>
      <c r="S2837" s="6" t="s">
        <v>8317</v>
      </c>
      <c r="T2837" s="6" t="s">
        <v>8318</v>
      </c>
      <c r="U2837" s="6" t="str">
        <f t="shared" si="352"/>
        <v>theater</v>
      </c>
      <c r="V2837" s="6" t="str">
        <f t="shared" si="359"/>
        <v>plays</v>
      </c>
      <c r="W2837" s="6" t="str">
        <f t="shared" si="353"/>
        <v>theater</v>
      </c>
      <c r="X2837" s="6" t="str">
        <f t="shared" si="354"/>
        <v>plays</v>
      </c>
    </row>
    <row r="2838" spans="1:24" ht="104.7" customHeight="1" x14ac:dyDescent="0.55000000000000004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20">
        <f t="shared" si="355"/>
        <v>42746.261782407411</v>
      </c>
      <c r="L2838" s="20">
        <f t="shared" si="356"/>
        <v>42784.207638888889</v>
      </c>
      <c r="M2838" s="6" t="b">
        <v>0</v>
      </c>
      <c r="N2838" s="6">
        <v>11</v>
      </c>
      <c r="O2838" s="6" t="b">
        <v>1</v>
      </c>
      <c r="P2838" s="6" t="s">
        <v>8271</v>
      </c>
      <c r="Q2838" s="8">
        <f t="shared" si="357"/>
        <v>107.77777777777777</v>
      </c>
      <c r="R2838" s="9">
        <f t="shared" si="358"/>
        <v>44.090909090909093</v>
      </c>
      <c r="S2838" s="6" t="s">
        <v>8317</v>
      </c>
      <c r="T2838" s="6" t="s">
        <v>8318</v>
      </c>
      <c r="U2838" s="6" t="str">
        <f t="shared" si="352"/>
        <v>theater</v>
      </c>
      <c r="V2838" s="6" t="str">
        <f t="shared" si="359"/>
        <v>plays</v>
      </c>
      <c r="W2838" s="6" t="str">
        <f t="shared" si="353"/>
        <v>theater</v>
      </c>
      <c r="X2838" s="6" t="str">
        <f t="shared" si="354"/>
        <v>plays</v>
      </c>
    </row>
    <row r="2839" spans="1:24" ht="104.7" customHeight="1" x14ac:dyDescent="0.55000000000000004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20">
        <f t="shared" si="355"/>
        <v>42307.908379629633</v>
      </c>
      <c r="L2839" s="20">
        <f t="shared" si="356"/>
        <v>42347.950046296297</v>
      </c>
      <c r="M2839" s="6" t="b">
        <v>0</v>
      </c>
      <c r="N2839" s="6">
        <v>21</v>
      </c>
      <c r="O2839" s="6" t="b">
        <v>1</v>
      </c>
      <c r="P2839" s="6" t="s">
        <v>8271</v>
      </c>
      <c r="Q2839" s="8">
        <f t="shared" si="357"/>
        <v>100</v>
      </c>
      <c r="R2839" s="9">
        <f t="shared" si="358"/>
        <v>40.476190476190474</v>
      </c>
      <c r="S2839" s="6" t="s">
        <v>8317</v>
      </c>
      <c r="T2839" s="6" t="s">
        <v>8318</v>
      </c>
      <c r="U2839" s="6" t="str">
        <f t="shared" si="352"/>
        <v>theater</v>
      </c>
      <c r="V2839" s="6" t="str">
        <f t="shared" si="359"/>
        <v>plays</v>
      </c>
      <c r="W2839" s="6" t="str">
        <f t="shared" si="353"/>
        <v>theater</v>
      </c>
      <c r="X2839" s="6" t="str">
        <f t="shared" si="354"/>
        <v>plays</v>
      </c>
    </row>
    <row r="2840" spans="1:24" ht="104.7" customHeight="1" x14ac:dyDescent="0.55000000000000004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20">
        <f t="shared" si="355"/>
        <v>41842.607592592591</v>
      </c>
      <c r="L2840" s="20">
        <f t="shared" si="356"/>
        <v>41864.916666666664</v>
      </c>
      <c r="M2840" s="6" t="b">
        <v>0</v>
      </c>
      <c r="N2840" s="6">
        <v>54</v>
      </c>
      <c r="O2840" s="6" t="b">
        <v>1</v>
      </c>
      <c r="P2840" s="6" t="s">
        <v>8271</v>
      </c>
      <c r="Q2840" s="8">
        <f t="shared" si="357"/>
        <v>120.24999999999999</v>
      </c>
      <c r="R2840" s="9">
        <f t="shared" si="358"/>
        <v>44.537037037037038</v>
      </c>
      <c r="S2840" s="6" t="s">
        <v>8317</v>
      </c>
      <c r="T2840" s="6" t="s">
        <v>8318</v>
      </c>
      <c r="U2840" s="6" t="str">
        <f t="shared" si="352"/>
        <v>theater</v>
      </c>
      <c r="V2840" s="6" t="str">
        <f t="shared" si="359"/>
        <v>plays</v>
      </c>
      <c r="W2840" s="6" t="str">
        <f t="shared" si="353"/>
        <v>theater</v>
      </c>
      <c r="X2840" s="6" t="str">
        <f t="shared" si="354"/>
        <v>plays</v>
      </c>
    </row>
    <row r="2841" spans="1:24" ht="104.7" customHeight="1" x14ac:dyDescent="0.55000000000000004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20">
        <f t="shared" si="355"/>
        <v>41853.240208333329</v>
      </c>
      <c r="L2841" s="20">
        <f t="shared" si="356"/>
        <v>41876.207638888889</v>
      </c>
      <c r="M2841" s="6" t="b">
        <v>0</v>
      </c>
      <c r="N2841" s="6">
        <v>31</v>
      </c>
      <c r="O2841" s="6" t="b">
        <v>1</v>
      </c>
      <c r="P2841" s="6" t="s">
        <v>8271</v>
      </c>
      <c r="Q2841" s="8">
        <f t="shared" si="357"/>
        <v>111.42857142857143</v>
      </c>
      <c r="R2841" s="9">
        <f t="shared" si="358"/>
        <v>125.80645161290323</v>
      </c>
      <c r="S2841" s="6" t="s">
        <v>8317</v>
      </c>
      <c r="T2841" s="6" t="s">
        <v>8318</v>
      </c>
      <c r="U2841" s="6" t="str">
        <f t="shared" si="352"/>
        <v>theater</v>
      </c>
      <c r="V2841" s="6" t="str">
        <f t="shared" si="359"/>
        <v>plays</v>
      </c>
      <c r="W2841" s="6" t="str">
        <f t="shared" si="353"/>
        <v>theater</v>
      </c>
      <c r="X2841" s="6" t="str">
        <f t="shared" si="354"/>
        <v>plays</v>
      </c>
    </row>
    <row r="2842" spans="1:24" ht="104.7" customHeight="1" x14ac:dyDescent="0.55000000000000004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20">
        <f t="shared" si="355"/>
        <v>42060.035636574074</v>
      </c>
      <c r="L2842" s="20">
        <f t="shared" si="356"/>
        <v>42081.708333333328</v>
      </c>
      <c r="M2842" s="6" t="b">
        <v>0</v>
      </c>
      <c r="N2842" s="6">
        <v>132</v>
      </c>
      <c r="O2842" s="6" t="b">
        <v>1</v>
      </c>
      <c r="P2842" s="6" t="s">
        <v>8271</v>
      </c>
      <c r="Q2842" s="8">
        <f t="shared" si="357"/>
        <v>104</v>
      </c>
      <c r="R2842" s="9">
        <f t="shared" si="358"/>
        <v>19.696969696969695</v>
      </c>
      <c r="S2842" s="6" t="s">
        <v>8317</v>
      </c>
      <c r="T2842" s="6" t="s">
        <v>8318</v>
      </c>
      <c r="U2842" s="6" t="str">
        <f t="shared" si="352"/>
        <v>theater</v>
      </c>
      <c r="V2842" s="6" t="str">
        <f t="shared" si="359"/>
        <v>plays</v>
      </c>
      <c r="W2842" s="6" t="str">
        <f t="shared" si="353"/>
        <v>theater</v>
      </c>
      <c r="X2842" s="6" t="str">
        <f t="shared" si="354"/>
        <v>plays</v>
      </c>
    </row>
    <row r="2843" spans="1:24" ht="104.7" customHeight="1" x14ac:dyDescent="0.55000000000000004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20">
        <f t="shared" si="355"/>
        <v>42291.739548611105</v>
      </c>
      <c r="L2843" s="20">
        <f t="shared" si="356"/>
        <v>42351.781215277777</v>
      </c>
      <c r="M2843" s="6" t="b">
        <v>0</v>
      </c>
      <c r="N2843" s="6">
        <v>1</v>
      </c>
      <c r="O2843" s="6" t="b">
        <v>0</v>
      </c>
      <c r="P2843" s="6" t="s">
        <v>8271</v>
      </c>
      <c r="Q2843" s="8">
        <f t="shared" si="357"/>
        <v>1</v>
      </c>
      <c r="R2843" s="9">
        <f t="shared" si="358"/>
        <v>10</v>
      </c>
      <c r="S2843" s="6" t="s">
        <v>8317</v>
      </c>
      <c r="T2843" s="6" t="s">
        <v>8318</v>
      </c>
      <c r="U2843" s="6" t="str">
        <f t="shared" si="352"/>
        <v>theater</v>
      </c>
      <c r="V2843" s="6" t="str">
        <f t="shared" si="359"/>
        <v>plays</v>
      </c>
      <c r="W2843" s="6" t="str">
        <f t="shared" si="353"/>
        <v>theater</v>
      </c>
      <c r="X2843" s="6" t="str">
        <f t="shared" si="354"/>
        <v>plays</v>
      </c>
    </row>
    <row r="2844" spans="1:24" ht="104.7" customHeight="1" x14ac:dyDescent="0.55000000000000004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20">
        <f t="shared" si="355"/>
        <v>41784.952488425923</v>
      </c>
      <c r="L2844" s="20">
        <f t="shared" si="356"/>
        <v>41811.458333333336</v>
      </c>
      <c r="M2844" s="6" t="b">
        <v>0</v>
      </c>
      <c r="N2844" s="6">
        <v>0</v>
      </c>
      <c r="O2844" s="6" t="b">
        <v>0</v>
      </c>
      <c r="P2844" s="6" t="s">
        <v>8271</v>
      </c>
      <c r="Q2844" s="8">
        <f t="shared" si="357"/>
        <v>0</v>
      </c>
      <c r="R2844" s="9" t="e">
        <f t="shared" si="358"/>
        <v>#DIV/0!</v>
      </c>
      <c r="S2844" s="6" t="s">
        <v>8317</v>
      </c>
      <c r="T2844" s="6" t="s">
        <v>8318</v>
      </c>
      <c r="U2844" s="6" t="str">
        <f t="shared" si="352"/>
        <v>theater</v>
      </c>
      <c r="V2844" s="6" t="str">
        <f t="shared" si="359"/>
        <v>plays</v>
      </c>
      <c r="W2844" s="6" t="str">
        <f t="shared" si="353"/>
        <v>theater</v>
      </c>
      <c r="X2844" s="6" t="str">
        <f t="shared" si="354"/>
        <v>plays</v>
      </c>
    </row>
    <row r="2845" spans="1:24" ht="104.7" customHeight="1" x14ac:dyDescent="0.55000000000000004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20">
        <f t="shared" si="355"/>
        <v>42492.737847222219</v>
      </c>
      <c r="L2845" s="20">
        <f t="shared" si="356"/>
        <v>42534.166666666672</v>
      </c>
      <c r="M2845" s="6" t="b">
        <v>0</v>
      </c>
      <c r="N2845" s="6">
        <v>0</v>
      </c>
      <c r="O2845" s="6" t="b">
        <v>0</v>
      </c>
      <c r="P2845" s="6" t="s">
        <v>8271</v>
      </c>
      <c r="Q2845" s="8">
        <f t="shared" si="357"/>
        <v>0</v>
      </c>
      <c r="R2845" s="9" t="e">
        <f t="shared" si="358"/>
        <v>#DIV/0!</v>
      </c>
      <c r="S2845" s="6" t="s">
        <v>8317</v>
      </c>
      <c r="T2845" s="6" t="s">
        <v>8318</v>
      </c>
      <c r="U2845" s="6" t="str">
        <f t="shared" si="352"/>
        <v>theater</v>
      </c>
      <c r="V2845" s="6" t="str">
        <f t="shared" si="359"/>
        <v>plays</v>
      </c>
      <c r="W2845" s="6" t="str">
        <f t="shared" si="353"/>
        <v>theater</v>
      </c>
      <c r="X2845" s="6" t="str">
        <f t="shared" si="354"/>
        <v>plays</v>
      </c>
    </row>
    <row r="2846" spans="1:24" ht="104.7" customHeight="1" x14ac:dyDescent="0.55000000000000004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20">
        <f t="shared" si="355"/>
        <v>42709.546064814815</v>
      </c>
      <c r="L2846" s="20">
        <f t="shared" si="356"/>
        <v>42739.546064814815</v>
      </c>
      <c r="M2846" s="6" t="b">
        <v>0</v>
      </c>
      <c r="N2846" s="6">
        <v>1</v>
      </c>
      <c r="O2846" s="6" t="b">
        <v>0</v>
      </c>
      <c r="P2846" s="6" t="s">
        <v>8271</v>
      </c>
      <c r="Q2846" s="8">
        <f t="shared" si="357"/>
        <v>5.4545454545454541</v>
      </c>
      <c r="R2846" s="9">
        <f t="shared" si="358"/>
        <v>30</v>
      </c>
      <c r="S2846" s="6" t="s">
        <v>8317</v>
      </c>
      <c r="T2846" s="6" t="s">
        <v>8318</v>
      </c>
      <c r="U2846" s="6" t="str">
        <f t="shared" si="352"/>
        <v>theater</v>
      </c>
      <c r="V2846" s="6" t="str">
        <f t="shared" si="359"/>
        <v>plays</v>
      </c>
      <c r="W2846" s="6" t="str">
        <f t="shared" si="353"/>
        <v>theater</v>
      </c>
      <c r="X2846" s="6" t="str">
        <f t="shared" si="354"/>
        <v>plays</v>
      </c>
    </row>
    <row r="2847" spans="1:24" ht="104.7" customHeight="1" x14ac:dyDescent="0.55000000000000004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20">
        <f t="shared" si="355"/>
        <v>42103.016585648147</v>
      </c>
      <c r="L2847" s="20">
        <f t="shared" si="356"/>
        <v>42163.016585648147</v>
      </c>
      <c r="M2847" s="6" t="b">
        <v>0</v>
      </c>
      <c r="N2847" s="6">
        <v>39</v>
      </c>
      <c r="O2847" s="6" t="b">
        <v>0</v>
      </c>
      <c r="P2847" s="6" t="s">
        <v>8271</v>
      </c>
      <c r="Q2847" s="8">
        <f t="shared" si="357"/>
        <v>31.546666666666667</v>
      </c>
      <c r="R2847" s="9">
        <f t="shared" si="358"/>
        <v>60.666666666666664</v>
      </c>
      <c r="S2847" s="6" t="s">
        <v>8317</v>
      </c>
      <c r="T2847" s="6" t="s">
        <v>8318</v>
      </c>
      <c r="U2847" s="6" t="str">
        <f t="shared" si="352"/>
        <v>theater</v>
      </c>
      <c r="V2847" s="6" t="str">
        <f t="shared" si="359"/>
        <v>plays</v>
      </c>
      <c r="W2847" s="6" t="str">
        <f t="shared" si="353"/>
        <v>theater</v>
      </c>
      <c r="X2847" s="6" t="str">
        <f t="shared" si="354"/>
        <v>plays</v>
      </c>
    </row>
    <row r="2848" spans="1:24" ht="104.7" customHeight="1" x14ac:dyDescent="0.55000000000000004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20">
        <f t="shared" si="355"/>
        <v>42108.692060185189</v>
      </c>
      <c r="L2848" s="20">
        <f t="shared" si="356"/>
        <v>42153.692060185189</v>
      </c>
      <c r="M2848" s="6" t="b">
        <v>0</v>
      </c>
      <c r="N2848" s="6">
        <v>0</v>
      </c>
      <c r="O2848" s="6" t="b">
        <v>0</v>
      </c>
      <c r="P2848" s="6" t="s">
        <v>8271</v>
      </c>
      <c r="Q2848" s="8">
        <f t="shared" si="357"/>
        <v>0</v>
      </c>
      <c r="R2848" s="9" t="e">
        <f t="shared" si="358"/>
        <v>#DIV/0!</v>
      </c>
      <c r="S2848" s="6" t="s">
        <v>8317</v>
      </c>
      <c r="T2848" s="6" t="s">
        <v>8318</v>
      </c>
      <c r="U2848" s="6" t="str">
        <f t="shared" si="352"/>
        <v>theater</v>
      </c>
      <c r="V2848" s="6" t="str">
        <f t="shared" si="359"/>
        <v>plays</v>
      </c>
      <c r="W2848" s="6" t="str">
        <f t="shared" si="353"/>
        <v>theater</v>
      </c>
      <c r="X2848" s="6" t="str">
        <f t="shared" si="354"/>
        <v>plays</v>
      </c>
    </row>
    <row r="2849" spans="1:24" ht="104.7" customHeight="1" x14ac:dyDescent="0.55000000000000004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20">
        <f t="shared" si="355"/>
        <v>42453.806307870371</v>
      </c>
      <c r="L2849" s="20">
        <f t="shared" si="356"/>
        <v>42513.806307870371</v>
      </c>
      <c r="M2849" s="6" t="b">
        <v>0</v>
      </c>
      <c r="N2849" s="6">
        <v>0</v>
      </c>
      <c r="O2849" s="6" t="b">
        <v>0</v>
      </c>
      <c r="P2849" s="6" t="s">
        <v>8271</v>
      </c>
      <c r="Q2849" s="8">
        <f t="shared" si="357"/>
        <v>0</v>
      </c>
      <c r="R2849" s="9" t="e">
        <f t="shared" si="358"/>
        <v>#DIV/0!</v>
      </c>
      <c r="S2849" s="6" t="s">
        <v>8317</v>
      </c>
      <c r="T2849" s="6" t="s">
        <v>8318</v>
      </c>
      <c r="U2849" s="6" t="str">
        <f t="shared" si="352"/>
        <v>theater</v>
      </c>
      <c r="V2849" s="6" t="str">
        <f t="shared" si="359"/>
        <v>plays</v>
      </c>
      <c r="W2849" s="6" t="str">
        <f t="shared" si="353"/>
        <v>theater</v>
      </c>
      <c r="X2849" s="6" t="str">
        <f t="shared" si="354"/>
        <v>plays</v>
      </c>
    </row>
    <row r="2850" spans="1:24" ht="104.7" customHeight="1" x14ac:dyDescent="0.55000000000000004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20">
        <f t="shared" si="355"/>
        <v>42123.648831018523</v>
      </c>
      <c r="L2850" s="20">
        <f t="shared" si="356"/>
        <v>42153.648831018523</v>
      </c>
      <c r="M2850" s="6" t="b">
        <v>0</v>
      </c>
      <c r="N2850" s="6">
        <v>3</v>
      </c>
      <c r="O2850" s="6" t="b">
        <v>0</v>
      </c>
      <c r="P2850" s="6" t="s">
        <v>8271</v>
      </c>
      <c r="Q2850" s="8">
        <f t="shared" si="357"/>
        <v>0.2</v>
      </c>
      <c r="R2850" s="9">
        <f t="shared" si="358"/>
        <v>23.333333333333332</v>
      </c>
      <c r="S2850" s="6" t="s">
        <v>8317</v>
      </c>
      <c r="T2850" s="6" t="s">
        <v>8318</v>
      </c>
      <c r="U2850" s="6" t="str">
        <f t="shared" si="352"/>
        <v>theater</v>
      </c>
      <c r="V2850" s="6" t="str">
        <f t="shared" si="359"/>
        <v>plays</v>
      </c>
      <c r="W2850" s="6" t="str">
        <f t="shared" si="353"/>
        <v>theater</v>
      </c>
      <c r="X2850" s="6" t="str">
        <f t="shared" si="354"/>
        <v>plays</v>
      </c>
    </row>
    <row r="2851" spans="1:24" ht="104.7" customHeight="1" x14ac:dyDescent="0.55000000000000004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20">
        <f t="shared" si="355"/>
        <v>42453.428240740745</v>
      </c>
      <c r="L2851" s="20">
        <f t="shared" si="356"/>
        <v>42483.428240740745</v>
      </c>
      <c r="M2851" s="6" t="b">
        <v>0</v>
      </c>
      <c r="N2851" s="6">
        <v>1</v>
      </c>
      <c r="O2851" s="6" t="b">
        <v>0</v>
      </c>
      <c r="P2851" s="6" t="s">
        <v>8271</v>
      </c>
      <c r="Q2851" s="8">
        <f t="shared" si="357"/>
        <v>1</v>
      </c>
      <c r="R2851" s="9">
        <f t="shared" si="358"/>
        <v>5</v>
      </c>
      <c r="S2851" s="6" t="s">
        <v>8317</v>
      </c>
      <c r="T2851" s="6" t="s">
        <v>8318</v>
      </c>
      <c r="U2851" s="6" t="str">
        <f t="shared" si="352"/>
        <v>theater</v>
      </c>
      <c r="V2851" s="6" t="str">
        <f t="shared" si="359"/>
        <v>plays</v>
      </c>
      <c r="W2851" s="6" t="str">
        <f t="shared" si="353"/>
        <v>theater</v>
      </c>
      <c r="X2851" s="6" t="str">
        <f t="shared" si="354"/>
        <v>plays</v>
      </c>
    </row>
    <row r="2852" spans="1:24" ht="104.7" customHeight="1" x14ac:dyDescent="0.55000000000000004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20">
        <f t="shared" si="355"/>
        <v>41858.007071759261</v>
      </c>
      <c r="L2852" s="20">
        <f t="shared" si="356"/>
        <v>41888.007071759261</v>
      </c>
      <c r="M2852" s="6" t="b">
        <v>0</v>
      </c>
      <c r="N2852" s="6">
        <v>13</v>
      </c>
      <c r="O2852" s="6" t="b">
        <v>0</v>
      </c>
      <c r="P2852" s="6" t="s">
        <v>8271</v>
      </c>
      <c r="Q2852" s="8">
        <f t="shared" si="357"/>
        <v>3.8875000000000002</v>
      </c>
      <c r="R2852" s="9">
        <f t="shared" si="358"/>
        <v>23.923076923076923</v>
      </c>
      <c r="S2852" s="6" t="s">
        <v>8317</v>
      </c>
      <c r="T2852" s="6" t="s">
        <v>8318</v>
      </c>
      <c r="U2852" s="6" t="str">
        <f t="shared" si="352"/>
        <v>theater</v>
      </c>
      <c r="V2852" s="6" t="str">
        <f t="shared" si="359"/>
        <v>plays</v>
      </c>
      <c r="W2852" s="6" t="str">
        <f t="shared" si="353"/>
        <v>theater</v>
      </c>
      <c r="X2852" s="6" t="str">
        <f t="shared" si="354"/>
        <v>plays</v>
      </c>
    </row>
    <row r="2853" spans="1:24" ht="104.7" customHeight="1" x14ac:dyDescent="0.55000000000000004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20">
        <f t="shared" si="355"/>
        <v>42390.002650462964</v>
      </c>
      <c r="L2853" s="20">
        <f t="shared" si="356"/>
        <v>42398.970138888893</v>
      </c>
      <c r="M2853" s="6" t="b">
        <v>0</v>
      </c>
      <c r="N2853" s="6">
        <v>0</v>
      </c>
      <c r="O2853" s="6" t="b">
        <v>0</v>
      </c>
      <c r="P2853" s="6" t="s">
        <v>8271</v>
      </c>
      <c r="Q2853" s="8">
        <f t="shared" si="357"/>
        <v>0</v>
      </c>
      <c r="R2853" s="9" t="e">
        <f t="shared" si="358"/>
        <v>#DIV/0!</v>
      </c>
      <c r="S2853" s="6" t="s">
        <v>8317</v>
      </c>
      <c r="T2853" s="6" t="s">
        <v>8318</v>
      </c>
      <c r="U2853" s="6" t="str">
        <f t="shared" si="352"/>
        <v>theater</v>
      </c>
      <c r="V2853" s="6" t="str">
        <f t="shared" si="359"/>
        <v>plays</v>
      </c>
      <c r="W2853" s="6" t="str">
        <f t="shared" si="353"/>
        <v>theater</v>
      </c>
      <c r="X2853" s="6" t="str">
        <f t="shared" si="354"/>
        <v>plays</v>
      </c>
    </row>
    <row r="2854" spans="1:24" ht="104.7" customHeight="1" x14ac:dyDescent="0.55000000000000004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20">
        <f t="shared" si="355"/>
        <v>41781.045173611114</v>
      </c>
      <c r="L2854" s="20">
        <f t="shared" si="356"/>
        <v>41811.045173611114</v>
      </c>
      <c r="M2854" s="6" t="b">
        <v>0</v>
      </c>
      <c r="N2854" s="6">
        <v>6</v>
      </c>
      <c r="O2854" s="6" t="b">
        <v>0</v>
      </c>
      <c r="P2854" s="6" t="s">
        <v>8271</v>
      </c>
      <c r="Q2854" s="8">
        <f t="shared" si="357"/>
        <v>1.9</v>
      </c>
      <c r="R2854" s="9">
        <f t="shared" si="358"/>
        <v>15.833333333333334</v>
      </c>
      <c r="S2854" s="6" t="s">
        <v>8317</v>
      </c>
      <c r="T2854" s="6" t="s">
        <v>8318</v>
      </c>
      <c r="U2854" s="6" t="str">
        <f t="shared" si="352"/>
        <v>theater</v>
      </c>
      <c r="V2854" s="6" t="str">
        <f t="shared" si="359"/>
        <v>plays</v>
      </c>
      <c r="W2854" s="6" t="str">
        <f t="shared" si="353"/>
        <v>theater</v>
      </c>
      <c r="X2854" s="6" t="str">
        <f t="shared" si="354"/>
        <v>plays</v>
      </c>
    </row>
    <row r="2855" spans="1:24" ht="104.7" customHeight="1" x14ac:dyDescent="0.55000000000000004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20">
        <f t="shared" si="355"/>
        <v>41836.190937499996</v>
      </c>
      <c r="L2855" s="20">
        <f t="shared" si="356"/>
        <v>41896.190937499996</v>
      </c>
      <c r="M2855" s="6" t="b">
        <v>0</v>
      </c>
      <c r="N2855" s="6">
        <v>0</v>
      </c>
      <c r="O2855" s="6" t="b">
        <v>0</v>
      </c>
      <c r="P2855" s="6" t="s">
        <v>8271</v>
      </c>
      <c r="Q2855" s="8">
        <f t="shared" si="357"/>
        <v>0</v>
      </c>
      <c r="R2855" s="9" t="e">
        <f t="shared" si="358"/>
        <v>#DIV/0!</v>
      </c>
      <c r="S2855" s="6" t="s">
        <v>8317</v>
      </c>
      <c r="T2855" s="6" t="s">
        <v>8318</v>
      </c>
      <c r="U2855" s="6" t="str">
        <f t="shared" si="352"/>
        <v>theater</v>
      </c>
      <c r="V2855" s="6" t="str">
        <f t="shared" si="359"/>
        <v>plays</v>
      </c>
      <c r="W2855" s="6" t="str">
        <f t="shared" si="353"/>
        <v>theater</v>
      </c>
      <c r="X2855" s="6" t="str">
        <f t="shared" si="354"/>
        <v>plays</v>
      </c>
    </row>
    <row r="2856" spans="1:24" ht="104.7" customHeight="1" x14ac:dyDescent="0.55000000000000004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20">
        <f t="shared" si="355"/>
        <v>42111.71665509259</v>
      </c>
      <c r="L2856" s="20">
        <f t="shared" si="356"/>
        <v>42131.71665509259</v>
      </c>
      <c r="M2856" s="6" t="b">
        <v>0</v>
      </c>
      <c r="N2856" s="6">
        <v>14</v>
      </c>
      <c r="O2856" s="6" t="b">
        <v>0</v>
      </c>
      <c r="P2856" s="6" t="s">
        <v>8271</v>
      </c>
      <c r="Q2856" s="8">
        <f t="shared" si="357"/>
        <v>41.699999999999996</v>
      </c>
      <c r="R2856" s="9">
        <f t="shared" si="358"/>
        <v>29.785714285714285</v>
      </c>
      <c r="S2856" s="6" t="s">
        <v>8317</v>
      </c>
      <c r="T2856" s="6" t="s">
        <v>8318</v>
      </c>
      <c r="U2856" s="6" t="str">
        <f t="shared" si="352"/>
        <v>theater</v>
      </c>
      <c r="V2856" s="6" t="str">
        <f t="shared" si="359"/>
        <v>plays</v>
      </c>
      <c r="W2856" s="6" t="str">
        <f t="shared" si="353"/>
        <v>theater</v>
      </c>
      <c r="X2856" s="6" t="str">
        <f t="shared" si="354"/>
        <v>plays</v>
      </c>
    </row>
    <row r="2857" spans="1:24" ht="104.7" customHeight="1" x14ac:dyDescent="0.55000000000000004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20">
        <f t="shared" si="355"/>
        <v>42370.007766203707</v>
      </c>
      <c r="L2857" s="20">
        <f t="shared" si="356"/>
        <v>42398.981944444444</v>
      </c>
      <c r="M2857" s="6" t="b">
        <v>0</v>
      </c>
      <c r="N2857" s="6">
        <v>5</v>
      </c>
      <c r="O2857" s="6" t="b">
        <v>0</v>
      </c>
      <c r="P2857" s="6" t="s">
        <v>8271</v>
      </c>
      <c r="Q2857" s="8">
        <f t="shared" si="357"/>
        <v>50</v>
      </c>
      <c r="R2857" s="9">
        <f t="shared" si="358"/>
        <v>60</v>
      </c>
      <c r="S2857" s="6" t="s">
        <v>8317</v>
      </c>
      <c r="T2857" s="6" t="s">
        <v>8318</v>
      </c>
      <c r="U2857" s="6" t="str">
        <f t="shared" si="352"/>
        <v>theater</v>
      </c>
      <c r="V2857" s="6" t="str">
        <f t="shared" si="359"/>
        <v>plays</v>
      </c>
      <c r="W2857" s="6" t="str">
        <f t="shared" si="353"/>
        <v>theater</v>
      </c>
      <c r="X2857" s="6" t="str">
        <f t="shared" si="354"/>
        <v>plays</v>
      </c>
    </row>
    <row r="2858" spans="1:24" ht="104.7" customHeight="1" x14ac:dyDescent="0.55000000000000004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20">
        <f t="shared" si="355"/>
        <v>42165.037581018521</v>
      </c>
      <c r="L2858" s="20">
        <f t="shared" si="356"/>
        <v>42224.898611111115</v>
      </c>
      <c r="M2858" s="6" t="b">
        <v>0</v>
      </c>
      <c r="N2858" s="6">
        <v>6</v>
      </c>
      <c r="O2858" s="6" t="b">
        <v>0</v>
      </c>
      <c r="P2858" s="6" t="s">
        <v>8271</v>
      </c>
      <c r="Q2858" s="8">
        <f t="shared" si="357"/>
        <v>4.8666666666666663</v>
      </c>
      <c r="R2858" s="9">
        <f t="shared" si="358"/>
        <v>24.333333333333332</v>
      </c>
      <c r="S2858" s="6" t="s">
        <v>8317</v>
      </c>
      <c r="T2858" s="6" t="s">
        <v>8318</v>
      </c>
      <c r="U2858" s="6" t="str">
        <f t="shared" si="352"/>
        <v>theater</v>
      </c>
      <c r="V2858" s="6" t="str">
        <f t="shared" si="359"/>
        <v>plays</v>
      </c>
      <c r="W2858" s="6" t="str">
        <f t="shared" si="353"/>
        <v>theater</v>
      </c>
      <c r="X2858" s="6" t="str">
        <f t="shared" si="354"/>
        <v>plays</v>
      </c>
    </row>
    <row r="2859" spans="1:24" ht="104.7" customHeight="1" x14ac:dyDescent="0.55000000000000004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20">
        <f t="shared" si="355"/>
        <v>42726.920081018514</v>
      </c>
      <c r="L2859" s="20">
        <f t="shared" si="356"/>
        <v>42786.75</v>
      </c>
      <c r="M2859" s="6" t="b">
        <v>0</v>
      </c>
      <c r="N2859" s="6">
        <v>15</v>
      </c>
      <c r="O2859" s="6" t="b">
        <v>0</v>
      </c>
      <c r="P2859" s="6" t="s">
        <v>8271</v>
      </c>
      <c r="Q2859" s="8">
        <f t="shared" si="357"/>
        <v>19.736842105263158</v>
      </c>
      <c r="R2859" s="9">
        <f t="shared" si="358"/>
        <v>500</v>
      </c>
      <c r="S2859" s="6" t="s">
        <v>8317</v>
      </c>
      <c r="T2859" s="6" t="s">
        <v>8318</v>
      </c>
      <c r="U2859" s="6" t="str">
        <f t="shared" si="352"/>
        <v>theater</v>
      </c>
      <c r="V2859" s="6" t="str">
        <f t="shared" si="359"/>
        <v>plays</v>
      </c>
      <c r="W2859" s="6" t="str">
        <f t="shared" si="353"/>
        <v>theater</v>
      </c>
      <c r="X2859" s="6" t="str">
        <f t="shared" si="354"/>
        <v>plays</v>
      </c>
    </row>
    <row r="2860" spans="1:24" ht="104.7" customHeight="1" x14ac:dyDescent="0.55000000000000004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20">
        <f t="shared" si="355"/>
        <v>41954.545081018514</v>
      </c>
      <c r="L2860" s="20">
        <f t="shared" si="356"/>
        <v>41978.477777777778</v>
      </c>
      <c r="M2860" s="6" t="b">
        <v>0</v>
      </c>
      <c r="N2860" s="6">
        <v>0</v>
      </c>
      <c r="O2860" s="6" t="b">
        <v>0</v>
      </c>
      <c r="P2860" s="6" t="s">
        <v>8271</v>
      </c>
      <c r="Q2860" s="8">
        <f t="shared" si="357"/>
        <v>0</v>
      </c>
      <c r="R2860" s="9" t="e">
        <f t="shared" si="358"/>
        <v>#DIV/0!</v>
      </c>
      <c r="S2860" s="6" t="s">
        <v>8317</v>
      </c>
      <c r="T2860" s="6" t="s">
        <v>8318</v>
      </c>
      <c r="U2860" s="6" t="str">
        <f t="shared" si="352"/>
        <v>theater</v>
      </c>
      <c r="V2860" s="6" t="str">
        <f t="shared" si="359"/>
        <v>plays</v>
      </c>
      <c r="W2860" s="6" t="str">
        <f t="shared" si="353"/>
        <v>theater</v>
      </c>
      <c r="X2860" s="6" t="str">
        <f t="shared" si="354"/>
        <v>plays</v>
      </c>
    </row>
    <row r="2861" spans="1:24" ht="104.7" customHeight="1" x14ac:dyDescent="0.55000000000000004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20">
        <f t="shared" si="355"/>
        <v>42233.362314814818</v>
      </c>
      <c r="L2861" s="20">
        <f t="shared" si="356"/>
        <v>42293.362314814818</v>
      </c>
      <c r="M2861" s="6" t="b">
        <v>0</v>
      </c>
      <c r="N2861" s="6">
        <v>1</v>
      </c>
      <c r="O2861" s="6" t="b">
        <v>0</v>
      </c>
      <c r="P2861" s="6" t="s">
        <v>8271</v>
      </c>
      <c r="Q2861" s="8">
        <f t="shared" si="357"/>
        <v>1.7500000000000002</v>
      </c>
      <c r="R2861" s="9">
        <f t="shared" si="358"/>
        <v>35</v>
      </c>
      <c r="S2861" s="6" t="s">
        <v>8317</v>
      </c>
      <c r="T2861" s="6" t="s">
        <v>8318</v>
      </c>
      <c r="U2861" s="6" t="str">
        <f t="shared" si="352"/>
        <v>theater</v>
      </c>
      <c r="V2861" s="6" t="str">
        <f t="shared" si="359"/>
        <v>plays</v>
      </c>
      <c r="W2861" s="6" t="str">
        <f t="shared" si="353"/>
        <v>theater</v>
      </c>
      <c r="X2861" s="6" t="str">
        <f t="shared" si="354"/>
        <v>plays</v>
      </c>
    </row>
    <row r="2862" spans="1:24" ht="104.7" customHeight="1" x14ac:dyDescent="0.55000000000000004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20">
        <f t="shared" si="355"/>
        <v>42480.800648148142</v>
      </c>
      <c r="L2862" s="20">
        <f t="shared" si="356"/>
        <v>42540.800648148142</v>
      </c>
      <c r="M2862" s="6" t="b">
        <v>0</v>
      </c>
      <c r="N2862" s="6">
        <v>9</v>
      </c>
      <c r="O2862" s="6" t="b">
        <v>0</v>
      </c>
      <c r="P2862" s="6" t="s">
        <v>8271</v>
      </c>
      <c r="Q2862" s="8">
        <f t="shared" si="357"/>
        <v>6.65</v>
      </c>
      <c r="R2862" s="9">
        <f t="shared" si="358"/>
        <v>29.555555555555557</v>
      </c>
      <c r="S2862" s="6" t="s">
        <v>8317</v>
      </c>
      <c r="T2862" s="6" t="s">
        <v>8318</v>
      </c>
      <c r="U2862" s="6" t="str">
        <f t="shared" si="352"/>
        <v>theater</v>
      </c>
      <c r="V2862" s="6" t="str">
        <f t="shared" si="359"/>
        <v>plays</v>
      </c>
      <c r="W2862" s="6" t="str">
        <f t="shared" si="353"/>
        <v>theater</v>
      </c>
      <c r="X2862" s="6" t="str">
        <f t="shared" si="354"/>
        <v>plays</v>
      </c>
    </row>
    <row r="2863" spans="1:24" ht="104.7" customHeight="1" x14ac:dyDescent="0.55000000000000004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20">
        <f t="shared" si="355"/>
        <v>42257.590833333335</v>
      </c>
      <c r="L2863" s="20">
        <f t="shared" si="356"/>
        <v>42271.590833333335</v>
      </c>
      <c r="M2863" s="6" t="b">
        <v>0</v>
      </c>
      <c r="N2863" s="6">
        <v>3</v>
      </c>
      <c r="O2863" s="6" t="b">
        <v>0</v>
      </c>
      <c r="P2863" s="6" t="s">
        <v>8271</v>
      </c>
      <c r="Q2863" s="8">
        <f t="shared" si="357"/>
        <v>32</v>
      </c>
      <c r="R2863" s="9">
        <f t="shared" si="358"/>
        <v>26.666666666666668</v>
      </c>
      <c r="S2863" s="6" t="s">
        <v>8317</v>
      </c>
      <c r="T2863" s="6" t="s">
        <v>8318</v>
      </c>
      <c r="U2863" s="6" t="str">
        <f t="shared" si="352"/>
        <v>theater</v>
      </c>
      <c r="V2863" s="6" t="str">
        <f t="shared" si="359"/>
        <v>plays</v>
      </c>
      <c r="W2863" s="6" t="str">
        <f t="shared" si="353"/>
        <v>theater</v>
      </c>
      <c r="X2863" s="6" t="str">
        <f t="shared" si="354"/>
        <v>plays</v>
      </c>
    </row>
    <row r="2864" spans="1:24" ht="104.7" customHeight="1" x14ac:dyDescent="0.55000000000000004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20">
        <f t="shared" si="355"/>
        <v>41784.789687500001</v>
      </c>
      <c r="L2864" s="20">
        <f t="shared" si="356"/>
        <v>41814.789687500001</v>
      </c>
      <c r="M2864" s="6" t="b">
        <v>0</v>
      </c>
      <c r="N2864" s="6">
        <v>3</v>
      </c>
      <c r="O2864" s="6" t="b">
        <v>0</v>
      </c>
      <c r="P2864" s="6" t="s">
        <v>8271</v>
      </c>
      <c r="Q2864" s="8">
        <f t="shared" si="357"/>
        <v>0.43307086614173229</v>
      </c>
      <c r="R2864" s="9">
        <f t="shared" si="358"/>
        <v>18.333333333333332</v>
      </c>
      <c r="S2864" s="6" t="s">
        <v>8317</v>
      </c>
      <c r="T2864" s="6" t="s">
        <v>8318</v>
      </c>
      <c r="U2864" s="6" t="str">
        <f t="shared" si="352"/>
        <v>theater</v>
      </c>
      <c r="V2864" s="6" t="str">
        <f t="shared" si="359"/>
        <v>plays</v>
      </c>
      <c r="W2864" s="6" t="str">
        <f t="shared" si="353"/>
        <v>theater</v>
      </c>
      <c r="X2864" s="6" t="str">
        <f t="shared" si="354"/>
        <v>plays</v>
      </c>
    </row>
    <row r="2865" spans="1:24" ht="104.7" customHeight="1" x14ac:dyDescent="0.55000000000000004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20">
        <f t="shared" si="355"/>
        <v>41831.675034722226</v>
      </c>
      <c r="L2865" s="20">
        <f t="shared" si="356"/>
        <v>41891.675034722226</v>
      </c>
      <c r="M2865" s="6" t="b">
        <v>0</v>
      </c>
      <c r="N2865" s="6">
        <v>1</v>
      </c>
      <c r="O2865" s="6" t="b">
        <v>0</v>
      </c>
      <c r="P2865" s="6" t="s">
        <v>8271</v>
      </c>
      <c r="Q2865" s="8">
        <f t="shared" si="357"/>
        <v>0.04</v>
      </c>
      <c r="R2865" s="9">
        <f t="shared" si="358"/>
        <v>20</v>
      </c>
      <c r="S2865" s="6" t="s">
        <v>8317</v>
      </c>
      <c r="T2865" s="6" t="s">
        <v>8318</v>
      </c>
      <c r="U2865" s="6" t="str">
        <f t="shared" si="352"/>
        <v>theater</v>
      </c>
      <c r="V2865" s="6" t="str">
        <f t="shared" si="359"/>
        <v>plays</v>
      </c>
      <c r="W2865" s="6" t="str">
        <f t="shared" si="353"/>
        <v>theater</v>
      </c>
      <c r="X2865" s="6" t="str">
        <f t="shared" si="354"/>
        <v>plays</v>
      </c>
    </row>
    <row r="2866" spans="1:24" ht="104.7" customHeight="1" x14ac:dyDescent="0.55000000000000004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20">
        <f t="shared" si="355"/>
        <v>42172.613506944443</v>
      </c>
      <c r="L2866" s="20">
        <f t="shared" si="356"/>
        <v>42202.554166666669</v>
      </c>
      <c r="M2866" s="6" t="b">
        <v>0</v>
      </c>
      <c r="N2866" s="6">
        <v>3</v>
      </c>
      <c r="O2866" s="6" t="b">
        <v>0</v>
      </c>
      <c r="P2866" s="6" t="s">
        <v>8271</v>
      </c>
      <c r="Q2866" s="8">
        <f t="shared" si="357"/>
        <v>1.6</v>
      </c>
      <c r="R2866" s="9">
        <f t="shared" si="358"/>
        <v>13.333333333333334</v>
      </c>
      <c r="S2866" s="6" t="s">
        <v>8317</v>
      </c>
      <c r="T2866" s="6" t="s">
        <v>8318</v>
      </c>
      <c r="U2866" s="6" t="str">
        <f t="shared" si="352"/>
        <v>theater</v>
      </c>
      <c r="V2866" s="6" t="str">
        <f t="shared" si="359"/>
        <v>plays</v>
      </c>
      <c r="W2866" s="6" t="str">
        <f t="shared" si="353"/>
        <v>theater</v>
      </c>
      <c r="X2866" s="6" t="str">
        <f t="shared" si="354"/>
        <v>plays</v>
      </c>
    </row>
    <row r="2867" spans="1:24" ht="104.7" customHeight="1" x14ac:dyDescent="0.55000000000000004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20">
        <f t="shared" si="355"/>
        <v>41950.114108796297</v>
      </c>
      <c r="L2867" s="20">
        <f t="shared" si="356"/>
        <v>42010.114108796297</v>
      </c>
      <c r="M2867" s="6" t="b">
        <v>0</v>
      </c>
      <c r="N2867" s="6">
        <v>0</v>
      </c>
      <c r="O2867" s="6" t="b">
        <v>0</v>
      </c>
      <c r="P2867" s="6" t="s">
        <v>8271</v>
      </c>
      <c r="Q2867" s="8">
        <f t="shared" si="357"/>
        <v>0</v>
      </c>
      <c r="R2867" s="9" t="e">
        <f t="shared" si="358"/>
        <v>#DIV/0!</v>
      </c>
      <c r="S2867" s="6" t="s">
        <v>8317</v>
      </c>
      <c r="T2867" s="6" t="s">
        <v>8318</v>
      </c>
      <c r="U2867" s="6" t="str">
        <f t="shared" si="352"/>
        <v>theater</v>
      </c>
      <c r="V2867" s="6" t="str">
        <f t="shared" si="359"/>
        <v>plays</v>
      </c>
      <c r="W2867" s="6" t="str">
        <f t="shared" si="353"/>
        <v>theater</v>
      </c>
      <c r="X2867" s="6" t="str">
        <f t="shared" si="354"/>
        <v>plays</v>
      </c>
    </row>
    <row r="2868" spans="1:24" ht="104.7" customHeight="1" x14ac:dyDescent="0.55000000000000004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20">
        <f t="shared" si="355"/>
        <v>42627.955104166671</v>
      </c>
      <c r="L2868" s="20">
        <f t="shared" si="356"/>
        <v>42657.916666666672</v>
      </c>
      <c r="M2868" s="6" t="b">
        <v>0</v>
      </c>
      <c r="N2868" s="6">
        <v>2</v>
      </c>
      <c r="O2868" s="6" t="b">
        <v>0</v>
      </c>
      <c r="P2868" s="6" t="s">
        <v>8271</v>
      </c>
      <c r="Q2868" s="8">
        <f t="shared" si="357"/>
        <v>0.89999999999999991</v>
      </c>
      <c r="R2868" s="9">
        <f t="shared" si="358"/>
        <v>22.5</v>
      </c>
      <c r="S2868" s="6" t="s">
        <v>8317</v>
      </c>
      <c r="T2868" s="6" t="s">
        <v>8318</v>
      </c>
      <c r="U2868" s="6" t="str">
        <f t="shared" si="352"/>
        <v>theater</v>
      </c>
      <c r="V2868" s="6" t="str">
        <f t="shared" si="359"/>
        <v>plays</v>
      </c>
      <c r="W2868" s="6" t="str">
        <f t="shared" si="353"/>
        <v>theater</v>
      </c>
      <c r="X2868" s="6" t="str">
        <f t="shared" si="354"/>
        <v>plays</v>
      </c>
    </row>
    <row r="2869" spans="1:24" ht="104.7" customHeight="1" x14ac:dyDescent="0.55000000000000004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20">
        <f t="shared" si="355"/>
        <v>42531.195277777777</v>
      </c>
      <c r="L2869" s="20">
        <f t="shared" si="356"/>
        <v>42555.166666666672</v>
      </c>
      <c r="M2869" s="6" t="b">
        <v>0</v>
      </c>
      <c r="N2869" s="6">
        <v>10</v>
      </c>
      <c r="O2869" s="6" t="b">
        <v>0</v>
      </c>
      <c r="P2869" s="6" t="s">
        <v>8271</v>
      </c>
      <c r="Q2869" s="8">
        <f t="shared" si="357"/>
        <v>20.16</v>
      </c>
      <c r="R2869" s="9">
        <f t="shared" si="358"/>
        <v>50.4</v>
      </c>
      <c r="S2869" s="6" t="s">
        <v>8317</v>
      </c>
      <c r="T2869" s="6" t="s">
        <v>8318</v>
      </c>
      <c r="U2869" s="6" t="str">
        <f t="shared" si="352"/>
        <v>theater</v>
      </c>
      <c r="V2869" s="6" t="str">
        <f t="shared" si="359"/>
        <v>plays</v>
      </c>
      <c r="W2869" s="6" t="str">
        <f t="shared" si="353"/>
        <v>theater</v>
      </c>
      <c r="X2869" s="6" t="str">
        <f t="shared" si="354"/>
        <v>plays</v>
      </c>
    </row>
    <row r="2870" spans="1:24" ht="104.7" customHeight="1" x14ac:dyDescent="0.55000000000000004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20">
        <f t="shared" si="355"/>
        <v>42618.827013888891</v>
      </c>
      <c r="L2870" s="20">
        <f t="shared" si="356"/>
        <v>42648.827013888891</v>
      </c>
      <c r="M2870" s="6" t="b">
        <v>0</v>
      </c>
      <c r="N2870" s="6">
        <v>60</v>
      </c>
      <c r="O2870" s="6" t="b">
        <v>0</v>
      </c>
      <c r="P2870" s="6" t="s">
        <v>8271</v>
      </c>
      <c r="Q2870" s="8">
        <f t="shared" si="357"/>
        <v>42.011733333333332</v>
      </c>
      <c r="R2870" s="9">
        <f t="shared" si="358"/>
        <v>105.02933333333334</v>
      </c>
      <c r="S2870" s="6" t="s">
        <v>8317</v>
      </c>
      <c r="T2870" s="6" t="s">
        <v>8318</v>
      </c>
      <c r="U2870" s="6" t="str">
        <f t="shared" si="352"/>
        <v>theater</v>
      </c>
      <c r="V2870" s="6" t="str">
        <f t="shared" si="359"/>
        <v>plays</v>
      </c>
      <c r="W2870" s="6" t="str">
        <f t="shared" si="353"/>
        <v>theater</v>
      </c>
      <c r="X2870" s="6" t="str">
        <f t="shared" si="354"/>
        <v>plays</v>
      </c>
    </row>
    <row r="2871" spans="1:24" ht="104.7" customHeight="1" x14ac:dyDescent="0.55000000000000004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20">
        <f t="shared" si="355"/>
        <v>42540.593530092592</v>
      </c>
      <c r="L2871" s="20">
        <f t="shared" si="356"/>
        <v>42570.593530092592</v>
      </c>
      <c r="M2871" s="6" t="b">
        <v>0</v>
      </c>
      <c r="N2871" s="6">
        <v>5</v>
      </c>
      <c r="O2871" s="6" t="b">
        <v>0</v>
      </c>
      <c r="P2871" s="6" t="s">
        <v>8271</v>
      </c>
      <c r="Q2871" s="8">
        <f t="shared" si="357"/>
        <v>0.88500000000000001</v>
      </c>
      <c r="R2871" s="9">
        <f t="shared" si="358"/>
        <v>35.4</v>
      </c>
      <c r="S2871" s="6" t="s">
        <v>8317</v>
      </c>
      <c r="T2871" s="6" t="s">
        <v>8318</v>
      </c>
      <c r="U2871" s="6" t="str">
        <f t="shared" si="352"/>
        <v>theater</v>
      </c>
      <c r="V2871" s="6" t="str">
        <f t="shared" si="359"/>
        <v>plays</v>
      </c>
      <c r="W2871" s="6" t="str">
        <f t="shared" si="353"/>
        <v>theater</v>
      </c>
      <c r="X2871" s="6" t="str">
        <f t="shared" si="354"/>
        <v>plays</v>
      </c>
    </row>
    <row r="2872" spans="1:24" ht="104.7" customHeight="1" x14ac:dyDescent="0.55000000000000004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20">
        <f t="shared" si="355"/>
        <v>41746.189409722225</v>
      </c>
      <c r="L2872" s="20">
        <f t="shared" si="356"/>
        <v>41776.189409722225</v>
      </c>
      <c r="M2872" s="6" t="b">
        <v>0</v>
      </c>
      <c r="N2872" s="6">
        <v>9</v>
      </c>
      <c r="O2872" s="6" t="b">
        <v>0</v>
      </c>
      <c r="P2872" s="6" t="s">
        <v>8271</v>
      </c>
      <c r="Q2872" s="8">
        <f t="shared" si="357"/>
        <v>15</v>
      </c>
      <c r="R2872" s="9">
        <f t="shared" si="358"/>
        <v>83.333333333333329</v>
      </c>
      <c r="S2872" s="6" t="s">
        <v>8317</v>
      </c>
      <c r="T2872" s="6" t="s">
        <v>8318</v>
      </c>
      <c r="U2872" s="6" t="str">
        <f t="shared" si="352"/>
        <v>theater</v>
      </c>
      <c r="V2872" s="6" t="str">
        <f t="shared" si="359"/>
        <v>plays</v>
      </c>
      <c r="W2872" s="6" t="str">
        <f t="shared" si="353"/>
        <v>theater</v>
      </c>
      <c r="X2872" s="6" t="str">
        <f t="shared" si="354"/>
        <v>plays</v>
      </c>
    </row>
    <row r="2873" spans="1:24" ht="104.7" customHeight="1" x14ac:dyDescent="0.55000000000000004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20">
        <f t="shared" si="355"/>
        <v>41974.738576388889</v>
      </c>
      <c r="L2873" s="20">
        <f t="shared" si="356"/>
        <v>41994.738576388889</v>
      </c>
      <c r="M2873" s="6" t="b">
        <v>0</v>
      </c>
      <c r="N2873" s="6">
        <v>13</v>
      </c>
      <c r="O2873" s="6" t="b">
        <v>0</v>
      </c>
      <c r="P2873" s="6" t="s">
        <v>8271</v>
      </c>
      <c r="Q2873" s="8">
        <f t="shared" si="357"/>
        <v>4.67</v>
      </c>
      <c r="R2873" s="9">
        <f t="shared" si="358"/>
        <v>35.92307692307692</v>
      </c>
      <c r="S2873" s="6" t="s">
        <v>8317</v>
      </c>
      <c r="T2873" s="6" t="s">
        <v>8318</v>
      </c>
      <c r="U2873" s="6" t="str">
        <f t="shared" si="352"/>
        <v>theater</v>
      </c>
      <c r="V2873" s="6" t="str">
        <f t="shared" si="359"/>
        <v>plays</v>
      </c>
      <c r="W2873" s="6" t="str">
        <f t="shared" si="353"/>
        <v>theater</v>
      </c>
      <c r="X2873" s="6" t="str">
        <f t="shared" si="354"/>
        <v>plays</v>
      </c>
    </row>
    <row r="2874" spans="1:24" ht="104.7" customHeight="1" x14ac:dyDescent="0.55000000000000004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20">
        <f t="shared" si="355"/>
        <v>42115.11618055556</v>
      </c>
      <c r="L2874" s="20">
        <f t="shared" si="356"/>
        <v>42175.11618055556</v>
      </c>
      <c r="M2874" s="6" t="b">
        <v>0</v>
      </c>
      <c r="N2874" s="6">
        <v>0</v>
      </c>
      <c r="O2874" s="6" t="b">
        <v>0</v>
      </c>
      <c r="P2874" s="6" t="s">
        <v>8271</v>
      </c>
      <c r="Q2874" s="8">
        <f t="shared" si="357"/>
        <v>0</v>
      </c>
      <c r="R2874" s="9" t="e">
        <f t="shared" si="358"/>
        <v>#DIV/0!</v>
      </c>
      <c r="S2874" s="6" t="s">
        <v>8317</v>
      </c>
      <c r="T2874" s="6" t="s">
        <v>8318</v>
      </c>
      <c r="U2874" s="6" t="str">
        <f t="shared" si="352"/>
        <v>theater</v>
      </c>
      <c r="V2874" s="6" t="str">
        <f t="shared" si="359"/>
        <v>plays</v>
      </c>
      <c r="W2874" s="6" t="str">
        <f t="shared" si="353"/>
        <v>theater</v>
      </c>
      <c r="X2874" s="6" t="str">
        <f t="shared" si="354"/>
        <v>plays</v>
      </c>
    </row>
    <row r="2875" spans="1:24" ht="104.7" customHeight="1" x14ac:dyDescent="0.55000000000000004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20">
        <f t="shared" si="355"/>
        <v>42002.817488425921</v>
      </c>
      <c r="L2875" s="20">
        <f t="shared" si="356"/>
        <v>42032.817488425921</v>
      </c>
      <c r="M2875" s="6" t="b">
        <v>0</v>
      </c>
      <c r="N2875" s="6">
        <v>8</v>
      </c>
      <c r="O2875" s="6" t="b">
        <v>0</v>
      </c>
      <c r="P2875" s="6" t="s">
        <v>8271</v>
      </c>
      <c r="Q2875" s="8">
        <f t="shared" si="357"/>
        <v>38.119999999999997</v>
      </c>
      <c r="R2875" s="9">
        <f t="shared" si="358"/>
        <v>119.125</v>
      </c>
      <c r="S2875" s="6" t="s">
        <v>8317</v>
      </c>
      <c r="T2875" s="6" t="s">
        <v>8318</v>
      </c>
      <c r="U2875" s="6" t="str">
        <f t="shared" si="352"/>
        <v>theater</v>
      </c>
      <c r="V2875" s="6" t="str">
        <f t="shared" si="359"/>
        <v>plays</v>
      </c>
      <c r="W2875" s="6" t="str">
        <f t="shared" si="353"/>
        <v>theater</v>
      </c>
      <c r="X2875" s="6" t="str">
        <f t="shared" si="354"/>
        <v>plays</v>
      </c>
    </row>
    <row r="2876" spans="1:24" ht="104.7" customHeight="1" x14ac:dyDescent="0.55000000000000004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20">
        <f t="shared" si="355"/>
        <v>42722.84474537037</v>
      </c>
      <c r="L2876" s="20">
        <f t="shared" si="356"/>
        <v>42752.84474537037</v>
      </c>
      <c r="M2876" s="6" t="b">
        <v>0</v>
      </c>
      <c r="N2876" s="6">
        <v>3</v>
      </c>
      <c r="O2876" s="6" t="b">
        <v>0</v>
      </c>
      <c r="P2876" s="6" t="s">
        <v>8271</v>
      </c>
      <c r="Q2876" s="8">
        <f t="shared" si="357"/>
        <v>5.42</v>
      </c>
      <c r="R2876" s="9">
        <f t="shared" si="358"/>
        <v>90.333333333333329</v>
      </c>
      <c r="S2876" s="6" t="s">
        <v>8317</v>
      </c>
      <c r="T2876" s="6" t="s">
        <v>8318</v>
      </c>
      <c r="U2876" s="6" t="str">
        <f t="shared" si="352"/>
        <v>theater</v>
      </c>
      <c r="V2876" s="6" t="str">
        <f t="shared" si="359"/>
        <v>plays</v>
      </c>
      <c r="W2876" s="6" t="str">
        <f t="shared" si="353"/>
        <v>theater</v>
      </c>
      <c r="X2876" s="6" t="str">
        <f t="shared" si="354"/>
        <v>plays</v>
      </c>
    </row>
    <row r="2877" spans="1:24" ht="104.7" customHeight="1" x14ac:dyDescent="0.55000000000000004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20">
        <f t="shared" si="355"/>
        <v>42465.128391203703</v>
      </c>
      <c r="L2877" s="20">
        <f t="shared" si="356"/>
        <v>42495.128391203703</v>
      </c>
      <c r="M2877" s="6" t="b">
        <v>0</v>
      </c>
      <c r="N2877" s="6">
        <v>3</v>
      </c>
      <c r="O2877" s="6" t="b">
        <v>0</v>
      </c>
      <c r="P2877" s="6" t="s">
        <v>8271</v>
      </c>
      <c r="Q2877" s="8">
        <f t="shared" si="357"/>
        <v>3.4999999999999996E-2</v>
      </c>
      <c r="R2877" s="9">
        <f t="shared" si="358"/>
        <v>2.3333333333333335</v>
      </c>
      <c r="S2877" s="6" t="s">
        <v>8317</v>
      </c>
      <c r="T2877" s="6" t="s">
        <v>8318</v>
      </c>
      <c r="U2877" s="6" t="str">
        <f t="shared" si="352"/>
        <v>theater</v>
      </c>
      <c r="V2877" s="6" t="str">
        <f t="shared" si="359"/>
        <v>plays</v>
      </c>
      <c r="W2877" s="6" t="str">
        <f t="shared" si="353"/>
        <v>theater</v>
      </c>
      <c r="X2877" s="6" t="str">
        <f t="shared" si="354"/>
        <v>plays</v>
      </c>
    </row>
    <row r="2878" spans="1:24" ht="104.7" customHeight="1" x14ac:dyDescent="0.55000000000000004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20">
        <f t="shared" si="355"/>
        <v>42171.743969907402</v>
      </c>
      <c r="L2878" s="20">
        <f t="shared" si="356"/>
        <v>42201.743969907402</v>
      </c>
      <c r="M2878" s="6" t="b">
        <v>0</v>
      </c>
      <c r="N2878" s="6">
        <v>0</v>
      </c>
      <c r="O2878" s="6" t="b">
        <v>0</v>
      </c>
      <c r="P2878" s="6" t="s">
        <v>8271</v>
      </c>
      <c r="Q2878" s="8">
        <f t="shared" si="357"/>
        <v>0</v>
      </c>
      <c r="R2878" s="9" t="e">
        <f t="shared" si="358"/>
        <v>#DIV/0!</v>
      </c>
      <c r="S2878" s="6" t="s">
        <v>8317</v>
      </c>
      <c r="T2878" s="6" t="s">
        <v>8318</v>
      </c>
      <c r="U2878" s="6" t="str">
        <f t="shared" si="352"/>
        <v>theater</v>
      </c>
      <c r="V2878" s="6" t="str">
        <f t="shared" si="359"/>
        <v>plays</v>
      </c>
      <c r="W2878" s="6" t="str">
        <f t="shared" si="353"/>
        <v>theater</v>
      </c>
      <c r="X2878" s="6" t="str">
        <f t="shared" si="354"/>
        <v>plays</v>
      </c>
    </row>
    <row r="2879" spans="1:24" ht="104.7" customHeight="1" x14ac:dyDescent="0.55000000000000004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20">
        <f t="shared" si="355"/>
        <v>42672.955138888887</v>
      </c>
      <c r="L2879" s="20">
        <f t="shared" si="356"/>
        <v>42704.708333333328</v>
      </c>
      <c r="M2879" s="6" t="b">
        <v>0</v>
      </c>
      <c r="N2879" s="6">
        <v>6</v>
      </c>
      <c r="O2879" s="6" t="b">
        <v>0</v>
      </c>
      <c r="P2879" s="6" t="s">
        <v>8271</v>
      </c>
      <c r="Q2879" s="8">
        <f t="shared" si="357"/>
        <v>10.833333333333334</v>
      </c>
      <c r="R2879" s="9">
        <f t="shared" si="358"/>
        <v>108.33333333333333</v>
      </c>
      <c r="S2879" s="6" t="s">
        <v>8317</v>
      </c>
      <c r="T2879" s="6" t="s">
        <v>8318</v>
      </c>
      <c r="U2879" s="6" t="str">
        <f t="shared" si="352"/>
        <v>theater</v>
      </c>
      <c r="V2879" s="6" t="str">
        <f t="shared" si="359"/>
        <v>plays</v>
      </c>
      <c r="W2879" s="6" t="str">
        <f t="shared" si="353"/>
        <v>theater</v>
      </c>
      <c r="X2879" s="6" t="str">
        <f t="shared" si="354"/>
        <v>plays</v>
      </c>
    </row>
    <row r="2880" spans="1:24" ht="104.7" customHeight="1" x14ac:dyDescent="0.55000000000000004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20">
        <f t="shared" si="355"/>
        <v>42128.615682870368</v>
      </c>
      <c r="L2880" s="20">
        <f t="shared" si="356"/>
        <v>42188.615682870368</v>
      </c>
      <c r="M2880" s="6" t="b">
        <v>0</v>
      </c>
      <c r="N2880" s="6">
        <v>4</v>
      </c>
      <c r="O2880" s="6" t="b">
        <v>0</v>
      </c>
      <c r="P2880" s="6" t="s">
        <v>8271</v>
      </c>
      <c r="Q2880" s="8">
        <f t="shared" si="357"/>
        <v>2.1</v>
      </c>
      <c r="R2880" s="9">
        <f t="shared" si="358"/>
        <v>15.75</v>
      </c>
      <c r="S2880" s="6" t="s">
        <v>8317</v>
      </c>
      <c r="T2880" s="6" t="s">
        <v>8318</v>
      </c>
      <c r="U2880" s="6" t="str">
        <f t="shared" si="352"/>
        <v>theater</v>
      </c>
      <c r="V2880" s="6" t="str">
        <f t="shared" si="359"/>
        <v>plays</v>
      </c>
      <c r="W2880" s="6" t="str">
        <f t="shared" si="353"/>
        <v>theater</v>
      </c>
      <c r="X2880" s="6" t="str">
        <f t="shared" si="354"/>
        <v>plays</v>
      </c>
    </row>
    <row r="2881" spans="1:24" ht="104.7" customHeight="1" x14ac:dyDescent="0.55000000000000004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20">
        <f t="shared" si="355"/>
        <v>42359.725243055553</v>
      </c>
      <c r="L2881" s="20">
        <f t="shared" si="356"/>
        <v>42389.725243055553</v>
      </c>
      <c r="M2881" s="6" t="b">
        <v>0</v>
      </c>
      <c r="N2881" s="6">
        <v>1</v>
      </c>
      <c r="O2881" s="6" t="b">
        <v>0</v>
      </c>
      <c r="P2881" s="6" t="s">
        <v>8271</v>
      </c>
      <c r="Q2881" s="8">
        <f t="shared" si="357"/>
        <v>0.2589285714285714</v>
      </c>
      <c r="R2881" s="9">
        <f t="shared" si="358"/>
        <v>29</v>
      </c>
      <c r="S2881" s="6" t="s">
        <v>8317</v>
      </c>
      <c r="T2881" s="6" t="s">
        <v>8318</v>
      </c>
      <c r="U2881" s="6" t="str">
        <f t="shared" si="352"/>
        <v>theater</v>
      </c>
      <c r="V2881" s="6" t="str">
        <f t="shared" si="359"/>
        <v>plays</v>
      </c>
      <c r="W2881" s="6" t="str">
        <f t="shared" si="353"/>
        <v>theater</v>
      </c>
      <c r="X2881" s="6" t="str">
        <f t="shared" si="354"/>
        <v>plays</v>
      </c>
    </row>
    <row r="2882" spans="1:24" ht="104.7" customHeight="1" x14ac:dyDescent="0.55000000000000004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20">
        <f t="shared" si="355"/>
        <v>42192.905694444446</v>
      </c>
      <c r="L2882" s="20">
        <f t="shared" si="356"/>
        <v>42236.711805555555</v>
      </c>
      <c r="M2882" s="6" t="b">
        <v>0</v>
      </c>
      <c r="N2882" s="6">
        <v>29</v>
      </c>
      <c r="O2882" s="6" t="b">
        <v>0</v>
      </c>
      <c r="P2882" s="6" t="s">
        <v>8271</v>
      </c>
      <c r="Q2882" s="8">
        <f t="shared" si="357"/>
        <v>23.333333333333332</v>
      </c>
      <c r="R2882" s="9">
        <f t="shared" si="358"/>
        <v>96.551724137931032</v>
      </c>
      <c r="S2882" s="6" t="s">
        <v>8317</v>
      </c>
      <c r="T2882" s="6" t="s">
        <v>8318</v>
      </c>
      <c r="U2882" s="6" t="str">
        <f t="shared" ref="U2882:U2945" si="360">LEFT(P2882,FIND("/",P2882)-1)</f>
        <v>theater</v>
      </c>
      <c r="V2882" s="6" t="str">
        <f t="shared" si="359"/>
        <v>plays</v>
      </c>
      <c r="W2882" s="6" t="str">
        <f t="shared" ref="W2882:W2945" si="361">TRIM(MID(SUBSTITUTE(P2882,"/",REPT(" ",LEN(P2882))),(1-1)*LEN(P2882)+1,LEN(P2882)))</f>
        <v>theater</v>
      </c>
      <c r="X2882" s="6" t="str">
        <f t="shared" ref="X2882:X2945" si="362">TRIM(MID(SUBSTITUTE(P2882,"/",REPT(" ",LEN(P2882))),(2-1)*LEN(P2882)+1,LEN(P2882)))</f>
        <v>plays</v>
      </c>
    </row>
    <row r="2883" spans="1:24" ht="104.7" customHeight="1" x14ac:dyDescent="0.55000000000000004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20">
        <f t="shared" ref="K2883:K2946" si="363">(((J2883/60)/60)/24)+DATE(1970,1,1)</f>
        <v>41916.597638888888</v>
      </c>
      <c r="L2883" s="20">
        <f t="shared" ref="L2883:L2946" si="364">(((I2883/60)/60)/24)+DATE(1970,1,1)</f>
        <v>41976.639305555553</v>
      </c>
      <c r="M2883" s="6" t="b">
        <v>0</v>
      </c>
      <c r="N2883" s="6">
        <v>0</v>
      </c>
      <c r="O2883" s="6" t="b">
        <v>0</v>
      </c>
      <c r="P2883" s="6" t="s">
        <v>8271</v>
      </c>
      <c r="Q2883" s="8">
        <f t="shared" ref="Q2883:Q2946" si="365">E2883/D2883*100</f>
        <v>0</v>
      </c>
      <c r="R2883" s="9" t="e">
        <f t="shared" ref="R2883:R2946" si="366">E2883/N2883</f>
        <v>#DIV/0!</v>
      </c>
      <c r="S2883" s="6" t="s">
        <v>8317</v>
      </c>
      <c r="T2883" s="6" t="s">
        <v>8318</v>
      </c>
      <c r="U2883" s="6" t="str">
        <f t="shared" si="360"/>
        <v>theater</v>
      </c>
      <c r="V2883" s="6" t="str">
        <f t="shared" ref="V2883:V2946" si="367">RIGHT(P2883,LEN(P2883)-LEN(U2883)-1)</f>
        <v>plays</v>
      </c>
      <c r="W2883" s="6" t="str">
        <f t="shared" si="361"/>
        <v>theater</v>
      </c>
      <c r="X2883" s="6" t="str">
        <f t="shared" si="362"/>
        <v>plays</v>
      </c>
    </row>
    <row r="2884" spans="1:24" ht="104.7" customHeight="1" x14ac:dyDescent="0.55000000000000004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20">
        <f t="shared" si="363"/>
        <v>42461.596273148149</v>
      </c>
      <c r="L2884" s="20">
        <f t="shared" si="364"/>
        <v>42491.596273148149</v>
      </c>
      <c r="M2884" s="6" t="b">
        <v>0</v>
      </c>
      <c r="N2884" s="6">
        <v>4</v>
      </c>
      <c r="O2884" s="6" t="b">
        <v>0</v>
      </c>
      <c r="P2884" s="6" t="s">
        <v>8271</v>
      </c>
      <c r="Q2884" s="8">
        <f t="shared" si="365"/>
        <v>33.6</v>
      </c>
      <c r="R2884" s="9">
        <f t="shared" si="366"/>
        <v>63</v>
      </c>
      <c r="S2884" s="6" t="s">
        <v>8317</v>
      </c>
      <c r="T2884" s="6" t="s">
        <v>8318</v>
      </c>
      <c r="U2884" s="6" t="str">
        <f t="shared" si="360"/>
        <v>theater</v>
      </c>
      <c r="V2884" s="6" t="str">
        <f t="shared" si="367"/>
        <v>plays</v>
      </c>
      <c r="W2884" s="6" t="str">
        <f t="shared" si="361"/>
        <v>theater</v>
      </c>
      <c r="X2884" s="6" t="str">
        <f t="shared" si="362"/>
        <v>plays</v>
      </c>
    </row>
    <row r="2885" spans="1:24" ht="104.7" customHeight="1" x14ac:dyDescent="0.55000000000000004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20">
        <f t="shared" si="363"/>
        <v>42370.90320601852</v>
      </c>
      <c r="L2885" s="20">
        <f t="shared" si="364"/>
        <v>42406.207638888889</v>
      </c>
      <c r="M2885" s="6" t="b">
        <v>0</v>
      </c>
      <c r="N2885" s="6">
        <v>5</v>
      </c>
      <c r="O2885" s="6" t="b">
        <v>0</v>
      </c>
      <c r="P2885" s="6" t="s">
        <v>8271</v>
      </c>
      <c r="Q2885" s="8">
        <f t="shared" si="365"/>
        <v>19.079999999999998</v>
      </c>
      <c r="R2885" s="9">
        <f t="shared" si="366"/>
        <v>381.6</v>
      </c>
      <c r="S2885" s="6" t="s">
        <v>8317</v>
      </c>
      <c r="T2885" s="6" t="s">
        <v>8318</v>
      </c>
      <c r="U2885" s="6" t="str">
        <f t="shared" si="360"/>
        <v>theater</v>
      </c>
      <c r="V2885" s="6" t="str">
        <f t="shared" si="367"/>
        <v>plays</v>
      </c>
      <c r="W2885" s="6" t="str">
        <f t="shared" si="361"/>
        <v>theater</v>
      </c>
      <c r="X2885" s="6" t="str">
        <f t="shared" si="362"/>
        <v>plays</v>
      </c>
    </row>
    <row r="2886" spans="1:24" ht="104.7" customHeight="1" x14ac:dyDescent="0.55000000000000004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20">
        <f t="shared" si="363"/>
        <v>41948.727256944447</v>
      </c>
      <c r="L2886" s="20">
        <f t="shared" si="364"/>
        <v>41978.727256944447</v>
      </c>
      <c r="M2886" s="6" t="b">
        <v>0</v>
      </c>
      <c r="N2886" s="6">
        <v>4</v>
      </c>
      <c r="O2886" s="6" t="b">
        <v>0</v>
      </c>
      <c r="P2886" s="6" t="s">
        <v>8271</v>
      </c>
      <c r="Q2886" s="8">
        <f t="shared" si="365"/>
        <v>0.41111111111111115</v>
      </c>
      <c r="R2886" s="9">
        <f t="shared" si="366"/>
        <v>46.25</v>
      </c>
      <c r="S2886" s="6" t="s">
        <v>8317</v>
      </c>
      <c r="T2886" s="6" t="s">
        <v>8318</v>
      </c>
      <c r="U2886" s="6" t="str">
        <f t="shared" si="360"/>
        <v>theater</v>
      </c>
      <c r="V2886" s="6" t="str">
        <f t="shared" si="367"/>
        <v>plays</v>
      </c>
      <c r="W2886" s="6" t="str">
        <f t="shared" si="361"/>
        <v>theater</v>
      </c>
      <c r="X2886" s="6" t="str">
        <f t="shared" si="362"/>
        <v>plays</v>
      </c>
    </row>
    <row r="2887" spans="1:24" ht="104.7" customHeight="1" x14ac:dyDescent="0.55000000000000004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20">
        <f t="shared" si="363"/>
        <v>42047.07640046296</v>
      </c>
      <c r="L2887" s="20">
        <f t="shared" si="364"/>
        <v>42077.034733796296</v>
      </c>
      <c r="M2887" s="6" t="b">
        <v>0</v>
      </c>
      <c r="N2887" s="6">
        <v>5</v>
      </c>
      <c r="O2887" s="6" t="b">
        <v>0</v>
      </c>
      <c r="P2887" s="6" t="s">
        <v>8271</v>
      </c>
      <c r="Q2887" s="8">
        <f t="shared" si="365"/>
        <v>32.5</v>
      </c>
      <c r="R2887" s="9">
        <f t="shared" si="366"/>
        <v>26</v>
      </c>
      <c r="S2887" s="6" t="s">
        <v>8317</v>
      </c>
      <c r="T2887" s="6" t="s">
        <v>8318</v>
      </c>
      <c r="U2887" s="6" t="str">
        <f t="shared" si="360"/>
        <v>theater</v>
      </c>
      <c r="V2887" s="6" t="str">
        <f t="shared" si="367"/>
        <v>plays</v>
      </c>
      <c r="W2887" s="6" t="str">
        <f t="shared" si="361"/>
        <v>theater</v>
      </c>
      <c r="X2887" s="6" t="str">
        <f t="shared" si="362"/>
        <v>plays</v>
      </c>
    </row>
    <row r="2888" spans="1:24" ht="104.7" customHeight="1" x14ac:dyDescent="0.55000000000000004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20">
        <f t="shared" si="363"/>
        <v>42261.632916666669</v>
      </c>
      <c r="L2888" s="20">
        <f t="shared" si="364"/>
        <v>42266.165972222225</v>
      </c>
      <c r="M2888" s="6" t="b">
        <v>0</v>
      </c>
      <c r="N2888" s="6">
        <v>1</v>
      </c>
      <c r="O2888" s="6" t="b">
        <v>0</v>
      </c>
      <c r="P2888" s="6" t="s">
        <v>8271</v>
      </c>
      <c r="Q2888" s="8">
        <f t="shared" si="365"/>
        <v>5</v>
      </c>
      <c r="R2888" s="9">
        <f t="shared" si="366"/>
        <v>10</v>
      </c>
      <c r="S2888" s="6" t="s">
        <v>8317</v>
      </c>
      <c r="T2888" s="6" t="s">
        <v>8318</v>
      </c>
      <c r="U2888" s="6" t="str">
        <f t="shared" si="360"/>
        <v>theater</v>
      </c>
      <c r="V2888" s="6" t="str">
        <f t="shared" si="367"/>
        <v>plays</v>
      </c>
      <c r="W2888" s="6" t="str">
        <f t="shared" si="361"/>
        <v>theater</v>
      </c>
      <c r="X2888" s="6" t="str">
        <f t="shared" si="362"/>
        <v>plays</v>
      </c>
    </row>
    <row r="2889" spans="1:24" ht="104.7" customHeight="1" x14ac:dyDescent="0.55000000000000004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20">
        <f t="shared" si="363"/>
        <v>41985.427361111113</v>
      </c>
      <c r="L2889" s="20">
        <f t="shared" si="364"/>
        <v>42015.427361111113</v>
      </c>
      <c r="M2889" s="6" t="b">
        <v>0</v>
      </c>
      <c r="N2889" s="6">
        <v>1</v>
      </c>
      <c r="O2889" s="6" t="b">
        <v>0</v>
      </c>
      <c r="P2889" s="6" t="s">
        <v>8271</v>
      </c>
      <c r="Q2889" s="8">
        <f t="shared" si="365"/>
        <v>0.16666666666666669</v>
      </c>
      <c r="R2889" s="9">
        <f t="shared" si="366"/>
        <v>5</v>
      </c>
      <c r="S2889" s="6" t="s">
        <v>8317</v>
      </c>
      <c r="T2889" s="6" t="s">
        <v>8318</v>
      </c>
      <c r="U2889" s="6" t="str">
        <f t="shared" si="360"/>
        <v>theater</v>
      </c>
      <c r="V2889" s="6" t="str">
        <f t="shared" si="367"/>
        <v>plays</v>
      </c>
      <c r="W2889" s="6" t="str">
        <f t="shared" si="361"/>
        <v>theater</v>
      </c>
      <c r="X2889" s="6" t="str">
        <f t="shared" si="362"/>
        <v>plays</v>
      </c>
    </row>
    <row r="2890" spans="1:24" ht="104.7" customHeight="1" x14ac:dyDescent="0.55000000000000004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20">
        <f t="shared" si="363"/>
        <v>41922.535185185188</v>
      </c>
      <c r="L2890" s="20">
        <f t="shared" si="364"/>
        <v>41930.207638888889</v>
      </c>
      <c r="M2890" s="6" t="b">
        <v>0</v>
      </c>
      <c r="N2890" s="6">
        <v>0</v>
      </c>
      <c r="O2890" s="6" t="b">
        <v>0</v>
      </c>
      <c r="P2890" s="6" t="s">
        <v>8271</v>
      </c>
      <c r="Q2890" s="8">
        <f t="shared" si="365"/>
        <v>0</v>
      </c>
      <c r="R2890" s="9" t="e">
        <f t="shared" si="366"/>
        <v>#DIV/0!</v>
      </c>
      <c r="S2890" s="6" t="s">
        <v>8317</v>
      </c>
      <c r="T2890" s="6" t="s">
        <v>8318</v>
      </c>
      <c r="U2890" s="6" t="str">
        <f t="shared" si="360"/>
        <v>theater</v>
      </c>
      <c r="V2890" s="6" t="str">
        <f t="shared" si="367"/>
        <v>plays</v>
      </c>
      <c r="W2890" s="6" t="str">
        <f t="shared" si="361"/>
        <v>theater</v>
      </c>
      <c r="X2890" s="6" t="str">
        <f t="shared" si="362"/>
        <v>plays</v>
      </c>
    </row>
    <row r="2891" spans="1:24" ht="104.7" customHeight="1" x14ac:dyDescent="0.55000000000000004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20">
        <f t="shared" si="363"/>
        <v>41850.863252314812</v>
      </c>
      <c r="L2891" s="20">
        <f t="shared" si="364"/>
        <v>41880.863252314812</v>
      </c>
      <c r="M2891" s="6" t="b">
        <v>0</v>
      </c>
      <c r="N2891" s="6">
        <v>14</v>
      </c>
      <c r="O2891" s="6" t="b">
        <v>0</v>
      </c>
      <c r="P2891" s="6" t="s">
        <v>8271</v>
      </c>
      <c r="Q2891" s="8">
        <f t="shared" si="365"/>
        <v>38.066666666666663</v>
      </c>
      <c r="R2891" s="9">
        <f t="shared" si="366"/>
        <v>81.571428571428569</v>
      </c>
      <c r="S2891" s="6" t="s">
        <v>8317</v>
      </c>
      <c r="T2891" s="6" t="s">
        <v>8318</v>
      </c>
      <c r="U2891" s="6" t="str">
        <f t="shared" si="360"/>
        <v>theater</v>
      </c>
      <c r="V2891" s="6" t="str">
        <f t="shared" si="367"/>
        <v>plays</v>
      </c>
      <c r="W2891" s="6" t="str">
        <f t="shared" si="361"/>
        <v>theater</v>
      </c>
      <c r="X2891" s="6" t="str">
        <f t="shared" si="362"/>
        <v>plays</v>
      </c>
    </row>
    <row r="2892" spans="1:24" ht="104.7" customHeight="1" x14ac:dyDescent="0.55000000000000004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20">
        <f t="shared" si="363"/>
        <v>41831.742962962962</v>
      </c>
      <c r="L2892" s="20">
        <f t="shared" si="364"/>
        <v>41860.125</v>
      </c>
      <c r="M2892" s="6" t="b">
        <v>0</v>
      </c>
      <c r="N2892" s="6">
        <v>3</v>
      </c>
      <c r="O2892" s="6" t="b">
        <v>0</v>
      </c>
      <c r="P2892" s="6" t="s">
        <v>8271</v>
      </c>
      <c r="Q2892" s="8">
        <f t="shared" si="365"/>
        <v>1.05</v>
      </c>
      <c r="R2892" s="9">
        <f t="shared" si="366"/>
        <v>7</v>
      </c>
      <c r="S2892" s="6" t="s">
        <v>8317</v>
      </c>
      <c r="T2892" s="6" t="s">
        <v>8318</v>
      </c>
      <c r="U2892" s="6" t="str">
        <f t="shared" si="360"/>
        <v>theater</v>
      </c>
      <c r="V2892" s="6" t="str">
        <f t="shared" si="367"/>
        <v>plays</v>
      </c>
      <c r="W2892" s="6" t="str">
        <f t="shared" si="361"/>
        <v>theater</v>
      </c>
      <c r="X2892" s="6" t="str">
        <f t="shared" si="362"/>
        <v>plays</v>
      </c>
    </row>
    <row r="2893" spans="1:24" ht="104.7" customHeight="1" x14ac:dyDescent="0.55000000000000004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20">
        <f t="shared" si="363"/>
        <v>42415.883425925931</v>
      </c>
      <c r="L2893" s="20">
        <f t="shared" si="364"/>
        <v>42475.84175925926</v>
      </c>
      <c r="M2893" s="6" t="b">
        <v>0</v>
      </c>
      <c r="N2893" s="6">
        <v>10</v>
      </c>
      <c r="O2893" s="6" t="b">
        <v>0</v>
      </c>
      <c r="P2893" s="6" t="s">
        <v>8271</v>
      </c>
      <c r="Q2893" s="8">
        <f t="shared" si="365"/>
        <v>2.73</v>
      </c>
      <c r="R2893" s="9">
        <f t="shared" si="366"/>
        <v>27.3</v>
      </c>
      <c r="S2893" s="6" t="s">
        <v>8317</v>
      </c>
      <c r="T2893" s="6" t="s">
        <v>8318</v>
      </c>
      <c r="U2893" s="6" t="str">
        <f t="shared" si="360"/>
        <v>theater</v>
      </c>
      <c r="V2893" s="6" t="str">
        <f t="shared" si="367"/>
        <v>plays</v>
      </c>
      <c r="W2893" s="6" t="str">
        <f t="shared" si="361"/>
        <v>theater</v>
      </c>
      <c r="X2893" s="6" t="str">
        <f t="shared" si="362"/>
        <v>plays</v>
      </c>
    </row>
    <row r="2894" spans="1:24" ht="104.7" customHeight="1" x14ac:dyDescent="0.55000000000000004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20">
        <f t="shared" si="363"/>
        <v>41869.714166666665</v>
      </c>
      <c r="L2894" s="20">
        <f t="shared" si="364"/>
        <v>41876.875</v>
      </c>
      <c r="M2894" s="6" t="b">
        <v>0</v>
      </c>
      <c r="N2894" s="6">
        <v>17</v>
      </c>
      <c r="O2894" s="6" t="b">
        <v>0</v>
      </c>
      <c r="P2894" s="6" t="s">
        <v>8271</v>
      </c>
      <c r="Q2894" s="8">
        <f t="shared" si="365"/>
        <v>9.0909090909090917</v>
      </c>
      <c r="R2894" s="9">
        <f t="shared" si="366"/>
        <v>29.411764705882351</v>
      </c>
      <c r="S2894" s="6" t="s">
        <v>8317</v>
      </c>
      <c r="T2894" s="6" t="s">
        <v>8318</v>
      </c>
      <c r="U2894" s="6" t="str">
        <f t="shared" si="360"/>
        <v>theater</v>
      </c>
      <c r="V2894" s="6" t="str">
        <f t="shared" si="367"/>
        <v>plays</v>
      </c>
      <c r="W2894" s="6" t="str">
        <f t="shared" si="361"/>
        <v>theater</v>
      </c>
      <c r="X2894" s="6" t="str">
        <f t="shared" si="362"/>
        <v>plays</v>
      </c>
    </row>
    <row r="2895" spans="1:24" ht="104.7" customHeight="1" x14ac:dyDescent="0.55000000000000004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20">
        <f t="shared" si="363"/>
        <v>41953.773090277777</v>
      </c>
      <c r="L2895" s="20">
        <f t="shared" si="364"/>
        <v>42013.083333333328</v>
      </c>
      <c r="M2895" s="6" t="b">
        <v>0</v>
      </c>
      <c r="N2895" s="6">
        <v>2</v>
      </c>
      <c r="O2895" s="6" t="b">
        <v>0</v>
      </c>
      <c r="P2895" s="6" t="s">
        <v>8271</v>
      </c>
      <c r="Q2895" s="8">
        <f t="shared" si="365"/>
        <v>0.5</v>
      </c>
      <c r="R2895" s="9">
        <f t="shared" si="366"/>
        <v>12.5</v>
      </c>
      <c r="S2895" s="6" t="s">
        <v>8317</v>
      </c>
      <c r="T2895" s="6" t="s">
        <v>8318</v>
      </c>
      <c r="U2895" s="6" t="str">
        <f t="shared" si="360"/>
        <v>theater</v>
      </c>
      <c r="V2895" s="6" t="str">
        <f t="shared" si="367"/>
        <v>plays</v>
      </c>
      <c r="W2895" s="6" t="str">
        <f t="shared" si="361"/>
        <v>theater</v>
      </c>
      <c r="X2895" s="6" t="str">
        <f t="shared" si="362"/>
        <v>plays</v>
      </c>
    </row>
    <row r="2896" spans="1:24" ht="104.7" customHeight="1" x14ac:dyDescent="0.55000000000000004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20">
        <f t="shared" si="363"/>
        <v>42037.986284722225</v>
      </c>
      <c r="L2896" s="20">
        <f t="shared" si="364"/>
        <v>42097.944618055553</v>
      </c>
      <c r="M2896" s="6" t="b">
        <v>0</v>
      </c>
      <c r="N2896" s="6">
        <v>0</v>
      </c>
      <c r="O2896" s="6" t="b">
        <v>0</v>
      </c>
      <c r="P2896" s="6" t="s">
        <v>8271</v>
      </c>
      <c r="Q2896" s="8">
        <f t="shared" si="365"/>
        <v>0</v>
      </c>
      <c r="R2896" s="9" t="e">
        <f t="shared" si="366"/>
        <v>#DIV/0!</v>
      </c>
      <c r="S2896" s="6" t="s">
        <v>8317</v>
      </c>
      <c r="T2896" s="6" t="s">
        <v>8318</v>
      </c>
      <c r="U2896" s="6" t="str">
        <f t="shared" si="360"/>
        <v>theater</v>
      </c>
      <c r="V2896" s="6" t="str">
        <f t="shared" si="367"/>
        <v>plays</v>
      </c>
      <c r="W2896" s="6" t="str">
        <f t="shared" si="361"/>
        <v>theater</v>
      </c>
      <c r="X2896" s="6" t="str">
        <f t="shared" si="362"/>
        <v>plays</v>
      </c>
    </row>
    <row r="2897" spans="1:24" ht="104.7" customHeight="1" x14ac:dyDescent="0.55000000000000004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20">
        <f t="shared" si="363"/>
        <v>41811.555462962962</v>
      </c>
      <c r="L2897" s="20">
        <f t="shared" si="364"/>
        <v>41812.875</v>
      </c>
      <c r="M2897" s="6" t="b">
        <v>0</v>
      </c>
      <c r="N2897" s="6">
        <v>4</v>
      </c>
      <c r="O2897" s="6" t="b">
        <v>0</v>
      </c>
      <c r="P2897" s="6" t="s">
        <v>8271</v>
      </c>
      <c r="Q2897" s="8">
        <f t="shared" si="365"/>
        <v>4.5999999999999996</v>
      </c>
      <c r="R2897" s="9">
        <f t="shared" si="366"/>
        <v>5.75</v>
      </c>
      <c r="S2897" s="6" t="s">
        <v>8317</v>
      </c>
      <c r="T2897" s="6" t="s">
        <v>8318</v>
      </c>
      <c r="U2897" s="6" t="str">
        <f t="shared" si="360"/>
        <v>theater</v>
      </c>
      <c r="V2897" s="6" t="str">
        <f t="shared" si="367"/>
        <v>plays</v>
      </c>
      <c r="W2897" s="6" t="str">
        <f t="shared" si="361"/>
        <v>theater</v>
      </c>
      <c r="X2897" s="6" t="str">
        <f t="shared" si="362"/>
        <v>plays</v>
      </c>
    </row>
    <row r="2898" spans="1:24" ht="104.7" customHeight="1" x14ac:dyDescent="0.55000000000000004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20">
        <f t="shared" si="363"/>
        <v>42701.908807870372</v>
      </c>
      <c r="L2898" s="20">
        <f t="shared" si="364"/>
        <v>42716.25</v>
      </c>
      <c r="M2898" s="6" t="b">
        <v>0</v>
      </c>
      <c r="N2898" s="6">
        <v>12</v>
      </c>
      <c r="O2898" s="6" t="b">
        <v>0</v>
      </c>
      <c r="P2898" s="6" t="s">
        <v>8271</v>
      </c>
      <c r="Q2898" s="8">
        <f t="shared" si="365"/>
        <v>20.833333333333336</v>
      </c>
      <c r="R2898" s="9">
        <f t="shared" si="366"/>
        <v>52.083333333333336</v>
      </c>
      <c r="S2898" s="6" t="s">
        <v>8317</v>
      </c>
      <c r="T2898" s="6" t="s">
        <v>8318</v>
      </c>
      <c r="U2898" s="6" t="str">
        <f t="shared" si="360"/>
        <v>theater</v>
      </c>
      <c r="V2898" s="6" t="str">
        <f t="shared" si="367"/>
        <v>plays</v>
      </c>
      <c r="W2898" s="6" t="str">
        <f t="shared" si="361"/>
        <v>theater</v>
      </c>
      <c r="X2898" s="6" t="str">
        <f t="shared" si="362"/>
        <v>plays</v>
      </c>
    </row>
    <row r="2899" spans="1:24" ht="104.7" customHeight="1" x14ac:dyDescent="0.55000000000000004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20">
        <f t="shared" si="363"/>
        <v>42258.646504629629</v>
      </c>
      <c r="L2899" s="20">
        <f t="shared" si="364"/>
        <v>42288.645196759258</v>
      </c>
      <c r="M2899" s="6" t="b">
        <v>0</v>
      </c>
      <c r="N2899" s="6">
        <v>3</v>
      </c>
      <c r="O2899" s="6" t="b">
        <v>0</v>
      </c>
      <c r="P2899" s="6" t="s">
        <v>8271</v>
      </c>
      <c r="Q2899" s="8">
        <f t="shared" si="365"/>
        <v>4.583333333333333</v>
      </c>
      <c r="R2899" s="9">
        <f t="shared" si="366"/>
        <v>183.33333333333334</v>
      </c>
      <c r="S2899" s="6" t="s">
        <v>8317</v>
      </c>
      <c r="T2899" s="6" t="s">
        <v>8318</v>
      </c>
      <c r="U2899" s="6" t="str">
        <f t="shared" si="360"/>
        <v>theater</v>
      </c>
      <c r="V2899" s="6" t="str">
        <f t="shared" si="367"/>
        <v>plays</v>
      </c>
      <c r="W2899" s="6" t="str">
        <f t="shared" si="361"/>
        <v>theater</v>
      </c>
      <c r="X2899" s="6" t="str">
        <f t="shared" si="362"/>
        <v>plays</v>
      </c>
    </row>
    <row r="2900" spans="1:24" ht="104.7" customHeight="1" x14ac:dyDescent="0.55000000000000004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20">
        <f t="shared" si="363"/>
        <v>42278.664965277778</v>
      </c>
      <c r="L2900" s="20">
        <f t="shared" si="364"/>
        <v>42308.664965277778</v>
      </c>
      <c r="M2900" s="6" t="b">
        <v>0</v>
      </c>
      <c r="N2900" s="6">
        <v>12</v>
      </c>
      <c r="O2900" s="6" t="b">
        <v>0</v>
      </c>
      <c r="P2900" s="6" t="s">
        <v>8271</v>
      </c>
      <c r="Q2900" s="8">
        <f t="shared" si="365"/>
        <v>4.2133333333333338</v>
      </c>
      <c r="R2900" s="9">
        <f t="shared" si="366"/>
        <v>26.333333333333332</v>
      </c>
      <c r="S2900" s="6" t="s">
        <v>8317</v>
      </c>
      <c r="T2900" s="6" t="s">
        <v>8318</v>
      </c>
      <c r="U2900" s="6" t="str">
        <f t="shared" si="360"/>
        <v>theater</v>
      </c>
      <c r="V2900" s="6" t="str">
        <f t="shared" si="367"/>
        <v>plays</v>
      </c>
      <c r="W2900" s="6" t="str">
        <f t="shared" si="361"/>
        <v>theater</v>
      </c>
      <c r="X2900" s="6" t="str">
        <f t="shared" si="362"/>
        <v>plays</v>
      </c>
    </row>
    <row r="2901" spans="1:24" ht="104.7" customHeight="1" x14ac:dyDescent="0.55000000000000004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20">
        <f t="shared" si="363"/>
        <v>42515.078217592592</v>
      </c>
      <c r="L2901" s="20">
        <f t="shared" si="364"/>
        <v>42575.078217592592</v>
      </c>
      <c r="M2901" s="6" t="b">
        <v>0</v>
      </c>
      <c r="N2901" s="6">
        <v>0</v>
      </c>
      <c r="O2901" s="6" t="b">
        <v>0</v>
      </c>
      <c r="P2901" s="6" t="s">
        <v>8271</v>
      </c>
      <c r="Q2901" s="8">
        <f t="shared" si="365"/>
        <v>0</v>
      </c>
      <c r="R2901" s="9" t="e">
        <f t="shared" si="366"/>
        <v>#DIV/0!</v>
      </c>
      <c r="S2901" s="6" t="s">
        <v>8317</v>
      </c>
      <c r="T2901" s="6" t="s">
        <v>8318</v>
      </c>
      <c r="U2901" s="6" t="str">
        <f t="shared" si="360"/>
        <v>theater</v>
      </c>
      <c r="V2901" s="6" t="str">
        <f t="shared" si="367"/>
        <v>plays</v>
      </c>
      <c r="W2901" s="6" t="str">
        <f t="shared" si="361"/>
        <v>theater</v>
      </c>
      <c r="X2901" s="6" t="str">
        <f t="shared" si="362"/>
        <v>plays</v>
      </c>
    </row>
    <row r="2902" spans="1:24" ht="104.7" customHeight="1" x14ac:dyDescent="0.55000000000000004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20">
        <f t="shared" si="363"/>
        <v>41830.234166666669</v>
      </c>
      <c r="L2902" s="20">
        <f t="shared" si="364"/>
        <v>41860.234166666669</v>
      </c>
      <c r="M2902" s="6" t="b">
        <v>0</v>
      </c>
      <c r="N2902" s="6">
        <v>7</v>
      </c>
      <c r="O2902" s="6" t="b">
        <v>0</v>
      </c>
      <c r="P2902" s="6" t="s">
        <v>8271</v>
      </c>
      <c r="Q2902" s="8">
        <f t="shared" si="365"/>
        <v>61.909090909090914</v>
      </c>
      <c r="R2902" s="9">
        <f t="shared" si="366"/>
        <v>486.42857142857144</v>
      </c>
      <c r="S2902" s="6" t="s">
        <v>8317</v>
      </c>
      <c r="T2902" s="6" t="s">
        <v>8318</v>
      </c>
      <c r="U2902" s="6" t="str">
        <f t="shared" si="360"/>
        <v>theater</v>
      </c>
      <c r="V2902" s="6" t="str">
        <f t="shared" si="367"/>
        <v>plays</v>
      </c>
      <c r="W2902" s="6" t="str">
        <f t="shared" si="361"/>
        <v>theater</v>
      </c>
      <c r="X2902" s="6" t="str">
        <f t="shared" si="362"/>
        <v>plays</v>
      </c>
    </row>
    <row r="2903" spans="1:24" ht="104.7" customHeight="1" x14ac:dyDescent="0.55000000000000004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20">
        <f t="shared" si="363"/>
        <v>41982.904386574075</v>
      </c>
      <c r="L2903" s="20">
        <f t="shared" si="364"/>
        <v>42042.904386574075</v>
      </c>
      <c r="M2903" s="6" t="b">
        <v>0</v>
      </c>
      <c r="N2903" s="6">
        <v>2</v>
      </c>
      <c r="O2903" s="6" t="b">
        <v>0</v>
      </c>
      <c r="P2903" s="6" t="s">
        <v>8271</v>
      </c>
      <c r="Q2903" s="8">
        <f t="shared" si="365"/>
        <v>0.8</v>
      </c>
      <c r="R2903" s="9">
        <f t="shared" si="366"/>
        <v>3</v>
      </c>
      <c r="S2903" s="6" t="s">
        <v>8317</v>
      </c>
      <c r="T2903" s="6" t="s">
        <v>8318</v>
      </c>
      <c r="U2903" s="6" t="str">
        <f t="shared" si="360"/>
        <v>theater</v>
      </c>
      <c r="V2903" s="6" t="str">
        <f t="shared" si="367"/>
        <v>plays</v>
      </c>
      <c r="W2903" s="6" t="str">
        <f t="shared" si="361"/>
        <v>theater</v>
      </c>
      <c r="X2903" s="6" t="str">
        <f t="shared" si="362"/>
        <v>plays</v>
      </c>
    </row>
    <row r="2904" spans="1:24" ht="104.7" customHeight="1" x14ac:dyDescent="0.55000000000000004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20">
        <f t="shared" si="363"/>
        <v>42210.439768518518</v>
      </c>
      <c r="L2904" s="20">
        <f t="shared" si="364"/>
        <v>42240.439768518518</v>
      </c>
      <c r="M2904" s="6" t="b">
        <v>0</v>
      </c>
      <c r="N2904" s="6">
        <v>1</v>
      </c>
      <c r="O2904" s="6" t="b">
        <v>0</v>
      </c>
      <c r="P2904" s="6" t="s">
        <v>8271</v>
      </c>
      <c r="Q2904" s="8">
        <f t="shared" si="365"/>
        <v>1.6666666666666666E-2</v>
      </c>
      <c r="R2904" s="9">
        <f t="shared" si="366"/>
        <v>25</v>
      </c>
      <c r="S2904" s="6" t="s">
        <v>8317</v>
      </c>
      <c r="T2904" s="6" t="s">
        <v>8318</v>
      </c>
      <c r="U2904" s="6" t="str">
        <f t="shared" si="360"/>
        <v>theater</v>
      </c>
      <c r="V2904" s="6" t="str">
        <f t="shared" si="367"/>
        <v>plays</v>
      </c>
      <c r="W2904" s="6" t="str">
        <f t="shared" si="361"/>
        <v>theater</v>
      </c>
      <c r="X2904" s="6" t="str">
        <f t="shared" si="362"/>
        <v>plays</v>
      </c>
    </row>
    <row r="2905" spans="1:24" ht="104.7" customHeight="1" x14ac:dyDescent="0.55000000000000004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20">
        <f t="shared" si="363"/>
        <v>42196.166874999995</v>
      </c>
      <c r="L2905" s="20">
        <f t="shared" si="364"/>
        <v>42256.166874999995</v>
      </c>
      <c r="M2905" s="6" t="b">
        <v>0</v>
      </c>
      <c r="N2905" s="6">
        <v>4</v>
      </c>
      <c r="O2905" s="6" t="b">
        <v>0</v>
      </c>
      <c r="P2905" s="6" t="s">
        <v>8271</v>
      </c>
      <c r="Q2905" s="8">
        <f t="shared" si="365"/>
        <v>0.77999999999999992</v>
      </c>
      <c r="R2905" s="9">
        <f t="shared" si="366"/>
        <v>9.75</v>
      </c>
      <c r="S2905" s="6" t="s">
        <v>8317</v>
      </c>
      <c r="T2905" s="6" t="s">
        <v>8318</v>
      </c>
      <c r="U2905" s="6" t="str">
        <f t="shared" si="360"/>
        <v>theater</v>
      </c>
      <c r="V2905" s="6" t="str">
        <f t="shared" si="367"/>
        <v>plays</v>
      </c>
      <c r="W2905" s="6" t="str">
        <f t="shared" si="361"/>
        <v>theater</v>
      </c>
      <c r="X2905" s="6" t="str">
        <f t="shared" si="362"/>
        <v>plays</v>
      </c>
    </row>
    <row r="2906" spans="1:24" ht="104.7" customHeight="1" x14ac:dyDescent="0.55000000000000004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20">
        <f t="shared" si="363"/>
        <v>41940.967951388891</v>
      </c>
      <c r="L2906" s="20">
        <f t="shared" si="364"/>
        <v>41952.5</v>
      </c>
      <c r="M2906" s="6" t="b">
        <v>0</v>
      </c>
      <c r="N2906" s="6">
        <v>4</v>
      </c>
      <c r="O2906" s="6" t="b">
        <v>0</v>
      </c>
      <c r="P2906" s="6" t="s">
        <v>8271</v>
      </c>
      <c r="Q2906" s="8">
        <f t="shared" si="365"/>
        <v>5</v>
      </c>
      <c r="R2906" s="9">
        <f t="shared" si="366"/>
        <v>18.75</v>
      </c>
      <c r="S2906" s="6" t="s">
        <v>8317</v>
      </c>
      <c r="T2906" s="6" t="s">
        <v>8318</v>
      </c>
      <c r="U2906" s="6" t="str">
        <f t="shared" si="360"/>
        <v>theater</v>
      </c>
      <c r="V2906" s="6" t="str">
        <f t="shared" si="367"/>
        <v>plays</v>
      </c>
      <c r="W2906" s="6" t="str">
        <f t="shared" si="361"/>
        <v>theater</v>
      </c>
      <c r="X2906" s="6" t="str">
        <f t="shared" si="362"/>
        <v>plays</v>
      </c>
    </row>
    <row r="2907" spans="1:24" ht="104.7" customHeight="1" x14ac:dyDescent="0.55000000000000004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20">
        <f t="shared" si="363"/>
        <v>42606.056863425925</v>
      </c>
      <c r="L2907" s="20">
        <f t="shared" si="364"/>
        <v>42620.056863425925</v>
      </c>
      <c r="M2907" s="6" t="b">
        <v>0</v>
      </c>
      <c r="N2907" s="6">
        <v>17</v>
      </c>
      <c r="O2907" s="6" t="b">
        <v>0</v>
      </c>
      <c r="P2907" s="6" t="s">
        <v>8271</v>
      </c>
      <c r="Q2907" s="8">
        <f t="shared" si="365"/>
        <v>17.771428571428572</v>
      </c>
      <c r="R2907" s="9">
        <f t="shared" si="366"/>
        <v>36.588235294117645</v>
      </c>
      <c r="S2907" s="6" t="s">
        <v>8317</v>
      </c>
      <c r="T2907" s="6" t="s">
        <v>8318</v>
      </c>
      <c r="U2907" s="6" t="str">
        <f t="shared" si="360"/>
        <v>theater</v>
      </c>
      <c r="V2907" s="6" t="str">
        <f t="shared" si="367"/>
        <v>plays</v>
      </c>
      <c r="W2907" s="6" t="str">
        <f t="shared" si="361"/>
        <v>theater</v>
      </c>
      <c r="X2907" s="6" t="str">
        <f t="shared" si="362"/>
        <v>plays</v>
      </c>
    </row>
    <row r="2908" spans="1:24" ht="104.7" customHeight="1" x14ac:dyDescent="0.55000000000000004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20">
        <f t="shared" si="363"/>
        <v>42199.648912037039</v>
      </c>
      <c r="L2908" s="20">
        <f t="shared" si="364"/>
        <v>42217.041666666672</v>
      </c>
      <c r="M2908" s="6" t="b">
        <v>0</v>
      </c>
      <c r="N2908" s="6">
        <v>7</v>
      </c>
      <c r="O2908" s="6" t="b">
        <v>0</v>
      </c>
      <c r="P2908" s="6" t="s">
        <v>8271</v>
      </c>
      <c r="Q2908" s="8">
        <f t="shared" si="365"/>
        <v>9.4166666666666661</v>
      </c>
      <c r="R2908" s="9">
        <f t="shared" si="366"/>
        <v>80.714285714285708</v>
      </c>
      <c r="S2908" s="6" t="s">
        <v>8317</v>
      </c>
      <c r="T2908" s="6" t="s">
        <v>8318</v>
      </c>
      <c r="U2908" s="6" t="str">
        <f t="shared" si="360"/>
        <v>theater</v>
      </c>
      <c r="V2908" s="6" t="str">
        <f t="shared" si="367"/>
        <v>plays</v>
      </c>
      <c r="W2908" s="6" t="str">
        <f t="shared" si="361"/>
        <v>theater</v>
      </c>
      <c r="X2908" s="6" t="str">
        <f t="shared" si="362"/>
        <v>plays</v>
      </c>
    </row>
    <row r="2909" spans="1:24" ht="104.7" customHeight="1" x14ac:dyDescent="0.55000000000000004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20">
        <f t="shared" si="363"/>
        <v>42444.877743055549</v>
      </c>
      <c r="L2909" s="20">
        <f t="shared" si="364"/>
        <v>42504.877743055549</v>
      </c>
      <c r="M2909" s="6" t="b">
        <v>0</v>
      </c>
      <c r="N2909" s="6">
        <v>2</v>
      </c>
      <c r="O2909" s="6" t="b">
        <v>0</v>
      </c>
      <c r="P2909" s="6" t="s">
        <v>8271</v>
      </c>
      <c r="Q2909" s="8">
        <f t="shared" si="365"/>
        <v>0.08</v>
      </c>
      <c r="R2909" s="9">
        <f t="shared" si="366"/>
        <v>1</v>
      </c>
      <c r="S2909" s="6" t="s">
        <v>8317</v>
      </c>
      <c r="T2909" s="6" t="s">
        <v>8318</v>
      </c>
      <c r="U2909" s="6" t="str">
        <f t="shared" si="360"/>
        <v>theater</v>
      </c>
      <c r="V2909" s="6" t="str">
        <f t="shared" si="367"/>
        <v>plays</v>
      </c>
      <c r="W2909" s="6" t="str">
        <f t="shared" si="361"/>
        <v>theater</v>
      </c>
      <c r="X2909" s="6" t="str">
        <f t="shared" si="362"/>
        <v>plays</v>
      </c>
    </row>
    <row r="2910" spans="1:24" ht="104.7" customHeight="1" x14ac:dyDescent="0.55000000000000004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20">
        <f t="shared" si="363"/>
        <v>42499.731701388882</v>
      </c>
      <c r="L2910" s="20">
        <f t="shared" si="364"/>
        <v>42529.731701388882</v>
      </c>
      <c r="M2910" s="6" t="b">
        <v>0</v>
      </c>
      <c r="N2910" s="6">
        <v>5</v>
      </c>
      <c r="O2910" s="6" t="b">
        <v>0</v>
      </c>
      <c r="P2910" s="6" t="s">
        <v>8271</v>
      </c>
      <c r="Q2910" s="8">
        <f t="shared" si="365"/>
        <v>2.75</v>
      </c>
      <c r="R2910" s="9">
        <f t="shared" si="366"/>
        <v>52.8</v>
      </c>
      <c r="S2910" s="6" t="s">
        <v>8317</v>
      </c>
      <c r="T2910" s="6" t="s">
        <v>8318</v>
      </c>
      <c r="U2910" s="6" t="str">
        <f t="shared" si="360"/>
        <v>theater</v>
      </c>
      <c r="V2910" s="6" t="str">
        <f t="shared" si="367"/>
        <v>plays</v>
      </c>
      <c r="W2910" s="6" t="str">
        <f t="shared" si="361"/>
        <v>theater</v>
      </c>
      <c r="X2910" s="6" t="str">
        <f t="shared" si="362"/>
        <v>plays</v>
      </c>
    </row>
    <row r="2911" spans="1:24" ht="104.7" customHeight="1" x14ac:dyDescent="0.55000000000000004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20">
        <f t="shared" si="363"/>
        <v>41929.266215277778</v>
      </c>
      <c r="L2911" s="20">
        <f t="shared" si="364"/>
        <v>41968.823611111111</v>
      </c>
      <c r="M2911" s="6" t="b">
        <v>0</v>
      </c>
      <c r="N2911" s="6">
        <v>1</v>
      </c>
      <c r="O2911" s="6" t="b">
        <v>0</v>
      </c>
      <c r="P2911" s="6" t="s">
        <v>8271</v>
      </c>
      <c r="Q2911" s="8">
        <f t="shared" si="365"/>
        <v>1.1111111111111112E-2</v>
      </c>
      <c r="R2911" s="9">
        <f t="shared" si="366"/>
        <v>20</v>
      </c>
      <c r="S2911" s="6" t="s">
        <v>8317</v>
      </c>
      <c r="T2911" s="6" t="s">
        <v>8318</v>
      </c>
      <c r="U2911" s="6" t="str">
        <f t="shared" si="360"/>
        <v>theater</v>
      </c>
      <c r="V2911" s="6" t="str">
        <f t="shared" si="367"/>
        <v>plays</v>
      </c>
      <c r="W2911" s="6" t="str">
        <f t="shared" si="361"/>
        <v>theater</v>
      </c>
      <c r="X2911" s="6" t="str">
        <f t="shared" si="362"/>
        <v>plays</v>
      </c>
    </row>
    <row r="2912" spans="1:24" ht="104.7" customHeight="1" x14ac:dyDescent="0.55000000000000004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20">
        <f t="shared" si="363"/>
        <v>42107.841284722221</v>
      </c>
      <c r="L2912" s="20">
        <f t="shared" si="364"/>
        <v>42167.841284722221</v>
      </c>
      <c r="M2912" s="6" t="b">
        <v>0</v>
      </c>
      <c r="N2912" s="6">
        <v>1</v>
      </c>
      <c r="O2912" s="6" t="b">
        <v>0</v>
      </c>
      <c r="P2912" s="6" t="s">
        <v>8271</v>
      </c>
      <c r="Q2912" s="8">
        <f t="shared" si="365"/>
        <v>3.3333333333333335E-3</v>
      </c>
      <c r="R2912" s="9">
        <f t="shared" si="366"/>
        <v>1</v>
      </c>
      <c r="S2912" s="6" t="s">
        <v>8317</v>
      </c>
      <c r="T2912" s="6" t="s">
        <v>8318</v>
      </c>
      <c r="U2912" s="6" t="str">
        <f t="shared" si="360"/>
        <v>theater</v>
      </c>
      <c r="V2912" s="6" t="str">
        <f t="shared" si="367"/>
        <v>plays</v>
      </c>
      <c r="W2912" s="6" t="str">
        <f t="shared" si="361"/>
        <v>theater</v>
      </c>
      <c r="X2912" s="6" t="str">
        <f t="shared" si="362"/>
        <v>plays</v>
      </c>
    </row>
    <row r="2913" spans="1:24" ht="104.7" customHeight="1" x14ac:dyDescent="0.55000000000000004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20">
        <f t="shared" si="363"/>
        <v>42142.768819444449</v>
      </c>
      <c r="L2913" s="20">
        <f t="shared" si="364"/>
        <v>42182.768819444449</v>
      </c>
      <c r="M2913" s="6" t="b">
        <v>0</v>
      </c>
      <c r="N2913" s="6">
        <v>14</v>
      </c>
      <c r="O2913" s="6" t="b">
        <v>0</v>
      </c>
      <c r="P2913" s="6" t="s">
        <v>8271</v>
      </c>
      <c r="Q2913" s="8">
        <f t="shared" si="365"/>
        <v>36.5</v>
      </c>
      <c r="R2913" s="9">
        <f t="shared" si="366"/>
        <v>46.928571428571431</v>
      </c>
      <c r="S2913" s="6" t="s">
        <v>8317</v>
      </c>
      <c r="T2913" s="6" t="s">
        <v>8318</v>
      </c>
      <c r="U2913" s="6" t="str">
        <f t="shared" si="360"/>
        <v>theater</v>
      </c>
      <c r="V2913" s="6" t="str">
        <f t="shared" si="367"/>
        <v>plays</v>
      </c>
      <c r="W2913" s="6" t="str">
        <f t="shared" si="361"/>
        <v>theater</v>
      </c>
      <c r="X2913" s="6" t="str">
        <f t="shared" si="362"/>
        <v>plays</v>
      </c>
    </row>
    <row r="2914" spans="1:24" ht="104.7" customHeight="1" x14ac:dyDescent="0.55000000000000004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20">
        <f t="shared" si="363"/>
        <v>42354.131643518514</v>
      </c>
      <c r="L2914" s="20">
        <f t="shared" si="364"/>
        <v>42384.131643518514</v>
      </c>
      <c r="M2914" s="6" t="b">
        <v>0</v>
      </c>
      <c r="N2914" s="6">
        <v>26</v>
      </c>
      <c r="O2914" s="6" t="b">
        <v>0</v>
      </c>
      <c r="P2914" s="6" t="s">
        <v>8271</v>
      </c>
      <c r="Q2914" s="8">
        <f t="shared" si="365"/>
        <v>14.058171745152354</v>
      </c>
      <c r="R2914" s="9">
        <f t="shared" si="366"/>
        <v>78.07692307692308</v>
      </c>
      <c r="S2914" s="6" t="s">
        <v>8317</v>
      </c>
      <c r="T2914" s="6" t="s">
        <v>8318</v>
      </c>
      <c r="U2914" s="6" t="str">
        <f t="shared" si="360"/>
        <v>theater</v>
      </c>
      <c r="V2914" s="6" t="str">
        <f t="shared" si="367"/>
        <v>plays</v>
      </c>
      <c r="W2914" s="6" t="str">
        <f t="shared" si="361"/>
        <v>theater</v>
      </c>
      <c r="X2914" s="6" t="str">
        <f t="shared" si="362"/>
        <v>plays</v>
      </c>
    </row>
    <row r="2915" spans="1:24" ht="104.7" customHeight="1" x14ac:dyDescent="0.55000000000000004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20">
        <f t="shared" si="363"/>
        <v>41828.922905092593</v>
      </c>
      <c r="L2915" s="20">
        <f t="shared" si="364"/>
        <v>41888.922905092593</v>
      </c>
      <c r="M2915" s="6" t="b">
        <v>0</v>
      </c>
      <c r="N2915" s="6">
        <v>2</v>
      </c>
      <c r="O2915" s="6" t="b">
        <v>0</v>
      </c>
      <c r="P2915" s="6" t="s">
        <v>8271</v>
      </c>
      <c r="Q2915" s="8">
        <f t="shared" si="365"/>
        <v>0.02</v>
      </c>
      <c r="R2915" s="9">
        <f t="shared" si="366"/>
        <v>1</v>
      </c>
      <c r="S2915" s="6" t="s">
        <v>8317</v>
      </c>
      <c r="T2915" s="6" t="s">
        <v>8318</v>
      </c>
      <c r="U2915" s="6" t="str">
        <f t="shared" si="360"/>
        <v>theater</v>
      </c>
      <c r="V2915" s="6" t="str">
        <f t="shared" si="367"/>
        <v>plays</v>
      </c>
      <c r="W2915" s="6" t="str">
        <f t="shared" si="361"/>
        <v>theater</v>
      </c>
      <c r="X2915" s="6" t="str">
        <f t="shared" si="362"/>
        <v>plays</v>
      </c>
    </row>
    <row r="2916" spans="1:24" ht="104.7" customHeight="1" x14ac:dyDescent="0.55000000000000004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20">
        <f t="shared" si="363"/>
        <v>42017.907337962963</v>
      </c>
      <c r="L2916" s="20">
        <f t="shared" si="364"/>
        <v>42077.865671296298</v>
      </c>
      <c r="M2916" s="6" t="b">
        <v>0</v>
      </c>
      <c r="N2916" s="6">
        <v>1</v>
      </c>
      <c r="O2916" s="6" t="b">
        <v>0</v>
      </c>
      <c r="P2916" s="6" t="s">
        <v>8271</v>
      </c>
      <c r="Q2916" s="8">
        <f t="shared" si="365"/>
        <v>4.0000000000000001E-3</v>
      </c>
      <c r="R2916" s="9">
        <f t="shared" si="366"/>
        <v>1</v>
      </c>
      <c r="S2916" s="6" t="s">
        <v>8317</v>
      </c>
      <c r="T2916" s="6" t="s">
        <v>8318</v>
      </c>
      <c r="U2916" s="6" t="str">
        <f t="shared" si="360"/>
        <v>theater</v>
      </c>
      <c r="V2916" s="6" t="str">
        <f t="shared" si="367"/>
        <v>plays</v>
      </c>
      <c r="W2916" s="6" t="str">
        <f t="shared" si="361"/>
        <v>theater</v>
      </c>
      <c r="X2916" s="6" t="str">
        <f t="shared" si="362"/>
        <v>plays</v>
      </c>
    </row>
    <row r="2917" spans="1:24" ht="104.7" customHeight="1" x14ac:dyDescent="0.55000000000000004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20">
        <f t="shared" si="363"/>
        <v>42415.398032407407</v>
      </c>
      <c r="L2917" s="20">
        <f t="shared" si="364"/>
        <v>42445.356365740736</v>
      </c>
      <c r="M2917" s="6" t="b">
        <v>0</v>
      </c>
      <c r="N2917" s="6">
        <v>3</v>
      </c>
      <c r="O2917" s="6" t="b">
        <v>0</v>
      </c>
      <c r="P2917" s="6" t="s">
        <v>8271</v>
      </c>
      <c r="Q2917" s="8">
        <f t="shared" si="365"/>
        <v>61.1</v>
      </c>
      <c r="R2917" s="9">
        <f t="shared" si="366"/>
        <v>203.66666666666666</v>
      </c>
      <c r="S2917" s="6" t="s">
        <v>8317</v>
      </c>
      <c r="T2917" s="6" t="s">
        <v>8318</v>
      </c>
      <c r="U2917" s="6" t="str">
        <f t="shared" si="360"/>
        <v>theater</v>
      </c>
      <c r="V2917" s="6" t="str">
        <f t="shared" si="367"/>
        <v>plays</v>
      </c>
      <c r="W2917" s="6" t="str">
        <f t="shared" si="361"/>
        <v>theater</v>
      </c>
      <c r="X2917" s="6" t="str">
        <f t="shared" si="362"/>
        <v>plays</v>
      </c>
    </row>
    <row r="2918" spans="1:24" ht="104.7" customHeight="1" x14ac:dyDescent="0.55000000000000004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20">
        <f t="shared" si="363"/>
        <v>41755.476724537039</v>
      </c>
      <c r="L2918" s="20">
        <f t="shared" si="364"/>
        <v>41778.476724537039</v>
      </c>
      <c r="M2918" s="6" t="b">
        <v>0</v>
      </c>
      <c r="N2918" s="6">
        <v>7</v>
      </c>
      <c r="O2918" s="6" t="b">
        <v>0</v>
      </c>
      <c r="P2918" s="6" t="s">
        <v>8271</v>
      </c>
      <c r="Q2918" s="8">
        <f t="shared" si="365"/>
        <v>7.8378378378378386</v>
      </c>
      <c r="R2918" s="9">
        <f t="shared" si="366"/>
        <v>20.714285714285715</v>
      </c>
      <c r="S2918" s="6" t="s">
        <v>8317</v>
      </c>
      <c r="T2918" s="6" t="s">
        <v>8318</v>
      </c>
      <c r="U2918" s="6" t="str">
        <f t="shared" si="360"/>
        <v>theater</v>
      </c>
      <c r="V2918" s="6" t="str">
        <f t="shared" si="367"/>
        <v>plays</v>
      </c>
      <c r="W2918" s="6" t="str">
        <f t="shared" si="361"/>
        <v>theater</v>
      </c>
      <c r="X2918" s="6" t="str">
        <f t="shared" si="362"/>
        <v>plays</v>
      </c>
    </row>
    <row r="2919" spans="1:24" ht="104.7" customHeight="1" x14ac:dyDescent="0.55000000000000004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20">
        <f t="shared" si="363"/>
        <v>42245.234340277777</v>
      </c>
      <c r="L2919" s="20">
        <f t="shared" si="364"/>
        <v>42263.234340277777</v>
      </c>
      <c r="M2919" s="6" t="b">
        <v>0</v>
      </c>
      <c r="N2919" s="6">
        <v>9</v>
      </c>
      <c r="O2919" s="6" t="b">
        <v>0</v>
      </c>
      <c r="P2919" s="6" t="s">
        <v>8271</v>
      </c>
      <c r="Q2919" s="8">
        <f t="shared" si="365"/>
        <v>21.85</v>
      </c>
      <c r="R2919" s="9">
        <f t="shared" si="366"/>
        <v>48.555555555555557</v>
      </c>
      <c r="S2919" s="6" t="s">
        <v>8317</v>
      </c>
      <c r="T2919" s="6" t="s">
        <v>8318</v>
      </c>
      <c r="U2919" s="6" t="str">
        <f t="shared" si="360"/>
        <v>theater</v>
      </c>
      <c r="V2919" s="6" t="str">
        <f t="shared" si="367"/>
        <v>plays</v>
      </c>
      <c r="W2919" s="6" t="str">
        <f t="shared" si="361"/>
        <v>theater</v>
      </c>
      <c r="X2919" s="6" t="str">
        <f t="shared" si="362"/>
        <v>plays</v>
      </c>
    </row>
    <row r="2920" spans="1:24" ht="104.7" customHeight="1" x14ac:dyDescent="0.55000000000000004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20">
        <f t="shared" si="363"/>
        <v>42278.629710648151</v>
      </c>
      <c r="L2920" s="20">
        <f t="shared" si="364"/>
        <v>42306.629710648151</v>
      </c>
      <c r="M2920" s="6" t="b">
        <v>0</v>
      </c>
      <c r="N2920" s="6">
        <v>20</v>
      </c>
      <c r="O2920" s="6" t="b">
        <v>0</v>
      </c>
      <c r="P2920" s="6" t="s">
        <v>8271</v>
      </c>
      <c r="Q2920" s="8">
        <f t="shared" si="365"/>
        <v>27.24</v>
      </c>
      <c r="R2920" s="9">
        <f t="shared" si="366"/>
        <v>68.099999999999994</v>
      </c>
      <c r="S2920" s="6" t="s">
        <v>8317</v>
      </c>
      <c r="T2920" s="6" t="s">
        <v>8318</v>
      </c>
      <c r="U2920" s="6" t="str">
        <f t="shared" si="360"/>
        <v>theater</v>
      </c>
      <c r="V2920" s="6" t="str">
        <f t="shared" si="367"/>
        <v>plays</v>
      </c>
      <c r="W2920" s="6" t="str">
        <f t="shared" si="361"/>
        <v>theater</v>
      </c>
      <c r="X2920" s="6" t="str">
        <f t="shared" si="362"/>
        <v>plays</v>
      </c>
    </row>
    <row r="2921" spans="1:24" ht="104.7" customHeight="1" x14ac:dyDescent="0.55000000000000004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20">
        <f t="shared" si="363"/>
        <v>41826.61954861111</v>
      </c>
      <c r="L2921" s="20">
        <f t="shared" si="364"/>
        <v>41856.61954861111</v>
      </c>
      <c r="M2921" s="6" t="b">
        <v>0</v>
      </c>
      <c r="N2921" s="6">
        <v>6</v>
      </c>
      <c r="O2921" s="6" t="b">
        <v>0</v>
      </c>
      <c r="P2921" s="6" t="s">
        <v>8271</v>
      </c>
      <c r="Q2921" s="8">
        <f t="shared" si="365"/>
        <v>8.5</v>
      </c>
      <c r="R2921" s="9">
        <f t="shared" si="366"/>
        <v>8.5</v>
      </c>
      <c r="S2921" s="6" t="s">
        <v>8317</v>
      </c>
      <c r="T2921" s="6" t="s">
        <v>8318</v>
      </c>
      <c r="U2921" s="6" t="str">
        <f t="shared" si="360"/>
        <v>theater</v>
      </c>
      <c r="V2921" s="6" t="str">
        <f t="shared" si="367"/>
        <v>plays</v>
      </c>
      <c r="W2921" s="6" t="str">
        <f t="shared" si="361"/>
        <v>theater</v>
      </c>
      <c r="X2921" s="6" t="str">
        <f t="shared" si="362"/>
        <v>plays</v>
      </c>
    </row>
    <row r="2922" spans="1:24" ht="104.7" customHeight="1" x14ac:dyDescent="0.55000000000000004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20">
        <f t="shared" si="363"/>
        <v>42058.792476851857</v>
      </c>
      <c r="L2922" s="20">
        <f t="shared" si="364"/>
        <v>42088.750810185185</v>
      </c>
      <c r="M2922" s="6" t="b">
        <v>0</v>
      </c>
      <c r="N2922" s="6">
        <v>13</v>
      </c>
      <c r="O2922" s="6" t="b">
        <v>0</v>
      </c>
      <c r="P2922" s="6" t="s">
        <v>8271</v>
      </c>
      <c r="Q2922" s="8">
        <f t="shared" si="365"/>
        <v>26.840000000000003</v>
      </c>
      <c r="R2922" s="9">
        <f t="shared" si="366"/>
        <v>51.615384615384613</v>
      </c>
      <c r="S2922" s="6" t="s">
        <v>8317</v>
      </c>
      <c r="T2922" s="6" t="s">
        <v>8318</v>
      </c>
      <c r="U2922" s="6" t="str">
        <f t="shared" si="360"/>
        <v>theater</v>
      </c>
      <c r="V2922" s="6" t="str">
        <f t="shared" si="367"/>
        <v>plays</v>
      </c>
      <c r="W2922" s="6" t="str">
        <f t="shared" si="361"/>
        <v>theater</v>
      </c>
      <c r="X2922" s="6" t="str">
        <f t="shared" si="362"/>
        <v>plays</v>
      </c>
    </row>
    <row r="2923" spans="1:24" ht="104.7" customHeight="1" x14ac:dyDescent="0.55000000000000004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20">
        <f t="shared" si="363"/>
        <v>41877.886620370373</v>
      </c>
      <c r="L2923" s="20">
        <f t="shared" si="364"/>
        <v>41907.886620370373</v>
      </c>
      <c r="M2923" s="6" t="b">
        <v>0</v>
      </c>
      <c r="N2923" s="6">
        <v>3</v>
      </c>
      <c r="O2923" s="6" t="b">
        <v>1</v>
      </c>
      <c r="P2923" s="6" t="s">
        <v>8305</v>
      </c>
      <c r="Q2923" s="8">
        <f t="shared" si="365"/>
        <v>129</v>
      </c>
      <c r="R2923" s="9">
        <f t="shared" si="366"/>
        <v>43</v>
      </c>
      <c r="S2923" s="6" t="s">
        <v>8317</v>
      </c>
      <c r="T2923" s="6" t="s">
        <v>8359</v>
      </c>
      <c r="U2923" s="6" t="str">
        <f t="shared" si="360"/>
        <v>theater</v>
      </c>
      <c r="V2923" s="6" t="str">
        <f t="shared" si="367"/>
        <v>musical</v>
      </c>
      <c r="W2923" s="6" t="str">
        <f t="shared" si="361"/>
        <v>theater</v>
      </c>
      <c r="X2923" s="6" t="str">
        <f t="shared" si="362"/>
        <v>musical</v>
      </c>
    </row>
    <row r="2924" spans="1:24" ht="104.7" customHeight="1" x14ac:dyDescent="0.55000000000000004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20">
        <f t="shared" si="363"/>
        <v>42097.874155092592</v>
      </c>
      <c r="L2924" s="20">
        <f t="shared" si="364"/>
        <v>42142.874155092592</v>
      </c>
      <c r="M2924" s="6" t="b">
        <v>0</v>
      </c>
      <c r="N2924" s="6">
        <v>6</v>
      </c>
      <c r="O2924" s="6" t="b">
        <v>1</v>
      </c>
      <c r="P2924" s="6" t="s">
        <v>8305</v>
      </c>
      <c r="Q2924" s="8">
        <f t="shared" si="365"/>
        <v>100</v>
      </c>
      <c r="R2924" s="9">
        <f t="shared" si="366"/>
        <v>83.333333333333329</v>
      </c>
      <c r="S2924" s="6" t="s">
        <v>8317</v>
      </c>
      <c r="T2924" s="6" t="s">
        <v>8359</v>
      </c>
      <c r="U2924" s="6" t="str">
        <f t="shared" si="360"/>
        <v>theater</v>
      </c>
      <c r="V2924" s="6" t="str">
        <f t="shared" si="367"/>
        <v>musical</v>
      </c>
      <c r="W2924" s="6" t="str">
        <f t="shared" si="361"/>
        <v>theater</v>
      </c>
      <c r="X2924" s="6" t="str">
        <f t="shared" si="362"/>
        <v>musical</v>
      </c>
    </row>
    <row r="2925" spans="1:24" ht="104.7" customHeight="1" x14ac:dyDescent="0.55000000000000004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20">
        <f t="shared" si="363"/>
        <v>42013.15253472222</v>
      </c>
      <c r="L2925" s="20">
        <f t="shared" si="364"/>
        <v>42028.125</v>
      </c>
      <c r="M2925" s="6" t="b">
        <v>0</v>
      </c>
      <c r="N2925" s="6">
        <v>10</v>
      </c>
      <c r="O2925" s="6" t="b">
        <v>1</v>
      </c>
      <c r="P2925" s="6" t="s">
        <v>8305</v>
      </c>
      <c r="Q2925" s="8">
        <f t="shared" si="365"/>
        <v>100</v>
      </c>
      <c r="R2925" s="9">
        <f t="shared" si="366"/>
        <v>30</v>
      </c>
      <c r="S2925" s="6" t="s">
        <v>8317</v>
      </c>
      <c r="T2925" s="6" t="s">
        <v>8359</v>
      </c>
      <c r="U2925" s="6" t="str">
        <f t="shared" si="360"/>
        <v>theater</v>
      </c>
      <c r="V2925" s="6" t="str">
        <f t="shared" si="367"/>
        <v>musical</v>
      </c>
      <c r="W2925" s="6" t="str">
        <f t="shared" si="361"/>
        <v>theater</v>
      </c>
      <c r="X2925" s="6" t="str">
        <f t="shared" si="362"/>
        <v>musical</v>
      </c>
    </row>
    <row r="2926" spans="1:24" ht="104.7" customHeight="1" x14ac:dyDescent="0.55000000000000004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20">
        <f t="shared" si="363"/>
        <v>42103.556828703702</v>
      </c>
      <c r="L2926" s="20">
        <f t="shared" si="364"/>
        <v>42133.165972222225</v>
      </c>
      <c r="M2926" s="6" t="b">
        <v>0</v>
      </c>
      <c r="N2926" s="6">
        <v>147</v>
      </c>
      <c r="O2926" s="6" t="b">
        <v>1</v>
      </c>
      <c r="P2926" s="6" t="s">
        <v>8305</v>
      </c>
      <c r="Q2926" s="8">
        <f t="shared" si="365"/>
        <v>103.2</v>
      </c>
      <c r="R2926" s="9">
        <f t="shared" si="366"/>
        <v>175.51020408163265</v>
      </c>
      <c r="S2926" s="6" t="s">
        <v>8317</v>
      </c>
      <c r="T2926" s="6" t="s">
        <v>8359</v>
      </c>
      <c r="U2926" s="6" t="str">
        <f t="shared" si="360"/>
        <v>theater</v>
      </c>
      <c r="V2926" s="6" t="str">
        <f t="shared" si="367"/>
        <v>musical</v>
      </c>
      <c r="W2926" s="6" t="str">
        <f t="shared" si="361"/>
        <v>theater</v>
      </c>
      <c r="X2926" s="6" t="str">
        <f t="shared" si="362"/>
        <v>musical</v>
      </c>
    </row>
    <row r="2927" spans="1:24" ht="104.7" customHeight="1" x14ac:dyDescent="0.55000000000000004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20">
        <f t="shared" si="363"/>
        <v>41863.584120370368</v>
      </c>
      <c r="L2927" s="20">
        <f t="shared" si="364"/>
        <v>41893.584120370368</v>
      </c>
      <c r="M2927" s="6" t="b">
        <v>0</v>
      </c>
      <c r="N2927" s="6">
        <v>199</v>
      </c>
      <c r="O2927" s="6" t="b">
        <v>1</v>
      </c>
      <c r="P2927" s="6" t="s">
        <v>8305</v>
      </c>
      <c r="Q2927" s="8">
        <f t="shared" si="365"/>
        <v>102.44597777777777</v>
      </c>
      <c r="R2927" s="9">
        <f t="shared" si="366"/>
        <v>231.66175879396985</v>
      </c>
      <c r="S2927" s="6" t="s">
        <v>8317</v>
      </c>
      <c r="T2927" s="6" t="s">
        <v>8359</v>
      </c>
      <c r="U2927" s="6" t="str">
        <f t="shared" si="360"/>
        <v>theater</v>
      </c>
      <c r="V2927" s="6" t="str">
        <f t="shared" si="367"/>
        <v>musical</v>
      </c>
      <c r="W2927" s="6" t="str">
        <f t="shared" si="361"/>
        <v>theater</v>
      </c>
      <c r="X2927" s="6" t="str">
        <f t="shared" si="362"/>
        <v>musical</v>
      </c>
    </row>
    <row r="2928" spans="1:24" ht="104.7" customHeight="1" x14ac:dyDescent="0.55000000000000004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20">
        <f t="shared" si="363"/>
        <v>42044.765960648147</v>
      </c>
      <c r="L2928" s="20">
        <f t="shared" si="364"/>
        <v>42058.765960648147</v>
      </c>
      <c r="M2928" s="6" t="b">
        <v>0</v>
      </c>
      <c r="N2928" s="6">
        <v>50</v>
      </c>
      <c r="O2928" s="6" t="b">
        <v>1</v>
      </c>
      <c r="P2928" s="6" t="s">
        <v>8305</v>
      </c>
      <c r="Q2928" s="8">
        <f t="shared" si="365"/>
        <v>125</v>
      </c>
      <c r="R2928" s="9">
        <f t="shared" si="366"/>
        <v>75</v>
      </c>
      <c r="S2928" s="6" t="s">
        <v>8317</v>
      </c>
      <c r="T2928" s="6" t="s">
        <v>8359</v>
      </c>
      <c r="U2928" s="6" t="str">
        <f t="shared" si="360"/>
        <v>theater</v>
      </c>
      <c r="V2928" s="6" t="str">
        <f t="shared" si="367"/>
        <v>musical</v>
      </c>
      <c r="W2928" s="6" t="str">
        <f t="shared" si="361"/>
        <v>theater</v>
      </c>
      <c r="X2928" s="6" t="str">
        <f t="shared" si="362"/>
        <v>musical</v>
      </c>
    </row>
    <row r="2929" spans="1:24" ht="104.7" customHeight="1" x14ac:dyDescent="0.55000000000000004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20">
        <f t="shared" si="363"/>
        <v>41806.669317129628</v>
      </c>
      <c r="L2929" s="20">
        <f t="shared" si="364"/>
        <v>41835.208333333336</v>
      </c>
      <c r="M2929" s="6" t="b">
        <v>0</v>
      </c>
      <c r="N2929" s="6">
        <v>21</v>
      </c>
      <c r="O2929" s="6" t="b">
        <v>1</v>
      </c>
      <c r="P2929" s="6" t="s">
        <v>8305</v>
      </c>
      <c r="Q2929" s="8">
        <f t="shared" si="365"/>
        <v>130.83333333333334</v>
      </c>
      <c r="R2929" s="9">
        <f t="shared" si="366"/>
        <v>112.14285714285714</v>
      </c>
      <c r="S2929" s="6" t="s">
        <v>8317</v>
      </c>
      <c r="T2929" s="6" t="s">
        <v>8359</v>
      </c>
      <c r="U2929" s="6" t="str">
        <f t="shared" si="360"/>
        <v>theater</v>
      </c>
      <c r="V2929" s="6" t="str">
        <f t="shared" si="367"/>
        <v>musical</v>
      </c>
      <c r="W2929" s="6" t="str">
        <f t="shared" si="361"/>
        <v>theater</v>
      </c>
      <c r="X2929" s="6" t="str">
        <f t="shared" si="362"/>
        <v>musical</v>
      </c>
    </row>
    <row r="2930" spans="1:24" ht="104.7" customHeight="1" x14ac:dyDescent="0.55000000000000004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20">
        <f t="shared" si="363"/>
        <v>42403.998217592598</v>
      </c>
      <c r="L2930" s="20">
        <f t="shared" si="364"/>
        <v>42433.998217592598</v>
      </c>
      <c r="M2930" s="6" t="b">
        <v>0</v>
      </c>
      <c r="N2930" s="6">
        <v>24</v>
      </c>
      <c r="O2930" s="6" t="b">
        <v>1</v>
      </c>
      <c r="P2930" s="6" t="s">
        <v>8305</v>
      </c>
      <c r="Q2930" s="8">
        <f t="shared" si="365"/>
        <v>100</v>
      </c>
      <c r="R2930" s="9">
        <f t="shared" si="366"/>
        <v>41.666666666666664</v>
      </c>
      <c r="S2930" s="6" t="s">
        <v>8317</v>
      </c>
      <c r="T2930" s="6" t="s">
        <v>8359</v>
      </c>
      <c r="U2930" s="6" t="str">
        <f t="shared" si="360"/>
        <v>theater</v>
      </c>
      <c r="V2930" s="6" t="str">
        <f t="shared" si="367"/>
        <v>musical</v>
      </c>
      <c r="W2930" s="6" t="str">
        <f t="shared" si="361"/>
        <v>theater</v>
      </c>
      <c r="X2930" s="6" t="str">
        <f t="shared" si="362"/>
        <v>musical</v>
      </c>
    </row>
    <row r="2931" spans="1:24" ht="104.7" customHeight="1" x14ac:dyDescent="0.55000000000000004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20">
        <f t="shared" si="363"/>
        <v>41754.564328703702</v>
      </c>
      <c r="L2931" s="20">
        <f t="shared" si="364"/>
        <v>41784.564328703702</v>
      </c>
      <c r="M2931" s="6" t="b">
        <v>0</v>
      </c>
      <c r="N2931" s="6">
        <v>32</v>
      </c>
      <c r="O2931" s="6" t="b">
        <v>1</v>
      </c>
      <c r="P2931" s="6" t="s">
        <v>8305</v>
      </c>
      <c r="Q2931" s="8">
        <f t="shared" si="365"/>
        <v>102.06937499999999</v>
      </c>
      <c r="R2931" s="9">
        <f t="shared" si="366"/>
        <v>255.17343750000001</v>
      </c>
      <c r="S2931" s="6" t="s">
        <v>8317</v>
      </c>
      <c r="T2931" s="6" t="s">
        <v>8359</v>
      </c>
      <c r="U2931" s="6" t="str">
        <f t="shared" si="360"/>
        <v>theater</v>
      </c>
      <c r="V2931" s="6" t="str">
        <f t="shared" si="367"/>
        <v>musical</v>
      </c>
      <c r="W2931" s="6" t="str">
        <f t="shared" si="361"/>
        <v>theater</v>
      </c>
      <c r="X2931" s="6" t="str">
        <f t="shared" si="362"/>
        <v>musical</v>
      </c>
    </row>
    <row r="2932" spans="1:24" ht="104.7" customHeight="1" x14ac:dyDescent="0.55000000000000004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20">
        <f t="shared" si="363"/>
        <v>42101.584074074075</v>
      </c>
      <c r="L2932" s="20">
        <f t="shared" si="364"/>
        <v>42131.584074074075</v>
      </c>
      <c r="M2932" s="6" t="b">
        <v>0</v>
      </c>
      <c r="N2932" s="6">
        <v>62</v>
      </c>
      <c r="O2932" s="6" t="b">
        <v>1</v>
      </c>
      <c r="P2932" s="6" t="s">
        <v>8305</v>
      </c>
      <c r="Q2932" s="8">
        <f t="shared" si="365"/>
        <v>100.92000000000002</v>
      </c>
      <c r="R2932" s="9">
        <f t="shared" si="366"/>
        <v>162.7741935483871</v>
      </c>
      <c r="S2932" s="6" t="s">
        <v>8317</v>
      </c>
      <c r="T2932" s="6" t="s">
        <v>8359</v>
      </c>
      <c r="U2932" s="6" t="str">
        <f t="shared" si="360"/>
        <v>theater</v>
      </c>
      <c r="V2932" s="6" t="str">
        <f t="shared" si="367"/>
        <v>musical</v>
      </c>
      <c r="W2932" s="6" t="str">
        <f t="shared" si="361"/>
        <v>theater</v>
      </c>
      <c r="X2932" s="6" t="str">
        <f t="shared" si="362"/>
        <v>musical</v>
      </c>
    </row>
    <row r="2933" spans="1:24" ht="104.7" customHeight="1" x14ac:dyDescent="0.55000000000000004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20">
        <f t="shared" si="363"/>
        <v>41872.291238425925</v>
      </c>
      <c r="L2933" s="20">
        <f t="shared" si="364"/>
        <v>41897.255555555559</v>
      </c>
      <c r="M2933" s="6" t="b">
        <v>0</v>
      </c>
      <c r="N2933" s="6">
        <v>9</v>
      </c>
      <c r="O2933" s="6" t="b">
        <v>1</v>
      </c>
      <c r="P2933" s="6" t="s">
        <v>8305</v>
      </c>
      <c r="Q2933" s="8">
        <f t="shared" si="365"/>
        <v>106</v>
      </c>
      <c r="R2933" s="9">
        <f t="shared" si="366"/>
        <v>88.333333333333329</v>
      </c>
      <c r="S2933" s="6" t="s">
        <v>8317</v>
      </c>
      <c r="T2933" s="6" t="s">
        <v>8359</v>
      </c>
      <c r="U2933" s="6" t="str">
        <f t="shared" si="360"/>
        <v>theater</v>
      </c>
      <c r="V2933" s="6" t="str">
        <f t="shared" si="367"/>
        <v>musical</v>
      </c>
      <c r="W2933" s="6" t="str">
        <f t="shared" si="361"/>
        <v>theater</v>
      </c>
      <c r="X2933" s="6" t="str">
        <f t="shared" si="362"/>
        <v>musical</v>
      </c>
    </row>
    <row r="2934" spans="1:24" ht="104.7" customHeight="1" x14ac:dyDescent="0.55000000000000004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20">
        <f t="shared" si="363"/>
        <v>42025.164780092593</v>
      </c>
      <c r="L2934" s="20">
        <f t="shared" si="364"/>
        <v>42056.458333333328</v>
      </c>
      <c r="M2934" s="6" t="b">
        <v>0</v>
      </c>
      <c r="N2934" s="6">
        <v>38</v>
      </c>
      <c r="O2934" s="6" t="b">
        <v>1</v>
      </c>
      <c r="P2934" s="6" t="s">
        <v>8305</v>
      </c>
      <c r="Q2934" s="8">
        <f t="shared" si="365"/>
        <v>105.0967741935484</v>
      </c>
      <c r="R2934" s="9">
        <f t="shared" si="366"/>
        <v>85.736842105263165</v>
      </c>
      <c r="S2934" s="6" t="s">
        <v>8317</v>
      </c>
      <c r="T2934" s="6" t="s">
        <v>8359</v>
      </c>
      <c r="U2934" s="6" t="str">
        <f t="shared" si="360"/>
        <v>theater</v>
      </c>
      <c r="V2934" s="6" t="str">
        <f t="shared" si="367"/>
        <v>musical</v>
      </c>
      <c r="W2934" s="6" t="str">
        <f t="shared" si="361"/>
        <v>theater</v>
      </c>
      <c r="X2934" s="6" t="str">
        <f t="shared" si="362"/>
        <v>musical</v>
      </c>
    </row>
    <row r="2935" spans="1:24" ht="104.7" customHeight="1" x14ac:dyDescent="0.55000000000000004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20">
        <f t="shared" si="363"/>
        <v>42495.956631944442</v>
      </c>
      <c r="L2935" s="20">
        <f t="shared" si="364"/>
        <v>42525.956631944442</v>
      </c>
      <c r="M2935" s="6" t="b">
        <v>0</v>
      </c>
      <c r="N2935" s="6">
        <v>54</v>
      </c>
      <c r="O2935" s="6" t="b">
        <v>1</v>
      </c>
      <c r="P2935" s="6" t="s">
        <v>8305</v>
      </c>
      <c r="Q2935" s="8">
        <f t="shared" si="365"/>
        <v>102.76</v>
      </c>
      <c r="R2935" s="9">
        <f t="shared" si="366"/>
        <v>47.574074074074076</v>
      </c>
      <c r="S2935" s="6" t="s">
        <v>8317</v>
      </c>
      <c r="T2935" s="6" t="s">
        <v>8359</v>
      </c>
      <c r="U2935" s="6" t="str">
        <f t="shared" si="360"/>
        <v>theater</v>
      </c>
      <c r="V2935" s="6" t="str">
        <f t="shared" si="367"/>
        <v>musical</v>
      </c>
      <c r="W2935" s="6" t="str">
        <f t="shared" si="361"/>
        <v>theater</v>
      </c>
      <c r="X2935" s="6" t="str">
        <f t="shared" si="362"/>
        <v>musical</v>
      </c>
    </row>
    <row r="2936" spans="1:24" ht="104.7" customHeight="1" x14ac:dyDescent="0.55000000000000004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20">
        <f t="shared" si="363"/>
        <v>41775.636157407411</v>
      </c>
      <c r="L2936" s="20">
        <f t="shared" si="364"/>
        <v>41805.636157407411</v>
      </c>
      <c r="M2936" s="6" t="b">
        <v>0</v>
      </c>
      <c r="N2936" s="6">
        <v>37</v>
      </c>
      <c r="O2936" s="6" t="b">
        <v>1</v>
      </c>
      <c r="P2936" s="6" t="s">
        <v>8305</v>
      </c>
      <c r="Q2936" s="8">
        <f t="shared" si="365"/>
        <v>108</v>
      </c>
      <c r="R2936" s="9">
        <f t="shared" si="366"/>
        <v>72.972972972972968</v>
      </c>
      <c r="S2936" s="6" t="s">
        <v>8317</v>
      </c>
      <c r="T2936" s="6" t="s">
        <v>8359</v>
      </c>
      <c r="U2936" s="6" t="str">
        <f t="shared" si="360"/>
        <v>theater</v>
      </c>
      <c r="V2936" s="6" t="str">
        <f t="shared" si="367"/>
        <v>musical</v>
      </c>
      <c r="W2936" s="6" t="str">
        <f t="shared" si="361"/>
        <v>theater</v>
      </c>
      <c r="X2936" s="6" t="str">
        <f t="shared" si="362"/>
        <v>musical</v>
      </c>
    </row>
    <row r="2937" spans="1:24" ht="104.7" customHeight="1" x14ac:dyDescent="0.55000000000000004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20">
        <f t="shared" si="363"/>
        <v>42553.583425925928</v>
      </c>
      <c r="L2937" s="20">
        <f t="shared" si="364"/>
        <v>42611.708333333328</v>
      </c>
      <c r="M2937" s="6" t="b">
        <v>0</v>
      </c>
      <c r="N2937" s="6">
        <v>39</v>
      </c>
      <c r="O2937" s="6" t="b">
        <v>1</v>
      </c>
      <c r="P2937" s="6" t="s">
        <v>8305</v>
      </c>
      <c r="Q2937" s="8">
        <f t="shared" si="365"/>
        <v>100.88571428571429</v>
      </c>
      <c r="R2937" s="9">
        <f t="shared" si="366"/>
        <v>90.538461538461533</v>
      </c>
      <c r="S2937" s="6" t="s">
        <v>8317</v>
      </c>
      <c r="T2937" s="6" t="s">
        <v>8359</v>
      </c>
      <c r="U2937" s="6" t="str">
        <f t="shared" si="360"/>
        <v>theater</v>
      </c>
      <c r="V2937" s="6" t="str">
        <f t="shared" si="367"/>
        <v>musical</v>
      </c>
      <c r="W2937" s="6" t="str">
        <f t="shared" si="361"/>
        <v>theater</v>
      </c>
      <c r="X2937" s="6" t="str">
        <f t="shared" si="362"/>
        <v>musical</v>
      </c>
    </row>
    <row r="2938" spans="1:24" ht="104.7" customHeight="1" x14ac:dyDescent="0.55000000000000004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20">
        <f t="shared" si="363"/>
        <v>41912.650729166664</v>
      </c>
      <c r="L2938" s="20">
        <f t="shared" si="364"/>
        <v>41925.207638888889</v>
      </c>
      <c r="M2938" s="6" t="b">
        <v>0</v>
      </c>
      <c r="N2938" s="6">
        <v>34</v>
      </c>
      <c r="O2938" s="6" t="b">
        <v>1</v>
      </c>
      <c r="P2938" s="6" t="s">
        <v>8305</v>
      </c>
      <c r="Q2938" s="8">
        <f t="shared" si="365"/>
        <v>128</v>
      </c>
      <c r="R2938" s="9">
        <f t="shared" si="366"/>
        <v>37.647058823529413</v>
      </c>
      <c r="S2938" s="6" t="s">
        <v>8317</v>
      </c>
      <c r="T2938" s="6" t="s">
        <v>8359</v>
      </c>
      <c r="U2938" s="6" t="str">
        <f t="shared" si="360"/>
        <v>theater</v>
      </c>
      <c r="V2938" s="6" t="str">
        <f t="shared" si="367"/>
        <v>musical</v>
      </c>
      <c r="W2938" s="6" t="str">
        <f t="shared" si="361"/>
        <v>theater</v>
      </c>
      <c r="X2938" s="6" t="str">
        <f t="shared" si="362"/>
        <v>musical</v>
      </c>
    </row>
    <row r="2939" spans="1:24" ht="104.7" customHeight="1" x14ac:dyDescent="0.55000000000000004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20">
        <f t="shared" si="363"/>
        <v>41803.457326388889</v>
      </c>
      <c r="L2939" s="20">
        <f t="shared" si="364"/>
        <v>41833.457326388889</v>
      </c>
      <c r="M2939" s="6" t="b">
        <v>0</v>
      </c>
      <c r="N2939" s="6">
        <v>55</v>
      </c>
      <c r="O2939" s="6" t="b">
        <v>1</v>
      </c>
      <c r="P2939" s="6" t="s">
        <v>8305</v>
      </c>
      <c r="Q2939" s="8">
        <f t="shared" si="365"/>
        <v>133.33333333333331</v>
      </c>
      <c r="R2939" s="9">
        <f t="shared" si="366"/>
        <v>36.363636363636367</v>
      </c>
      <c r="S2939" s="6" t="s">
        <v>8317</v>
      </c>
      <c r="T2939" s="6" t="s">
        <v>8359</v>
      </c>
      <c r="U2939" s="6" t="str">
        <f t="shared" si="360"/>
        <v>theater</v>
      </c>
      <c r="V2939" s="6" t="str">
        <f t="shared" si="367"/>
        <v>musical</v>
      </c>
      <c r="W2939" s="6" t="str">
        <f t="shared" si="361"/>
        <v>theater</v>
      </c>
      <c r="X2939" s="6" t="str">
        <f t="shared" si="362"/>
        <v>musical</v>
      </c>
    </row>
    <row r="2940" spans="1:24" ht="104.7" customHeight="1" x14ac:dyDescent="0.55000000000000004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20">
        <f t="shared" si="363"/>
        <v>42004.703865740739</v>
      </c>
      <c r="L2940" s="20">
        <f t="shared" si="364"/>
        <v>42034.703865740739</v>
      </c>
      <c r="M2940" s="6" t="b">
        <v>0</v>
      </c>
      <c r="N2940" s="6">
        <v>32</v>
      </c>
      <c r="O2940" s="6" t="b">
        <v>1</v>
      </c>
      <c r="P2940" s="6" t="s">
        <v>8305</v>
      </c>
      <c r="Q2940" s="8">
        <f t="shared" si="365"/>
        <v>101.375</v>
      </c>
      <c r="R2940" s="9">
        <f t="shared" si="366"/>
        <v>126.71875</v>
      </c>
      <c r="S2940" s="6" t="s">
        <v>8317</v>
      </c>
      <c r="T2940" s="6" t="s">
        <v>8359</v>
      </c>
      <c r="U2940" s="6" t="str">
        <f t="shared" si="360"/>
        <v>theater</v>
      </c>
      <c r="V2940" s="6" t="str">
        <f t="shared" si="367"/>
        <v>musical</v>
      </c>
      <c r="W2940" s="6" t="str">
        <f t="shared" si="361"/>
        <v>theater</v>
      </c>
      <c r="X2940" s="6" t="str">
        <f t="shared" si="362"/>
        <v>musical</v>
      </c>
    </row>
    <row r="2941" spans="1:24" ht="104.7" customHeight="1" x14ac:dyDescent="0.55000000000000004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20">
        <f t="shared" si="363"/>
        <v>41845.809166666666</v>
      </c>
      <c r="L2941" s="20">
        <f t="shared" si="364"/>
        <v>41879.041666666664</v>
      </c>
      <c r="M2941" s="6" t="b">
        <v>0</v>
      </c>
      <c r="N2941" s="6">
        <v>25</v>
      </c>
      <c r="O2941" s="6" t="b">
        <v>1</v>
      </c>
      <c r="P2941" s="6" t="s">
        <v>8305</v>
      </c>
      <c r="Q2941" s="8">
        <f t="shared" si="365"/>
        <v>102.875</v>
      </c>
      <c r="R2941" s="9">
        <f t="shared" si="366"/>
        <v>329.2</v>
      </c>
      <c r="S2941" s="6" t="s">
        <v>8317</v>
      </c>
      <c r="T2941" s="6" t="s">
        <v>8359</v>
      </c>
      <c r="U2941" s="6" t="str">
        <f t="shared" si="360"/>
        <v>theater</v>
      </c>
      <c r="V2941" s="6" t="str">
        <f t="shared" si="367"/>
        <v>musical</v>
      </c>
      <c r="W2941" s="6" t="str">
        <f t="shared" si="361"/>
        <v>theater</v>
      </c>
      <c r="X2941" s="6" t="str">
        <f t="shared" si="362"/>
        <v>musical</v>
      </c>
    </row>
    <row r="2942" spans="1:24" ht="104.7" customHeight="1" x14ac:dyDescent="0.55000000000000004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20">
        <f t="shared" si="363"/>
        <v>41982.773356481484</v>
      </c>
      <c r="L2942" s="20">
        <f t="shared" si="364"/>
        <v>42022.773356481484</v>
      </c>
      <c r="M2942" s="6" t="b">
        <v>0</v>
      </c>
      <c r="N2942" s="6">
        <v>33</v>
      </c>
      <c r="O2942" s="6" t="b">
        <v>1</v>
      </c>
      <c r="P2942" s="6" t="s">
        <v>8305</v>
      </c>
      <c r="Q2942" s="8">
        <f t="shared" si="365"/>
        <v>107.24000000000001</v>
      </c>
      <c r="R2942" s="9">
        <f t="shared" si="366"/>
        <v>81.242424242424249</v>
      </c>
      <c r="S2942" s="6" t="s">
        <v>8317</v>
      </c>
      <c r="T2942" s="6" t="s">
        <v>8359</v>
      </c>
      <c r="U2942" s="6" t="str">
        <f t="shared" si="360"/>
        <v>theater</v>
      </c>
      <c r="V2942" s="6" t="str">
        <f t="shared" si="367"/>
        <v>musical</v>
      </c>
      <c r="W2942" s="6" t="str">
        <f t="shared" si="361"/>
        <v>theater</v>
      </c>
      <c r="X2942" s="6" t="str">
        <f t="shared" si="362"/>
        <v>musical</v>
      </c>
    </row>
    <row r="2943" spans="1:24" ht="104.7" customHeight="1" x14ac:dyDescent="0.55000000000000004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20">
        <f t="shared" si="363"/>
        <v>42034.960127314815</v>
      </c>
      <c r="L2943" s="20">
        <f t="shared" si="364"/>
        <v>42064.960127314815</v>
      </c>
      <c r="M2943" s="6" t="b">
        <v>0</v>
      </c>
      <c r="N2943" s="6">
        <v>1</v>
      </c>
      <c r="O2943" s="6" t="b">
        <v>0</v>
      </c>
      <c r="P2943" s="6" t="s">
        <v>8303</v>
      </c>
      <c r="Q2943" s="8">
        <f t="shared" si="365"/>
        <v>4.0000000000000001E-3</v>
      </c>
      <c r="R2943" s="9">
        <f t="shared" si="366"/>
        <v>1</v>
      </c>
      <c r="S2943" s="6" t="s">
        <v>8317</v>
      </c>
      <c r="T2943" s="6" t="s">
        <v>8357</v>
      </c>
      <c r="U2943" s="6" t="str">
        <f t="shared" si="360"/>
        <v>theater</v>
      </c>
      <c r="V2943" s="6" t="str">
        <f t="shared" si="367"/>
        <v>spaces</v>
      </c>
      <c r="W2943" s="6" t="str">
        <f t="shared" si="361"/>
        <v>theater</v>
      </c>
      <c r="X2943" s="6" t="str">
        <f t="shared" si="362"/>
        <v>spaces</v>
      </c>
    </row>
    <row r="2944" spans="1:24" ht="104.7" customHeight="1" x14ac:dyDescent="0.55000000000000004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20">
        <f t="shared" si="363"/>
        <v>42334.803923611107</v>
      </c>
      <c r="L2944" s="20">
        <f t="shared" si="364"/>
        <v>42354.845833333333</v>
      </c>
      <c r="M2944" s="6" t="b">
        <v>0</v>
      </c>
      <c r="N2944" s="6">
        <v>202</v>
      </c>
      <c r="O2944" s="6" t="b">
        <v>0</v>
      </c>
      <c r="P2944" s="6" t="s">
        <v>8303</v>
      </c>
      <c r="Q2944" s="8">
        <f t="shared" si="365"/>
        <v>20.424999999999997</v>
      </c>
      <c r="R2944" s="9">
        <f t="shared" si="366"/>
        <v>202.22772277227722</v>
      </c>
      <c r="S2944" s="6" t="s">
        <v>8317</v>
      </c>
      <c r="T2944" s="6" t="s">
        <v>8357</v>
      </c>
      <c r="U2944" s="6" t="str">
        <f t="shared" si="360"/>
        <v>theater</v>
      </c>
      <c r="V2944" s="6" t="str">
        <f t="shared" si="367"/>
        <v>spaces</v>
      </c>
      <c r="W2944" s="6" t="str">
        <f t="shared" si="361"/>
        <v>theater</v>
      </c>
      <c r="X2944" s="6" t="str">
        <f t="shared" si="362"/>
        <v>spaces</v>
      </c>
    </row>
    <row r="2945" spans="1:24" ht="104.7" customHeight="1" x14ac:dyDescent="0.55000000000000004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20">
        <f t="shared" si="363"/>
        <v>42077.129398148143</v>
      </c>
      <c r="L2945" s="20">
        <f t="shared" si="364"/>
        <v>42107.129398148143</v>
      </c>
      <c r="M2945" s="6" t="b">
        <v>0</v>
      </c>
      <c r="N2945" s="6">
        <v>0</v>
      </c>
      <c r="O2945" s="6" t="b">
        <v>0</v>
      </c>
      <c r="P2945" s="6" t="s">
        <v>8303</v>
      </c>
      <c r="Q2945" s="8">
        <f t="shared" si="365"/>
        <v>0</v>
      </c>
      <c r="R2945" s="9" t="e">
        <f t="shared" si="366"/>
        <v>#DIV/0!</v>
      </c>
      <c r="S2945" s="6" t="s">
        <v>8317</v>
      </c>
      <c r="T2945" s="6" t="s">
        <v>8357</v>
      </c>
      <c r="U2945" s="6" t="str">
        <f t="shared" si="360"/>
        <v>theater</v>
      </c>
      <c r="V2945" s="6" t="str">
        <f t="shared" si="367"/>
        <v>spaces</v>
      </c>
      <c r="W2945" s="6" t="str">
        <f t="shared" si="361"/>
        <v>theater</v>
      </c>
      <c r="X2945" s="6" t="str">
        <f t="shared" si="362"/>
        <v>spaces</v>
      </c>
    </row>
    <row r="2946" spans="1:24" ht="104.7" customHeight="1" x14ac:dyDescent="0.55000000000000004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20">
        <f t="shared" si="363"/>
        <v>42132.9143287037</v>
      </c>
      <c r="L2946" s="20">
        <f t="shared" si="364"/>
        <v>42162.9143287037</v>
      </c>
      <c r="M2946" s="6" t="b">
        <v>0</v>
      </c>
      <c r="N2946" s="6">
        <v>1</v>
      </c>
      <c r="O2946" s="6" t="b">
        <v>0</v>
      </c>
      <c r="P2946" s="6" t="s">
        <v>8303</v>
      </c>
      <c r="Q2946" s="8">
        <f t="shared" si="365"/>
        <v>1</v>
      </c>
      <c r="R2946" s="9">
        <f t="shared" si="366"/>
        <v>100</v>
      </c>
      <c r="S2946" s="6" t="s">
        <v>8317</v>
      </c>
      <c r="T2946" s="6" t="s">
        <v>8357</v>
      </c>
      <c r="U2946" s="6" t="str">
        <f t="shared" ref="U2946:U3009" si="368">LEFT(P2946,FIND("/",P2946)-1)</f>
        <v>theater</v>
      </c>
      <c r="V2946" s="6" t="str">
        <f t="shared" si="367"/>
        <v>spaces</v>
      </c>
      <c r="W2946" s="6" t="str">
        <f t="shared" ref="W2946:W3009" si="369">TRIM(MID(SUBSTITUTE(P2946,"/",REPT(" ",LEN(P2946))),(1-1)*LEN(P2946)+1,LEN(P2946)))</f>
        <v>theater</v>
      </c>
      <c r="X2946" s="6" t="str">
        <f t="shared" ref="X2946:X3009" si="370">TRIM(MID(SUBSTITUTE(P2946,"/",REPT(" ",LEN(P2946))),(2-1)*LEN(P2946)+1,LEN(P2946)))</f>
        <v>spaces</v>
      </c>
    </row>
    <row r="2947" spans="1:24" ht="104.7" customHeight="1" x14ac:dyDescent="0.55000000000000004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20">
        <f t="shared" ref="K2947:K3010" si="371">(((J2947/60)/60)/24)+DATE(1970,1,1)</f>
        <v>42118.139583333337</v>
      </c>
      <c r="L2947" s="20">
        <f t="shared" ref="L2947:L3010" si="372">(((I2947/60)/60)/24)+DATE(1970,1,1)</f>
        <v>42148.139583333337</v>
      </c>
      <c r="M2947" s="6" t="b">
        <v>0</v>
      </c>
      <c r="N2947" s="6">
        <v>0</v>
      </c>
      <c r="O2947" s="6" t="b">
        <v>0</v>
      </c>
      <c r="P2947" s="6" t="s">
        <v>8303</v>
      </c>
      <c r="Q2947" s="8">
        <f t="shared" ref="Q2947:Q3010" si="373">E2947/D2947*100</f>
        <v>0</v>
      </c>
      <c r="R2947" s="9" t="e">
        <f t="shared" ref="R2947:R3010" si="374">E2947/N2947</f>
        <v>#DIV/0!</v>
      </c>
      <c r="S2947" s="6" t="s">
        <v>8317</v>
      </c>
      <c r="T2947" s="6" t="s">
        <v>8357</v>
      </c>
      <c r="U2947" s="6" t="str">
        <f t="shared" si="368"/>
        <v>theater</v>
      </c>
      <c r="V2947" s="6" t="str">
        <f t="shared" ref="V2947:V3010" si="375">RIGHT(P2947,LEN(P2947)-LEN(U2947)-1)</f>
        <v>spaces</v>
      </c>
      <c r="W2947" s="6" t="str">
        <f t="shared" si="369"/>
        <v>theater</v>
      </c>
      <c r="X2947" s="6" t="str">
        <f t="shared" si="370"/>
        <v>spaces</v>
      </c>
    </row>
    <row r="2948" spans="1:24" ht="104.7" customHeight="1" x14ac:dyDescent="0.55000000000000004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20">
        <f t="shared" si="371"/>
        <v>42567.531157407408</v>
      </c>
      <c r="L2948" s="20">
        <f t="shared" si="372"/>
        <v>42597.531157407408</v>
      </c>
      <c r="M2948" s="6" t="b">
        <v>0</v>
      </c>
      <c r="N2948" s="6">
        <v>2</v>
      </c>
      <c r="O2948" s="6" t="b">
        <v>0</v>
      </c>
      <c r="P2948" s="6" t="s">
        <v>8303</v>
      </c>
      <c r="Q2948" s="8">
        <f t="shared" si="373"/>
        <v>0.1</v>
      </c>
      <c r="R2948" s="9">
        <f t="shared" si="374"/>
        <v>1</v>
      </c>
      <c r="S2948" s="6" t="s">
        <v>8317</v>
      </c>
      <c r="T2948" s="6" t="s">
        <v>8357</v>
      </c>
      <c r="U2948" s="6" t="str">
        <f t="shared" si="368"/>
        <v>theater</v>
      </c>
      <c r="V2948" s="6" t="str">
        <f t="shared" si="375"/>
        <v>spaces</v>
      </c>
      <c r="W2948" s="6" t="str">
        <f t="shared" si="369"/>
        <v>theater</v>
      </c>
      <c r="X2948" s="6" t="str">
        <f t="shared" si="370"/>
        <v>spaces</v>
      </c>
    </row>
    <row r="2949" spans="1:24" ht="104.7" customHeight="1" x14ac:dyDescent="0.55000000000000004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20">
        <f t="shared" si="371"/>
        <v>42649.562118055561</v>
      </c>
      <c r="L2949" s="20">
        <f t="shared" si="372"/>
        <v>42698.715972222228</v>
      </c>
      <c r="M2949" s="6" t="b">
        <v>0</v>
      </c>
      <c r="N2949" s="6">
        <v>13</v>
      </c>
      <c r="O2949" s="6" t="b">
        <v>0</v>
      </c>
      <c r="P2949" s="6" t="s">
        <v>8303</v>
      </c>
      <c r="Q2949" s="8">
        <f t="shared" si="373"/>
        <v>4.2880000000000003</v>
      </c>
      <c r="R2949" s="9">
        <f t="shared" si="374"/>
        <v>82.461538461538467</v>
      </c>
      <c r="S2949" s="6" t="s">
        <v>8317</v>
      </c>
      <c r="T2949" s="6" t="s">
        <v>8357</v>
      </c>
      <c r="U2949" s="6" t="str">
        <f t="shared" si="368"/>
        <v>theater</v>
      </c>
      <c r="V2949" s="6" t="str">
        <f t="shared" si="375"/>
        <v>spaces</v>
      </c>
      <c r="W2949" s="6" t="str">
        <f t="shared" si="369"/>
        <v>theater</v>
      </c>
      <c r="X2949" s="6" t="str">
        <f t="shared" si="370"/>
        <v>spaces</v>
      </c>
    </row>
    <row r="2950" spans="1:24" ht="104.7" customHeight="1" x14ac:dyDescent="0.55000000000000004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20">
        <f t="shared" si="371"/>
        <v>42097.649224537032</v>
      </c>
      <c r="L2950" s="20">
        <f t="shared" si="372"/>
        <v>42157.649224537032</v>
      </c>
      <c r="M2950" s="6" t="b">
        <v>0</v>
      </c>
      <c r="N2950" s="6">
        <v>9</v>
      </c>
      <c r="O2950" s="6" t="b">
        <v>0</v>
      </c>
      <c r="P2950" s="6" t="s">
        <v>8303</v>
      </c>
      <c r="Q2950" s="8">
        <f t="shared" si="373"/>
        <v>4.8000000000000004E-3</v>
      </c>
      <c r="R2950" s="9">
        <f t="shared" si="374"/>
        <v>2.6666666666666665</v>
      </c>
      <c r="S2950" s="6" t="s">
        <v>8317</v>
      </c>
      <c r="T2950" s="6" t="s">
        <v>8357</v>
      </c>
      <c r="U2950" s="6" t="str">
        <f t="shared" si="368"/>
        <v>theater</v>
      </c>
      <c r="V2950" s="6" t="str">
        <f t="shared" si="375"/>
        <v>spaces</v>
      </c>
      <c r="W2950" s="6" t="str">
        <f t="shared" si="369"/>
        <v>theater</v>
      </c>
      <c r="X2950" s="6" t="str">
        <f t="shared" si="370"/>
        <v>spaces</v>
      </c>
    </row>
    <row r="2951" spans="1:24" ht="104.7" customHeight="1" x14ac:dyDescent="0.55000000000000004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20">
        <f t="shared" si="371"/>
        <v>42297.823113425926</v>
      </c>
      <c r="L2951" s="20">
        <f t="shared" si="372"/>
        <v>42327.864780092597</v>
      </c>
      <c r="M2951" s="6" t="b">
        <v>0</v>
      </c>
      <c r="N2951" s="6">
        <v>2</v>
      </c>
      <c r="O2951" s="6" t="b">
        <v>0</v>
      </c>
      <c r="P2951" s="6" t="s">
        <v>8303</v>
      </c>
      <c r="Q2951" s="8">
        <f t="shared" si="373"/>
        <v>2.5</v>
      </c>
      <c r="R2951" s="9">
        <f t="shared" si="374"/>
        <v>12.5</v>
      </c>
      <c r="S2951" s="6" t="s">
        <v>8317</v>
      </c>
      <c r="T2951" s="6" t="s">
        <v>8357</v>
      </c>
      <c r="U2951" s="6" t="str">
        <f t="shared" si="368"/>
        <v>theater</v>
      </c>
      <c r="V2951" s="6" t="str">
        <f t="shared" si="375"/>
        <v>spaces</v>
      </c>
      <c r="W2951" s="6" t="str">
        <f t="shared" si="369"/>
        <v>theater</v>
      </c>
      <c r="X2951" s="6" t="str">
        <f t="shared" si="370"/>
        <v>spaces</v>
      </c>
    </row>
    <row r="2952" spans="1:24" ht="104.7" customHeight="1" x14ac:dyDescent="0.55000000000000004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20">
        <f t="shared" si="371"/>
        <v>42362.36518518519</v>
      </c>
      <c r="L2952" s="20">
        <f t="shared" si="372"/>
        <v>42392.36518518519</v>
      </c>
      <c r="M2952" s="6" t="b">
        <v>0</v>
      </c>
      <c r="N2952" s="6">
        <v>0</v>
      </c>
      <c r="O2952" s="6" t="b">
        <v>0</v>
      </c>
      <c r="P2952" s="6" t="s">
        <v>8303</v>
      </c>
      <c r="Q2952" s="8">
        <f t="shared" si="373"/>
        <v>0</v>
      </c>
      <c r="R2952" s="9" t="e">
        <f t="shared" si="374"/>
        <v>#DIV/0!</v>
      </c>
      <c r="S2952" s="6" t="s">
        <v>8317</v>
      </c>
      <c r="T2952" s="6" t="s">
        <v>8357</v>
      </c>
      <c r="U2952" s="6" t="str">
        <f t="shared" si="368"/>
        <v>theater</v>
      </c>
      <c r="V2952" s="6" t="str">
        <f t="shared" si="375"/>
        <v>spaces</v>
      </c>
      <c r="W2952" s="6" t="str">
        <f t="shared" si="369"/>
        <v>theater</v>
      </c>
      <c r="X2952" s="6" t="str">
        <f t="shared" si="370"/>
        <v>spaces</v>
      </c>
    </row>
    <row r="2953" spans="1:24" ht="104.7" customHeight="1" x14ac:dyDescent="0.55000000000000004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20">
        <f t="shared" si="371"/>
        <v>41872.802928240737</v>
      </c>
      <c r="L2953" s="20">
        <f t="shared" si="372"/>
        <v>41917.802928240737</v>
      </c>
      <c r="M2953" s="6" t="b">
        <v>0</v>
      </c>
      <c r="N2953" s="6">
        <v>58</v>
      </c>
      <c r="O2953" s="6" t="b">
        <v>0</v>
      </c>
      <c r="P2953" s="6" t="s">
        <v>8303</v>
      </c>
      <c r="Q2953" s="8">
        <f t="shared" si="373"/>
        <v>2.1919999999999997</v>
      </c>
      <c r="R2953" s="9">
        <f t="shared" si="374"/>
        <v>18.896551724137932</v>
      </c>
      <c r="S2953" s="6" t="s">
        <v>8317</v>
      </c>
      <c r="T2953" s="6" t="s">
        <v>8357</v>
      </c>
      <c r="U2953" s="6" t="str">
        <f t="shared" si="368"/>
        <v>theater</v>
      </c>
      <c r="V2953" s="6" t="str">
        <f t="shared" si="375"/>
        <v>spaces</v>
      </c>
      <c r="W2953" s="6" t="str">
        <f t="shared" si="369"/>
        <v>theater</v>
      </c>
      <c r="X2953" s="6" t="str">
        <f t="shared" si="370"/>
        <v>spaces</v>
      </c>
    </row>
    <row r="2954" spans="1:24" ht="104.7" customHeight="1" x14ac:dyDescent="0.55000000000000004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20">
        <f t="shared" si="371"/>
        <v>42628.690266203703</v>
      </c>
      <c r="L2954" s="20">
        <f t="shared" si="372"/>
        <v>42660.166666666672</v>
      </c>
      <c r="M2954" s="6" t="b">
        <v>0</v>
      </c>
      <c r="N2954" s="6">
        <v>8</v>
      </c>
      <c r="O2954" s="6" t="b">
        <v>0</v>
      </c>
      <c r="P2954" s="6" t="s">
        <v>8303</v>
      </c>
      <c r="Q2954" s="8">
        <f t="shared" si="373"/>
        <v>8.0250000000000004</v>
      </c>
      <c r="R2954" s="9">
        <f t="shared" si="374"/>
        <v>200.625</v>
      </c>
      <c r="S2954" s="6" t="s">
        <v>8317</v>
      </c>
      <c r="T2954" s="6" t="s">
        <v>8357</v>
      </c>
      <c r="U2954" s="6" t="str">
        <f t="shared" si="368"/>
        <v>theater</v>
      </c>
      <c r="V2954" s="6" t="str">
        <f t="shared" si="375"/>
        <v>spaces</v>
      </c>
      <c r="W2954" s="6" t="str">
        <f t="shared" si="369"/>
        <v>theater</v>
      </c>
      <c r="X2954" s="6" t="str">
        <f t="shared" si="370"/>
        <v>spaces</v>
      </c>
    </row>
    <row r="2955" spans="1:24" ht="104.7" customHeight="1" x14ac:dyDescent="0.55000000000000004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20">
        <f t="shared" si="371"/>
        <v>42255.791909722218</v>
      </c>
      <c r="L2955" s="20">
        <f t="shared" si="372"/>
        <v>42285.791909722218</v>
      </c>
      <c r="M2955" s="6" t="b">
        <v>0</v>
      </c>
      <c r="N2955" s="6">
        <v>3</v>
      </c>
      <c r="O2955" s="6" t="b">
        <v>0</v>
      </c>
      <c r="P2955" s="6" t="s">
        <v>8303</v>
      </c>
      <c r="Q2955" s="8">
        <f t="shared" si="373"/>
        <v>0.15125</v>
      </c>
      <c r="R2955" s="9">
        <f t="shared" si="374"/>
        <v>201.66666666666666</v>
      </c>
      <c r="S2955" s="6" t="s">
        <v>8317</v>
      </c>
      <c r="T2955" s="6" t="s">
        <v>8357</v>
      </c>
      <c r="U2955" s="6" t="str">
        <f t="shared" si="368"/>
        <v>theater</v>
      </c>
      <c r="V2955" s="6" t="str">
        <f t="shared" si="375"/>
        <v>spaces</v>
      </c>
      <c r="W2955" s="6" t="str">
        <f t="shared" si="369"/>
        <v>theater</v>
      </c>
      <c r="X2955" s="6" t="str">
        <f t="shared" si="370"/>
        <v>spaces</v>
      </c>
    </row>
    <row r="2956" spans="1:24" ht="104.7" customHeight="1" x14ac:dyDescent="0.55000000000000004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20">
        <f t="shared" si="371"/>
        <v>42790.583368055552</v>
      </c>
      <c r="L2956" s="20">
        <f t="shared" si="372"/>
        <v>42810.541701388895</v>
      </c>
      <c r="M2956" s="6" t="b">
        <v>0</v>
      </c>
      <c r="N2956" s="6">
        <v>0</v>
      </c>
      <c r="O2956" s="6" t="b">
        <v>0</v>
      </c>
      <c r="P2956" s="6" t="s">
        <v>8303</v>
      </c>
      <c r="Q2956" s="8">
        <f t="shared" si="373"/>
        <v>0</v>
      </c>
      <c r="R2956" s="9" t="e">
        <f t="shared" si="374"/>
        <v>#DIV/0!</v>
      </c>
      <c r="S2956" s="6" t="s">
        <v>8317</v>
      </c>
      <c r="T2956" s="6" t="s">
        <v>8357</v>
      </c>
      <c r="U2956" s="6" t="str">
        <f t="shared" si="368"/>
        <v>theater</v>
      </c>
      <c r="V2956" s="6" t="str">
        <f t="shared" si="375"/>
        <v>spaces</v>
      </c>
      <c r="W2956" s="6" t="str">
        <f t="shared" si="369"/>
        <v>theater</v>
      </c>
      <c r="X2956" s="6" t="str">
        <f t="shared" si="370"/>
        <v>spaces</v>
      </c>
    </row>
    <row r="2957" spans="1:24" ht="104.7" customHeight="1" x14ac:dyDescent="0.55000000000000004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20">
        <f t="shared" si="371"/>
        <v>42141.741307870368</v>
      </c>
      <c r="L2957" s="20">
        <f t="shared" si="372"/>
        <v>42171.741307870368</v>
      </c>
      <c r="M2957" s="6" t="b">
        <v>0</v>
      </c>
      <c r="N2957" s="6">
        <v>11</v>
      </c>
      <c r="O2957" s="6" t="b">
        <v>0</v>
      </c>
      <c r="P2957" s="6" t="s">
        <v>8303</v>
      </c>
      <c r="Q2957" s="8">
        <f t="shared" si="373"/>
        <v>59.583333333333336</v>
      </c>
      <c r="R2957" s="9">
        <f t="shared" si="374"/>
        <v>65</v>
      </c>
      <c r="S2957" s="6" t="s">
        <v>8317</v>
      </c>
      <c r="T2957" s="6" t="s">
        <v>8357</v>
      </c>
      <c r="U2957" s="6" t="str">
        <f t="shared" si="368"/>
        <v>theater</v>
      </c>
      <c r="V2957" s="6" t="str">
        <f t="shared" si="375"/>
        <v>spaces</v>
      </c>
      <c r="W2957" s="6" t="str">
        <f t="shared" si="369"/>
        <v>theater</v>
      </c>
      <c r="X2957" s="6" t="str">
        <f t="shared" si="370"/>
        <v>spaces</v>
      </c>
    </row>
    <row r="2958" spans="1:24" ht="104.7" customHeight="1" x14ac:dyDescent="0.55000000000000004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20">
        <f t="shared" si="371"/>
        <v>42464.958912037036</v>
      </c>
      <c r="L2958" s="20">
        <f t="shared" si="372"/>
        <v>42494.958912037036</v>
      </c>
      <c r="M2958" s="6" t="b">
        <v>0</v>
      </c>
      <c r="N2958" s="6">
        <v>20</v>
      </c>
      <c r="O2958" s="6" t="b">
        <v>0</v>
      </c>
      <c r="P2958" s="6" t="s">
        <v>8303</v>
      </c>
      <c r="Q2958" s="8">
        <f t="shared" si="373"/>
        <v>16.734177215189874</v>
      </c>
      <c r="R2958" s="9">
        <f t="shared" si="374"/>
        <v>66.099999999999994</v>
      </c>
      <c r="S2958" s="6" t="s">
        <v>8317</v>
      </c>
      <c r="T2958" s="6" t="s">
        <v>8357</v>
      </c>
      <c r="U2958" s="6" t="str">
        <f t="shared" si="368"/>
        <v>theater</v>
      </c>
      <c r="V2958" s="6" t="str">
        <f t="shared" si="375"/>
        <v>spaces</v>
      </c>
      <c r="W2958" s="6" t="str">
        <f t="shared" si="369"/>
        <v>theater</v>
      </c>
      <c r="X2958" s="6" t="str">
        <f t="shared" si="370"/>
        <v>spaces</v>
      </c>
    </row>
    <row r="2959" spans="1:24" ht="104.7" customHeight="1" x14ac:dyDescent="0.55000000000000004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20">
        <f t="shared" si="371"/>
        <v>42031.011249999996</v>
      </c>
      <c r="L2959" s="20">
        <f t="shared" si="372"/>
        <v>42090.969583333332</v>
      </c>
      <c r="M2959" s="6" t="b">
        <v>0</v>
      </c>
      <c r="N2959" s="6">
        <v>3</v>
      </c>
      <c r="O2959" s="6" t="b">
        <v>0</v>
      </c>
      <c r="P2959" s="6" t="s">
        <v>8303</v>
      </c>
      <c r="Q2959" s="8">
        <f t="shared" si="373"/>
        <v>1.8666666666666669</v>
      </c>
      <c r="R2959" s="9">
        <f t="shared" si="374"/>
        <v>93.333333333333329</v>
      </c>
      <c r="S2959" s="6" t="s">
        <v>8317</v>
      </c>
      <c r="T2959" s="6" t="s">
        <v>8357</v>
      </c>
      <c r="U2959" s="6" t="str">
        <f t="shared" si="368"/>
        <v>theater</v>
      </c>
      <c r="V2959" s="6" t="str">
        <f t="shared" si="375"/>
        <v>spaces</v>
      </c>
      <c r="W2959" s="6" t="str">
        <f t="shared" si="369"/>
        <v>theater</v>
      </c>
      <c r="X2959" s="6" t="str">
        <f t="shared" si="370"/>
        <v>spaces</v>
      </c>
    </row>
    <row r="2960" spans="1:24" ht="104.7" customHeight="1" x14ac:dyDescent="0.55000000000000004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20">
        <f t="shared" si="371"/>
        <v>42438.779131944444</v>
      </c>
      <c r="L2960" s="20">
        <f t="shared" si="372"/>
        <v>42498.73746527778</v>
      </c>
      <c r="M2960" s="6" t="b">
        <v>0</v>
      </c>
      <c r="N2960" s="6">
        <v>0</v>
      </c>
      <c r="O2960" s="6" t="b">
        <v>0</v>
      </c>
      <c r="P2960" s="6" t="s">
        <v>8303</v>
      </c>
      <c r="Q2960" s="8">
        <f t="shared" si="373"/>
        <v>0</v>
      </c>
      <c r="R2960" s="9" t="e">
        <f t="shared" si="374"/>
        <v>#DIV/0!</v>
      </c>
      <c r="S2960" s="6" t="s">
        <v>8317</v>
      </c>
      <c r="T2960" s="6" t="s">
        <v>8357</v>
      </c>
      <c r="U2960" s="6" t="str">
        <f t="shared" si="368"/>
        <v>theater</v>
      </c>
      <c r="V2960" s="6" t="str">
        <f t="shared" si="375"/>
        <v>spaces</v>
      </c>
      <c r="W2960" s="6" t="str">
        <f t="shared" si="369"/>
        <v>theater</v>
      </c>
      <c r="X2960" s="6" t="str">
        <f t="shared" si="370"/>
        <v>spaces</v>
      </c>
    </row>
    <row r="2961" spans="1:24" ht="104.7" customHeight="1" x14ac:dyDescent="0.55000000000000004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20">
        <f t="shared" si="371"/>
        <v>42498.008391203708</v>
      </c>
      <c r="L2961" s="20">
        <f t="shared" si="372"/>
        <v>42528.008391203708</v>
      </c>
      <c r="M2961" s="6" t="b">
        <v>0</v>
      </c>
      <c r="N2961" s="6">
        <v>0</v>
      </c>
      <c r="O2961" s="6" t="b">
        <v>0</v>
      </c>
      <c r="P2961" s="6" t="s">
        <v>8303</v>
      </c>
      <c r="Q2961" s="8">
        <f t="shared" si="373"/>
        <v>0</v>
      </c>
      <c r="R2961" s="9" t="e">
        <f t="shared" si="374"/>
        <v>#DIV/0!</v>
      </c>
      <c r="S2961" s="6" t="s">
        <v>8317</v>
      </c>
      <c r="T2961" s="6" t="s">
        <v>8357</v>
      </c>
      <c r="U2961" s="6" t="str">
        <f t="shared" si="368"/>
        <v>theater</v>
      </c>
      <c r="V2961" s="6" t="str">
        <f t="shared" si="375"/>
        <v>spaces</v>
      </c>
      <c r="W2961" s="6" t="str">
        <f t="shared" si="369"/>
        <v>theater</v>
      </c>
      <c r="X2961" s="6" t="str">
        <f t="shared" si="370"/>
        <v>spaces</v>
      </c>
    </row>
    <row r="2962" spans="1:24" ht="104.7" customHeight="1" x14ac:dyDescent="0.55000000000000004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20">
        <f t="shared" si="371"/>
        <v>41863.757210648146</v>
      </c>
      <c r="L2962" s="20">
        <f t="shared" si="372"/>
        <v>41893.757210648146</v>
      </c>
      <c r="M2962" s="6" t="b">
        <v>0</v>
      </c>
      <c r="N2962" s="6">
        <v>0</v>
      </c>
      <c r="O2962" s="6" t="b">
        <v>0</v>
      </c>
      <c r="P2962" s="6" t="s">
        <v>8303</v>
      </c>
      <c r="Q2962" s="8">
        <f t="shared" si="373"/>
        <v>0</v>
      </c>
      <c r="R2962" s="9" t="e">
        <f t="shared" si="374"/>
        <v>#DIV/0!</v>
      </c>
      <c r="S2962" s="6" t="s">
        <v>8317</v>
      </c>
      <c r="T2962" s="6" t="s">
        <v>8357</v>
      </c>
      <c r="U2962" s="6" t="str">
        <f t="shared" si="368"/>
        <v>theater</v>
      </c>
      <c r="V2962" s="6" t="str">
        <f t="shared" si="375"/>
        <v>spaces</v>
      </c>
      <c r="W2962" s="6" t="str">
        <f t="shared" si="369"/>
        <v>theater</v>
      </c>
      <c r="X2962" s="6" t="str">
        <f t="shared" si="370"/>
        <v>spaces</v>
      </c>
    </row>
    <row r="2963" spans="1:24" ht="104.7" customHeight="1" x14ac:dyDescent="0.55000000000000004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20">
        <f t="shared" si="371"/>
        <v>42061.212488425925</v>
      </c>
      <c r="L2963" s="20">
        <f t="shared" si="372"/>
        <v>42089.166666666672</v>
      </c>
      <c r="M2963" s="6" t="b">
        <v>0</v>
      </c>
      <c r="N2963" s="6">
        <v>108</v>
      </c>
      <c r="O2963" s="6" t="b">
        <v>1</v>
      </c>
      <c r="P2963" s="6" t="s">
        <v>8271</v>
      </c>
      <c r="Q2963" s="8">
        <f t="shared" si="373"/>
        <v>109.62</v>
      </c>
      <c r="R2963" s="9">
        <f t="shared" si="374"/>
        <v>50.75</v>
      </c>
      <c r="S2963" s="6" t="s">
        <v>8317</v>
      </c>
      <c r="T2963" s="6" t="s">
        <v>8318</v>
      </c>
      <c r="U2963" s="6" t="str">
        <f t="shared" si="368"/>
        <v>theater</v>
      </c>
      <c r="V2963" s="6" t="str">
        <f t="shared" si="375"/>
        <v>plays</v>
      </c>
      <c r="W2963" s="6" t="str">
        <f t="shared" si="369"/>
        <v>theater</v>
      </c>
      <c r="X2963" s="6" t="str">
        <f t="shared" si="370"/>
        <v>plays</v>
      </c>
    </row>
    <row r="2964" spans="1:24" ht="104.7" customHeight="1" x14ac:dyDescent="0.55000000000000004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20">
        <f t="shared" si="371"/>
        <v>42036.24428240741</v>
      </c>
      <c r="L2964" s="20">
        <f t="shared" si="372"/>
        <v>42064.290972222225</v>
      </c>
      <c r="M2964" s="6" t="b">
        <v>0</v>
      </c>
      <c r="N2964" s="6">
        <v>20</v>
      </c>
      <c r="O2964" s="6" t="b">
        <v>1</v>
      </c>
      <c r="P2964" s="6" t="s">
        <v>8271</v>
      </c>
      <c r="Q2964" s="8">
        <f t="shared" si="373"/>
        <v>121.8</v>
      </c>
      <c r="R2964" s="9">
        <f t="shared" si="374"/>
        <v>60.9</v>
      </c>
      <c r="S2964" s="6" t="s">
        <v>8317</v>
      </c>
      <c r="T2964" s="6" t="s">
        <v>8318</v>
      </c>
      <c r="U2964" s="6" t="str">
        <f t="shared" si="368"/>
        <v>theater</v>
      </c>
      <c r="V2964" s="6" t="str">
        <f t="shared" si="375"/>
        <v>plays</v>
      </c>
      <c r="W2964" s="6" t="str">
        <f t="shared" si="369"/>
        <v>theater</v>
      </c>
      <c r="X2964" s="6" t="str">
        <f t="shared" si="370"/>
        <v>plays</v>
      </c>
    </row>
    <row r="2965" spans="1:24" ht="104.7" customHeight="1" x14ac:dyDescent="0.55000000000000004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20">
        <f t="shared" si="371"/>
        <v>42157.470185185186</v>
      </c>
      <c r="L2965" s="20">
        <f t="shared" si="372"/>
        <v>42187.470185185186</v>
      </c>
      <c r="M2965" s="6" t="b">
        <v>0</v>
      </c>
      <c r="N2965" s="6">
        <v>98</v>
      </c>
      <c r="O2965" s="6" t="b">
        <v>1</v>
      </c>
      <c r="P2965" s="6" t="s">
        <v>8271</v>
      </c>
      <c r="Q2965" s="8">
        <f t="shared" si="373"/>
        <v>106.85</v>
      </c>
      <c r="R2965" s="9">
        <f t="shared" si="374"/>
        <v>109.03061224489795</v>
      </c>
      <c r="S2965" s="6" t="s">
        <v>8317</v>
      </c>
      <c r="T2965" s="6" t="s">
        <v>8318</v>
      </c>
      <c r="U2965" s="6" t="str">
        <f t="shared" si="368"/>
        <v>theater</v>
      </c>
      <c r="V2965" s="6" t="str">
        <f t="shared" si="375"/>
        <v>plays</v>
      </c>
      <c r="W2965" s="6" t="str">
        <f t="shared" si="369"/>
        <v>theater</v>
      </c>
      <c r="X2965" s="6" t="str">
        <f t="shared" si="370"/>
        <v>plays</v>
      </c>
    </row>
    <row r="2966" spans="1:24" ht="104.7" customHeight="1" x14ac:dyDescent="0.55000000000000004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20">
        <f t="shared" si="371"/>
        <v>41827.909942129627</v>
      </c>
      <c r="L2966" s="20">
        <f t="shared" si="372"/>
        <v>41857.897222222222</v>
      </c>
      <c r="M2966" s="6" t="b">
        <v>0</v>
      </c>
      <c r="N2966" s="6">
        <v>196</v>
      </c>
      <c r="O2966" s="6" t="b">
        <v>1</v>
      </c>
      <c r="P2966" s="6" t="s">
        <v>8271</v>
      </c>
      <c r="Q2966" s="8">
        <f t="shared" si="373"/>
        <v>100.71379999999999</v>
      </c>
      <c r="R2966" s="9">
        <f t="shared" si="374"/>
        <v>25.692295918367346</v>
      </c>
      <c r="S2966" s="6" t="s">
        <v>8317</v>
      </c>
      <c r="T2966" s="6" t="s">
        <v>8318</v>
      </c>
      <c r="U2966" s="6" t="str">
        <f t="shared" si="368"/>
        <v>theater</v>
      </c>
      <c r="V2966" s="6" t="str">
        <f t="shared" si="375"/>
        <v>plays</v>
      </c>
      <c r="W2966" s="6" t="str">
        <f t="shared" si="369"/>
        <v>theater</v>
      </c>
      <c r="X2966" s="6" t="str">
        <f t="shared" si="370"/>
        <v>plays</v>
      </c>
    </row>
    <row r="2967" spans="1:24" ht="104.7" customHeight="1" x14ac:dyDescent="0.55000000000000004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20">
        <f t="shared" si="371"/>
        <v>42162.729548611111</v>
      </c>
      <c r="L2967" s="20">
        <f t="shared" si="372"/>
        <v>42192.729548611111</v>
      </c>
      <c r="M2967" s="6" t="b">
        <v>0</v>
      </c>
      <c r="N2967" s="6">
        <v>39</v>
      </c>
      <c r="O2967" s="6" t="b">
        <v>1</v>
      </c>
      <c r="P2967" s="6" t="s">
        <v>8271</v>
      </c>
      <c r="Q2967" s="8">
        <f t="shared" si="373"/>
        <v>109.00000000000001</v>
      </c>
      <c r="R2967" s="9">
        <f t="shared" si="374"/>
        <v>41.92307692307692</v>
      </c>
      <c r="S2967" s="6" t="s">
        <v>8317</v>
      </c>
      <c r="T2967" s="6" t="s">
        <v>8318</v>
      </c>
      <c r="U2967" s="6" t="str">
        <f t="shared" si="368"/>
        <v>theater</v>
      </c>
      <c r="V2967" s="6" t="str">
        <f t="shared" si="375"/>
        <v>plays</v>
      </c>
      <c r="W2967" s="6" t="str">
        <f t="shared" si="369"/>
        <v>theater</v>
      </c>
      <c r="X2967" s="6" t="str">
        <f t="shared" si="370"/>
        <v>plays</v>
      </c>
    </row>
    <row r="2968" spans="1:24" ht="104.7" customHeight="1" x14ac:dyDescent="0.55000000000000004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20">
        <f t="shared" si="371"/>
        <v>42233.738564814819</v>
      </c>
      <c r="L2968" s="20">
        <f t="shared" si="372"/>
        <v>42263.738564814819</v>
      </c>
      <c r="M2968" s="6" t="b">
        <v>0</v>
      </c>
      <c r="N2968" s="6">
        <v>128</v>
      </c>
      <c r="O2968" s="6" t="b">
        <v>1</v>
      </c>
      <c r="P2968" s="6" t="s">
        <v>8271</v>
      </c>
      <c r="Q2968" s="8">
        <f t="shared" si="373"/>
        <v>113.63000000000001</v>
      </c>
      <c r="R2968" s="9">
        <f t="shared" si="374"/>
        <v>88.7734375</v>
      </c>
      <c r="S2968" s="6" t="s">
        <v>8317</v>
      </c>
      <c r="T2968" s="6" t="s">
        <v>8318</v>
      </c>
      <c r="U2968" s="6" t="str">
        <f t="shared" si="368"/>
        <v>theater</v>
      </c>
      <c r="V2968" s="6" t="str">
        <f t="shared" si="375"/>
        <v>plays</v>
      </c>
      <c r="W2968" s="6" t="str">
        <f t="shared" si="369"/>
        <v>theater</v>
      </c>
      <c r="X2968" s="6" t="str">
        <f t="shared" si="370"/>
        <v>plays</v>
      </c>
    </row>
    <row r="2969" spans="1:24" ht="104.7" customHeight="1" x14ac:dyDescent="0.55000000000000004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20">
        <f t="shared" si="371"/>
        <v>42042.197824074072</v>
      </c>
      <c r="L2969" s="20">
        <f t="shared" si="372"/>
        <v>42072.156157407408</v>
      </c>
      <c r="M2969" s="6" t="b">
        <v>0</v>
      </c>
      <c r="N2969" s="6">
        <v>71</v>
      </c>
      <c r="O2969" s="6" t="b">
        <v>1</v>
      </c>
      <c r="P2969" s="6" t="s">
        <v>8271</v>
      </c>
      <c r="Q2969" s="8">
        <f t="shared" si="373"/>
        <v>113.92</v>
      </c>
      <c r="R2969" s="9">
        <f t="shared" si="374"/>
        <v>80.225352112676063</v>
      </c>
      <c r="S2969" s="6" t="s">
        <v>8317</v>
      </c>
      <c r="T2969" s="6" t="s">
        <v>8318</v>
      </c>
      <c r="U2969" s="6" t="str">
        <f t="shared" si="368"/>
        <v>theater</v>
      </c>
      <c r="V2969" s="6" t="str">
        <f t="shared" si="375"/>
        <v>plays</v>
      </c>
      <c r="W2969" s="6" t="str">
        <f t="shared" si="369"/>
        <v>theater</v>
      </c>
      <c r="X2969" s="6" t="str">
        <f t="shared" si="370"/>
        <v>plays</v>
      </c>
    </row>
    <row r="2970" spans="1:24" ht="104.7" customHeight="1" x14ac:dyDescent="0.55000000000000004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20">
        <f t="shared" si="371"/>
        <v>42585.523842592593</v>
      </c>
      <c r="L2970" s="20">
        <f t="shared" si="372"/>
        <v>42599.165972222225</v>
      </c>
      <c r="M2970" s="6" t="b">
        <v>0</v>
      </c>
      <c r="N2970" s="6">
        <v>47</v>
      </c>
      <c r="O2970" s="6" t="b">
        <v>1</v>
      </c>
      <c r="P2970" s="6" t="s">
        <v>8271</v>
      </c>
      <c r="Q2970" s="8">
        <f t="shared" si="373"/>
        <v>106</v>
      </c>
      <c r="R2970" s="9">
        <f t="shared" si="374"/>
        <v>78.936170212765958</v>
      </c>
      <c r="S2970" s="6" t="s">
        <v>8317</v>
      </c>
      <c r="T2970" s="6" t="s">
        <v>8318</v>
      </c>
      <c r="U2970" s="6" t="str">
        <f t="shared" si="368"/>
        <v>theater</v>
      </c>
      <c r="V2970" s="6" t="str">
        <f t="shared" si="375"/>
        <v>plays</v>
      </c>
      <c r="W2970" s="6" t="str">
        <f t="shared" si="369"/>
        <v>theater</v>
      </c>
      <c r="X2970" s="6" t="str">
        <f t="shared" si="370"/>
        <v>plays</v>
      </c>
    </row>
    <row r="2971" spans="1:24" ht="104.7" customHeight="1" x14ac:dyDescent="0.55000000000000004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20">
        <f t="shared" si="371"/>
        <v>42097.786493055552</v>
      </c>
      <c r="L2971" s="20">
        <f t="shared" si="372"/>
        <v>42127.952083333337</v>
      </c>
      <c r="M2971" s="6" t="b">
        <v>0</v>
      </c>
      <c r="N2971" s="6">
        <v>17</v>
      </c>
      <c r="O2971" s="6" t="b">
        <v>1</v>
      </c>
      <c r="P2971" s="6" t="s">
        <v>8271</v>
      </c>
      <c r="Q2971" s="8">
        <f t="shared" si="373"/>
        <v>162.5</v>
      </c>
      <c r="R2971" s="9">
        <f t="shared" si="374"/>
        <v>95.588235294117652</v>
      </c>
      <c r="S2971" s="6" t="s">
        <v>8317</v>
      </c>
      <c r="T2971" s="6" t="s">
        <v>8318</v>
      </c>
      <c r="U2971" s="6" t="str">
        <f t="shared" si="368"/>
        <v>theater</v>
      </c>
      <c r="V2971" s="6" t="str">
        <f t="shared" si="375"/>
        <v>plays</v>
      </c>
      <c r="W2971" s="6" t="str">
        <f t="shared" si="369"/>
        <v>theater</v>
      </c>
      <c r="X2971" s="6" t="str">
        <f t="shared" si="370"/>
        <v>plays</v>
      </c>
    </row>
    <row r="2972" spans="1:24" ht="104.7" customHeight="1" x14ac:dyDescent="0.55000000000000004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20">
        <f t="shared" si="371"/>
        <v>41808.669571759259</v>
      </c>
      <c r="L2972" s="20">
        <f t="shared" si="372"/>
        <v>41838.669571759259</v>
      </c>
      <c r="M2972" s="6" t="b">
        <v>0</v>
      </c>
      <c r="N2972" s="6">
        <v>91</v>
      </c>
      <c r="O2972" s="6" t="b">
        <v>1</v>
      </c>
      <c r="P2972" s="6" t="s">
        <v>8271</v>
      </c>
      <c r="Q2972" s="8">
        <f t="shared" si="373"/>
        <v>106</v>
      </c>
      <c r="R2972" s="9">
        <f t="shared" si="374"/>
        <v>69.890109890109883</v>
      </c>
      <c r="S2972" s="6" t="s">
        <v>8317</v>
      </c>
      <c r="T2972" s="6" t="s">
        <v>8318</v>
      </c>
      <c r="U2972" s="6" t="str">
        <f t="shared" si="368"/>
        <v>theater</v>
      </c>
      <c r="V2972" s="6" t="str">
        <f t="shared" si="375"/>
        <v>plays</v>
      </c>
      <c r="W2972" s="6" t="str">
        <f t="shared" si="369"/>
        <v>theater</v>
      </c>
      <c r="X2972" s="6" t="str">
        <f t="shared" si="370"/>
        <v>plays</v>
      </c>
    </row>
    <row r="2973" spans="1:24" ht="104.7" customHeight="1" x14ac:dyDescent="0.55000000000000004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20">
        <f t="shared" si="371"/>
        <v>41852.658310185187</v>
      </c>
      <c r="L2973" s="20">
        <f t="shared" si="372"/>
        <v>41882.658310185187</v>
      </c>
      <c r="M2973" s="6" t="b">
        <v>0</v>
      </c>
      <c r="N2973" s="6">
        <v>43</v>
      </c>
      <c r="O2973" s="6" t="b">
        <v>1</v>
      </c>
      <c r="P2973" s="6" t="s">
        <v>8271</v>
      </c>
      <c r="Q2973" s="8">
        <f t="shared" si="373"/>
        <v>100.15624999999999</v>
      </c>
      <c r="R2973" s="9">
        <f t="shared" si="374"/>
        <v>74.534883720930239</v>
      </c>
      <c r="S2973" s="6" t="s">
        <v>8317</v>
      </c>
      <c r="T2973" s="6" t="s">
        <v>8318</v>
      </c>
      <c r="U2973" s="6" t="str">
        <f t="shared" si="368"/>
        <v>theater</v>
      </c>
      <c r="V2973" s="6" t="str">
        <f t="shared" si="375"/>
        <v>plays</v>
      </c>
      <c r="W2973" s="6" t="str">
        <f t="shared" si="369"/>
        <v>theater</v>
      </c>
      <c r="X2973" s="6" t="str">
        <f t="shared" si="370"/>
        <v>plays</v>
      </c>
    </row>
    <row r="2974" spans="1:24" ht="104.7" customHeight="1" x14ac:dyDescent="0.55000000000000004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20">
        <f t="shared" si="371"/>
        <v>42694.110185185185</v>
      </c>
      <c r="L2974" s="20">
        <f t="shared" si="372"/>
        <v>42709.041666666672</v>
      </c>
      <c r="M2974" s="6" t="b">
        <v>0</v>
      </c>
      <c r="N2974" s="6">
        <v>17</v>
      </c>
      <c r="O2974" s="6" t="b">
        <v>1</v>
      </c>
      <c r="P2974" s="6" t="s">
        <v>8271</v>
      </c>
      <c r="Q2974" s="8">
        <f t="shared" si="373"/>
        <v>105.35000000000001</v>
      </c>
      <c r="R2974" s="9">
        <f t="shared" si="374"/>
        <v>123.94117647058823</v>
      </c>
      <c r="S2974" s="6" t="s">
        <v>8317</v>
      </c>
      <c r="T2974" s="6" t="s">
        <v>8318</v>
      </c>
      <c r="U2974" s="6" t="str">
        <f t="shared" si="368"/>
        <v>theater</v>
      </c>
      <c r="V2974" s="6" t="str">
        <f t="shared" si="375"/>
        <v>plays</v>
      </c>
      <c r="W2974" s="6" t="str">
        <f t="shared" si="369"/>
        <v>theater</v>
      </c>
      <c r="X2974" s="6" t="str">
        <f t="shared" si="370"/>
        <v>plays</v>
      </c>
    </row>
    <row r="2975" spans="1:24" ht="104.7" customHeight="1" x14ac:dyDescent="0.55000000000000004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20">
        <f t="shared" si="371"/>
        <v>42341.818379629629</v>
      </c>
      <c r="L2975" s="20">
        <f t="shared" si="372"/>
        <v>42370.166666666672</v>
      </c>
      <c r="M2975" s="6" t="b">
        <v>0</v>
      </c>
      <c r="N2975" s="6">
        <v>33</v>
      </c>
      <c r="O2975" s="6" t="b">
        <v>1</v>
      </c>
      <c r="P2975" s="6" t="s">
        <v>8271</v>
      </c>
      <c r="Q2975" s="8">
        <f t="shared" si="373"/>
        <v>174.8</v>
      </c>
      <c r="R2975" s="9">
        <f t="shared" si="374"/>
        <v>264.84848484848487</v>
      </c>
      <c r="S2975" s="6" t="s">
        <v>8317</v>
      </c>
      <c r="T2975" s="6" t="s">
        <v>8318</v>
      </c>
      <c r="U2975" s="6" t="str">
        <f t="shared" si="368"/>
        <v>theater</v>
      </c>
      <c r="V2975" s="6" t="str">
        <f t="shared" si="375"/>
        <v>plays</v>
      </c>
      <c r="W2975" s="6" t="str">
        <f t="shared" si="369"/>
        <v>theater</v>
      </c>
      <c r="X2975" s="6" t="str">
        <f t="shared" si="370"/>
        <v>plays</v>
      </c>
    </row>
    <row r="2976" spans="1:24" ht="104.7" customHeight="1" x14ac:dyDescent="0.55000000000000004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20">
        <f t="shared" si="371"/>
        <v>41880.061006944445</v>
      </c>
      <c r="L2976" s="20">
        <f t="shared" si="372"/>
        <v>41908.065972222219</v>
      </c>
      <c r="M2976" s="6" t="b">
        <v>0</v>
      </c>
      <c r="N2976" s="6">
        <v>87</v>
      </c>
      <c r="O2976" s="6" t="b">
        <v>1</v>
      </c>
      <c r="P2976" s="6" t="s">
        <v>8271</v>
      </c>
      <c r="Q2976" s="8">
        <f t="shared" si="373"/>
        <v>102</v>
      </c>
      <c r="R2976" s="9">
        <f t="shared" si="374"/>
        <v>58.620689655172413</v>
      </c>
      <c r="S2976" s="6" t="s">
        <v>8317</v>
      </c>
      <c r="T2976" s="6" t="s">
        <v>8318</v>
      </c>
      <c r="U2976" s="6" t="str">
        <f t="shared" si="368"/>
        <v>theater</v>
      </c>
      <c r="V2976" s="6" t="str">
        <f t="shared" si="375"/>
        <v>plays</v>
      </c>
      <c r="W2976" s="6" t="str">
        <f t="shared" si="369"/>
        <v>theater</v>
      </c>
      <c r="X2976" s="6" t="str">
        <f t="shared" si="370"/>
        <v>plays</v>
      </c>
    </row>
    <row r="2977" spans="1:24" ht="104.7" customHeight="1" x14ac:dyDescent="0.55000000000000004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20">
        <f t="shared" si="371"/>
        <v>41941.683865740742</v>
      </c>
      <c r="L2977" s="20">
        <f t="shared" si="372"/>
        <v>41970.125</v>
      </c>
      <c r="M2977" s="6" t="b">
        <v>0</v>
      </c>
      <c r="N2977" s="6">
        <v>113</v>
      </c>
      <c r="O2977" s="6" t="b">
        <v>1</v>
      </c>
      <c r="P2977" s="6" t="s">
        <v>8271</v>
      </c>
      <c r="Q2977" s="8">
        <f t="shared" si="373"/>
        <v>100.125</v>
      </c>
      <c r="R2977" s="9">
        <f t="shared" si="374"/>
        <v>70.884955752212392</v>
      </c>
      <c r="S2977" s="6" t="s">
        <v>8317</v>
      </c>
      <c r="T2977" s="6" t="s">
        <v>8318</v>
      </c>
      <c r="U2977" s="6" t="str">
        <f t="shared" si="368"/>
        <v>theater</v>
      </c>
      <c r="V2977" s="6" t="str">
        <f t="shared" si="375"/>
        <v>plays</v>
      </c>
      <c r="W2977" s="6" t="str">
        <f t="shared" si="369"/>
        <v>theater</v>
      </c>
      <c r="X2977" s="6" t="str">
        <f t="shared" si="370"/>
        <v>plays</v>
      </c>
    </row>
    <row r="2978" spans="1:24" ht="104.7" customHeight="1" x14ac:dyDescent="0.55000000000000004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20">
        <f t="shared" si="371"/>
        <v>42425.730671296296</v>
      </c>
      <c r="L2978" s="20">
        <f t="shared" si="372"/>
        <v>42442.5</v>
      </c>
      <c r="M2978" s="6" t="b">
        <v>0</v>
      </c>
      <c r="N2978" s="6">
        <v>14</v>
      </c>
      <c r="O2978" s="6" t="b">
        <v>1</v>
      </c>
      <c r="P2978" s="6" t="s">
        <v>8271</v>
      </c>
      <c r="Q2978" s="8">
        <f t="shared" si="373"/>
        <v>171.42857142857142</v>
      </c>
      <c r="R2978" s="9">
        <f t="shared" si="374"/>
        <v>8.5714285714285712</v>
      </c>
      <c r="S2978" s="6" t="s">
        <v>8317</v>
      </c>
      <c r="T2978" s="6" t="s">
        <v>8318</v>
      </c>
      <c r="U2978" s="6" t="str">
        <f t="shared" si="368"/>
        <v>theater</v>
      </c>
      <c r="V2978" s="6" t="str">
        <f t="shared" si="375"/>
        <v>plays</v>
      </c>
      <c r="W2978" s="6" t="str">
        <f t="shared" si="369"/>
        <v>theater</v>
      </c>
      <c r="X2978" s="6" t="str">
        <f t="shared" si="370"/>
        <v>plays</v>
      </c>
    </row>
    <row r="2979" spans="1:24" ht="104.7" customHeight="1" x14ac:dyDescent="0.55000000000000004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20">
        <f t="shared" si="371"/>
        <v>42026.88118055556</v>
      </c>
      <c r="L2979" s="20">
        <f t="shared" si="372"/>
        <v>42086.093055555553</v>
      </c>
      <c r="M2979" s="6" t="b">
        <v>0</v>
      </c>
      <c r="N2979" s="6">
        <v>30</v>
      </c>
      <c r="O2979" s="6" t="b">
        <v>1</v>
      </c>
      <c r="P2979" s="6" t="s">
        <v>8271</v>
      </c>
      <c r="Q2979" s="8">
        <f t="shared" si="373"/>
        <v>113.56666666666666</v>
      </c>
      <c r="R2979" s="9">
        <f t="shared" si="374"/>
        <v>113.56666666666666</v>
      </c>
      <c r="S2979" s="6" t="s">
        <v>8317</v>
      </c>
      <c r="T2979" s="6" t="s">
        <v>8318</v>
      </c>
      <c r="U2979" s="6" t="str">
        <f t="shared" si="368"/>
        <v>theater</v>
      </c>
      <c r="V2979" s="6" t="str">
        <f t="shared" si="375"/>
        <v>plays</v>
      </c>
      <c r="W2979" s="6" t="str">
        <f t="shared" si="369"/>
        <v>theater</v>
      </c>
      <c r="X2979" s="6" t="str">
        <f t="shared" si="370"/>
        <v>plays</v>
      </c>
    </row>
    <row r="2980" spans="1:24" ht="104.7" customHeight="1" x14ac:dyDescent="0.55000000000000004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20">
        <f t="shared" si="371"/>
        <v>41922.640590277777</v>
      </c>
      <c r="L2980" s="20">
        <f t="shared" si="372"/>
        <v>41932.249305555553</v>
      </c>
      <c r="M2980" s="6" t="b">
        <v>0</v>
      </c>
      <c r="N2980" s="6">
        <v>16</v>
      </c>
      <c r="O2980" s="6" t="b">
        <v>1</v>
      </c>
      <c r="P2980" s="6" t="s">
        <v>8271</v>
      </c>
      <c r="Q2980" s="8">
        <f t="shared" si="373"/>
        <v>129.46666666666667</v>
      </c>
      <c r="R2980" s="9">
        <f t="shared" si="374"/>
        <v>60.6875</v>
      </c>
      <c r="S2980" s="6" t="s">
        <v>8317</v>
      </c>
      <c r="T2980" s="6" t="s">
        <v>8318</v>
      </c>
      <c r="U2980" s="6" t="str">
        <f t="shared" si="368"/>
        <v>theater</v>
      </c>
      <c r="V2980" s="6" t="str">
        <f t="shared" si="375"/>
        <v>plays</v>
      </c>
      <c r="W2980" s="6" t="str">
        <f t="shared" si="369"/>
        <v>theater</v>
      </c>
      <c r="X2980" s="6" t="str">
        <f t="shared" si="370"/>
        <v>plays</v>
      </c>
    </row>
    <row r="2981" spans="1:24" ht="104.7" customHeight="1" x14ac:dyDescent="0.55000000000000004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20">
        <f t="shared" si="371"/>
        <v>41993.824340277773</v>
      </c>
      <c r="L2981" s="20">
        <f t="shared" si="372"/>
        <v>42010.25</v>
      </c>
      <c r="M2981" s="6" t="b">
        <v>0</v>
      </c>
      <c r="N2981" s="6">
        <v>46</v>
      </c>
      <c r="O2981" s="6" t="b">
        <v>1</v>
      </c>
      <c r="P2981" s="6" t="s">
        <v>8271</v>
      </c>
      <c r="Q2981" s="8">
        <f t="shared" si="373"/>
        <v>101.4</v>
      </c>
      <c r="R2981" s="9">
        <f t="shared" si="374"/>
        <v>110.21739130434783</v>
      </c>
      <c r="S2981" s="6" t="s">
        <v>8317</v>
      </c>
      <c r="T2981" s="6" t="s">
        <v>8318</v>
      </c>
      <c r="U2981" s="6" t="str">
        <f t="shared" si="368"/>
        <v>theater</v>
      </c>
      <c r="V2981" s="6" t="str">
        <f t="shared" si="375"/>
        <v>plays</v>
      </c>
      <c r="W2981" s="6" t="str">
        <f t="shared" si="369"/>
        <v>theater</v>
      </c>
      <c r="X2981" s="6" t="str">
        <f t="shared" si="370"/>
        <v>plays</v>
      </c>
    </row>
    <row r="2982" spans="1:24" ht="104.7" customHeight="1" x14ac:dyDescent="0.55000000000000004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20">
        <f t="shared" si="371"/>
        <v>42219.915856481486</v>
      </c>
      <c r="L2982" s="20">
        <f t="shared" si="372"/>
        <v>42240.083333333328</v>
      </c>
      <c r="M2982" s="6" t="b">
        <v>0</v>
      </c>
      <c r="N2982" s="6">
        <v>24</v>
      </c>
      <c r="O2982" s="6" t="b">
        <v>1</v>
      </c>
      <c r="P2982" s="6" t="s">
        <v>8271</v>
      </c>
      <c r="Q2982" s="8">
        <f t="shared" si="373"/>
        <v>109.16666666666666</v>
      </c>
      <c r="R2982" s="9">
        <f t="shared" si="374"/>
        <v>136.45833333333334</v>
      </c>
      <c r="S2982" s="6" t="s">
        <v>8317</v>
      </c>
      <c r="T2982" s="6" t="s">
        <v>8318</v>
      </c>
      <c r="U2982" s="6" t="str">
        <f t="shared" si="368"/>
        <v>theater</v>
      </c>
      <c r="V2982" s="6" t="str">
        <f t="shared" si="375"/>
        <v>plays</v>
      </c>
      <c r="W2982" s="6" t="str">
        <f t="shared" si="369"/>
        <v>theater</v>
      </c>
      <c r="X2982" s="6" t="str">
        <f t="shared" si="370"/>
        <v>plays</v>
      </c>
    </row>
    <row r="2983" spans="1:24" ht="104.7" customHeight="1" x14ac:dyDescent="0.55000000000000004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20">
        <f t="shared" si="371"/>
        <v>42225.559675925921</v>
      </c>
      <c r="L2983" s="20">
        <f t="shared" si="372"/>
        <v>42270.559675925921</v>
      </c>
      <c r="M2983" s="6" t="b">
        <v>1</v>
      </c>
      <c r="N2983" s="6">
        <v>97</v>
      </c>
      <c r="O2983" s="6" t="b">
        <v>1</v>
      </c>
      <c r="P2983" s="6" t="s">
        <v>8303</v>
      </c>
      <c r="Q2983" s="8">
        <f t="shared" si="373"/>
        <v>128.92500000000001</v>
      </c>
      <c r="R2983" s="9">
        <f t="shared" si="374"/>
        <v>53.164948453608247</v>
      </c>
      <c r="S2983" s="6" t="s">
        <v>8317</v>
      </c>
      <c r="T2983" s="6" t="s">
        <v>8357</v>
      </c>
      <c r="U2983" s="6" t="str">
        <f t="shared" si="368"/>
        <v>theater</v>
      </c>
      <c r="V2983" s="6" t="str">
        <f t="shared" si="375"/>
        <v>spaces</v>
      </c>
      <c r="W2983" s="6" t="str">
        <f t="shared" si="369"/>
        <v>theater</v>
      </c>
      <c r="X2983" s="6" t="str">
        <f t="shared" si="370"/>
        <v>spaces</v>
      </c>
    </row>
    <row r="2984" spans="1:24" ht="104.7" customHeight="1" x14ac:dyDescent="0.55000000000000004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20">
        <f t="shared" si="371"/>
        <v>42381.686840277776</v>
      </c>
      <c r="L2984" s="20">
        <f t="shared" si="372"/>
        <v>42411.686840277776</v>
      </c>
      <c r="M2984" s="6" t="b">
        <v>1</v>
      </c>
      <c r="N2984" s="6">
        <v>59</v>
      </c>
      <c r="O2984" s="6" t="b">
        <v>1</v>
      </c>
      <c r="P2984" s="6" t="s">
        <v>8303</v>
      </c>
      <c r="Q2984" s="8">
        <f t="shared" si="373"/>
        <v>102.06</v>
      </c>
      <c r="R2984" s="9">
        <f t="shared" si="374"/>
        <v>86.491525423728817</v>
      </c>
      <c r="S2984" s="6" t="s">
        <v>8317</v>
      </c>
      <c r="T2984" s="6" t="s">
        <v>8357</v>
      </c>
      <c r="U2984" s="6" t="str">
        <f t="shared" si="368"/>
        <v>theater</v>
      </c>
      <c r="V2984" s="6" t="str">
        <f t="shared" si="375"/>
        <v>spaces</v>
      </c>
      <c r="W2984" s="6" t="str">
        <f t="shared" si="369"/>
        <v>theater</v>
      </c>
      <c r="X2984" s="6" t="str">
        <f t="shared" si="370"/>
        <v>spaces</v>
      </c>
    </row>
    <row r="2985" spans="1:24" ht="104.7" customHeight="1" x14ac:dyDescent="0.55000000000000004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20">
        <f t="shared" si="371"/>
        <v>41894.632361111115</v>
      </c>
      <c r="L2985" s="20">
        <f t="shared" si="372"/>
        <v>41954.674027777779</v>
      </c>
      <c r="M2985" s="6" t="b">
        <v>1</v>
      </c>
      <c r="N2985" s="6">
        <v>1095</v>
      </c>
      <c r="O2985" s="6" t="b">
        <v>1</v>
      </c>
      <c r="P2985" s="6" t="s">
        <v>8303</v>
      </c>
      <c r="Q2985" s="8">
        <f t="shared" si="373"/>
        <v>146.53957758620692</v>
      </c>
      <c r="R2985" s="9">
        <f t="shared" si="374"/>
        <v>155.23827397260274</v>
      </c>
      <c r="S2985" s="6" t="s">
        <v>8317</v>
      </c>
      <c r="T2985" s="6" t="s">
        <v>8357</v>
      </c>
      <c r="U2985" s="6" t="str">
        <f t="shared" si="368"/>
        <v>theater</v>
      </c>
      <c r="V2985" s="6" t="str">
        <f t="shared" si="375"/>
        <v>spaces</v>
      </c>
      <c r="W2985" s="6" t="str">
        <f t="shared" si="369"/>
        <v>theater</v>
      </c>
      <c r="X2985" s="6" t="str">
        <f t="shared" si="370"/>
        <v>spaces</v>
      </c>
    </row>
    <row r="2986" spans="1:24" ht="104.7" customHeight="1" x14ac:dyDescent="0.55000000000000004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20">
        <f t="shared" si="371"/>
        <v>42576.278715277775</v>
      </c>
      <c r="L2986" s="20">
        <f t="shared" si="372"/>
        <v>42606.278715277775</v>
      </c>
      <c r="M2986" s="6" t="b">
        <v>1</v>
      </c>
      <c r="N2986" s="6">
        <v>218</v>
      </c>
      <c r="O2986" s="6" t="b">
        <v>1</v>
      </c>
      <c r="P2986" s="6" t="s">
        <v>8303</v>
      </c>
      <c r="Q2986" s="8">
        <f t="shared" si="373"/>
        <v>100.352</v>
      </c>
      <c r="R2986" s="9">
        <f t="shared" si="374"/>
        <v>115.08256880733946</v>
      </c>
      <c r="S2986" s="6" t="s">
        <v>8317</v>
      </c>
      <c r="T2986" s="6" t="s">
        <v>8357</v>
      </c>
      <c r="U2986" s="6" t="str">
        <f t="shared" si="368"/>
        <v>theater</v>
      </c>
      <c r="V2986" s="6" t="str">
        <f t="shared" si="375"/>
        <v>spaces</v>
      </c>
      <c r="W2986" s="6" t="str">
        <f t="shared" si="369"/>
        <v>theater</v>
      </c>
      <c r="X2986" s="6" t="str">
        <f t="shared" si="370"/>
        <v>spaces</v>
      </c>
    </row>
    <row r="2987" spans="1:24" ht="104.7" customHeight="1" x14ac:dyDescent="0.55000000000000004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20">
        <f t="shared" si="371"/>
        <v>42654.973703703698</v>
      </c>
      <c r="L2987" s="20">
        <f t="shared" si="372"/>
        <v>42674.166666666672</v>
      </c>
      <c r="M2987" s="6" t="b">
        <v>0</v>
      </c>
      <c r="N2987" s="6">
        <v>111</v>
      </c>
      <c r="O2987" s="6" t="b">
        <v>1</v>
      </c>
      <c r="P2987" s="6" t="s">
        <v>8303</v>
      </c>
      <c r="Q2987" s="8">
        <f t="shared" si="373"/>
        <v>121.64999999999999</v>
      </c>
      <c r="R2987" s="9">
        <f t="shared" si="374"/>
        <v>109.5945945945946</v>
      </c>
      <c r="S2987" s="6" t="s">
        <v>8317</v>
      </c>
      <c r="T2987" s="6" t="s">
        <v>8357</v>
      </c>
      <c r="U2987" s="6" t="str">
        <f t="shared" si="368"/>
        <v>theater</v>
      </c>
      <c r="V2987" s="6" t="str">
        <f t="shared" si="375"/>
        <v>spaces</v>
      </c>
      <c r="W2987" s="6" t="str">
        <f t="shared" si="369"/>
        <v>theater</v>
      </c>
      <c r="X2987" s="6" t="str">
        <f t="shared" si="370"/>
        <v>spaces</v>
      </c>
    </row>
    <row r="2988" spans="1:24" ht="104.7" customHeight="1" x14ac:dyDescent="0.55000000000000004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20">
        <f t="shared" si="371"/>
        <v>42431.500069444446</v>
      </c>
      <c r="L2988" s="20">
        <f t="shared" si="372"/>
        <v>42491.458402777775</v>
      </c>
      <c r="M2988" s="6" t="b">
        <v>0</v>
      </c>
      <c r="N2988" s="6">
        <v>56</v>
      </c>
      <c r="O2988" s="6" t="b">
        <v>1</v>
      </c>
      <c r="P2988" s="6" t="s">
        <v>8303</v>
      </c>
      <c r="Q2988" s="8">
        <f t="shared" si="373"/>
        <v>105.5</v>
      </c>
      <c r="R2988" s="9">
        <f t="shared" si="374"/>
        <v>45.214285714285715</v>
      </c>
      <c r="S2988" s="6" t="s">
        <v>8317</v>
      </c>
      <c r="T2988" s="6" t="s">
        <v>8357</v>
      </c>
      <c r="U2988" s="6" t="str">
        <f t="shared" si="368"/>
        <v>theater</v>
      </c>
      <c r="V2988" s="6" t="str">
        <f t="shared" si="375"/>
        <v>spaces</v>
      </c>
      <c r="W2988" s="6" t="str">
        <f t="shared" si="369"/>
        <v>theater</v>
      </c>
      <c r="X2988" s="6" t="str">
        <f t="shared" si="370"/>
        <v>spaces</v>
      </c>
    </row>
    <row r="2989" spans="1:24" ht="104.7" customHeight="1" x14ac:dyDescent="0.55000000000000004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20">
        <f t="shared" si="371"/>
        <v>42627.307303240741</v>
      </c>
      <c r="L2989" s="20">
        <f t="shared" si="372"/>
        <v>42656</v>
      </c>
      <c r="M2989" s="6" t="b">
        <v>0</v>
      </c>
      <c r="N2989" s="6">
        <v>265</v>
      </c>
      <c r="O2989" s="6" t="b">
        <v>1</v>
      </c>
      <c r="P2989" s="6" t="s">
        <v>8303</v>
      </c>
      <c r="Q2989" s="8">
        <f t="shared" si="373"/>
        <v>110.4008</v>
      </c>
      <c r="R2989" s="9">
        <f t="shared" si="374"/>
        <v>104.15169811320754</v>
      </c>
      <c r="S2989" s="6" t="s">
        <v>8317</v>
      </c>
      <c r="T2989" s="6" t="s">
        <v>8357</v>
      </c>
      <c r="U2989" s="6" t="str">
        <f t="shared" si="368"/>
        <v>theater</v>
      </c>
      <c r="V2989" s="6" t="str">
        <f t="shared" si="375"/>
        <v>spaces</v>
      </c>
      <c r="W2989" s="6" t="str">
        <f t="shared" si="369"/>
        <v>theater</v>
      </c>
      <c r="X2989" s="6" t="str">
        <f t="shared" si="370"/>
        <v>spaces</v>
      </c>
    </row>
    <row r="2990" spans="1:24" ht="104.7" customHeight="1" x14ac:dyDescent="0.55000000000000004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20">
        <f t="shared" si="371"/>
        <v>42511.362048611118</v>
      </c>
      <c r="L2990" s="20">
        <f t="shared" si="372"/>
        <v>42541.362048611118</v>
      </c>
      <c r="M2990" s="6" t="b">
        <v>0</v>
      </c>
      <c r="N2990" s="6">
        <v>28</v>
      </c>
      <c r="O2990" s="6" t="b">
        <v>1</v>
      </c>
      <c r="P2990" s="6" t="s">
        <v>8303</v>
      </c>
      <c r="Q2990" s="8">
        <f t="shared" si="373"/>
        <v>100</v>
      </c>
      <c r="R2990" s="9">
        <f t="shared" si="374"/>
        <v>35.714285714285715</v>
      </c>
      <c r="S2990" s="6" t="s">
        <v>8317</v>
      </c>
      <c r="T2990" s="6" t="s">
        <v>8357</v>
      </c>
      <c r="U2990" s="6" t="str">
        <f t="shared" si="368"/>
        <v>theater</v>
      </c>
      <c r="V2990" s="6" t="str">
        <f t="shared" si="375"/>
        <v>spaces</v>
      </c>
      <c r="W2990" s="6" t="str">
        <f t="shared" si="369"/>
        <v>theater</v>
      </c>
      <c r="X2990" s="6" t="str">
        <f t="shared" si="370"/>
        <v>spaces</v>
      </c>
    </row>
    <row r="2991" spans="1:24" ht="104.7" customHeight="1" x14ac:dyDescent="0.55000000000000004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20">
        <f t="shared" si="371"/>
        <v>42337.02039351852</v>
      </c>
      <c r="L2991" s="20">
        <f t="shared" si="372"/>
        <v>42359.207638888889</v>
      </c>
      <c r="M2991" s="6" t="b">
        <v>0</v>
      </c>
      <c r="N2991" s="6">
        <v>364</v>
      </c>
      <c r="O2991" s="6" t="b">
        <v>1</v>
      </c>
      <c r="P2991" s="6" t="s">
        <v>8303</v>
      </c>
      <c r="Q2991" s="8">
        <f t="shared" si="373"/>
        <v>176.535</v>
      </c>
      <c r="R2991" s="9">
        <f t="shared" si="374"/>
        <v>96.997252747252745</v>
      </c>
      <c r="S2991" s="6" t="s">
        <v>8317</v>
      </c>
      <c r="T2991" s="6" t="s">
        <v>8357</v>
      </c>
      <c r="U2991" s="6" t="str">
        <f t="shared" si="368"/>
        <v>theater</v>
      </c>
      <c r="V2991" s="6" t="str">
        <f t="shared" si="375"/>
        <v>spaces</v>
      </c>
      <c r="W2991" s="6" t="str">
        <f t="shared" si="369"/>
        <v>theater</v>
      </c>
      <c r="X2991" s="6" t="str">
        <f t="shared" si="370"/>
        <v>spaces</v>
      </c>
    </row>
    <row r="2992" spans="1:24" ht="104.7" customHeight="1" x14ac:dyDescent="0.55000000000000004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20">
        <f t="shared" si="371"/>
        <v>42341.57430555555</v>
      </c>
      <c r="L2992" s="20">
        <f t="shared" si="372"/>
        <v>42376.57430555555</v>
      </c>
      <c r="M2992" s="6" t="b">
        <v>0</v>
      </c>
      <c r="N2992" s="6">
        <v>27</v>
      </c>
      <c r="O2992" s="6" t="b">
        <v>1</v>
      </c>
      <c r="P2992" s="6" t="s">
        <v>8303</v>
      </c>
      <c r="Q2992" s="8">
        <f t="shared" si="373"/>
        <v>100</v>
      </c>
      <c r="R2992" s="9">
        <f t="shared" si="374"/>
        <v>370.37037037037038</v>
      </c>
      <c r="S2992" s="6" t="s">
        <v>8317</v>
      </c>
      <c r="T2992" s="6" t="s">
        <v>8357</v>
      </c>
      <c r="U2992" s="6" t="str">
        <f t="shared" si="368"/>
        <v>theater</v>
      </c>
      <c r="V2992" s="6" t="str">
        <f t="shared" si="375"/>
        <v>spaces</v>
      </c>
      <c r="W2992" s="6" t="str">
        <f t="shared" si="369"/>
        <v>theater</v>
      </c>
      <c r="X2992" s="6" t="str">
        <f t="shared" si="370"/>
        <v>spaces</v>
      </c>
    </row>
    <row r="2993" spans="1:24" ht="104.7" customHeight="1" x14ac:dyDescent="0.55000000000000004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20">
        <f t="shared" si="371"/>
        <v>42740.837152777778</v>
      </c>
      <c r="L2993" s="20">
        <f t="shared" si="372"/>
        <v>42762.837152777778</v>
      </c>
      <c r="M2993" s="6" t="b">
        <v>0</v>
      </c>
      <c r="N2993" s="6">
        <v>93</v>
      </c>
      <c r="O2993" s="6" t="b">
        <v>1</v>
      </c>
      <c r="P2993" s="6" t="s">
        <v>8303</v>
      </c>
      <c r="Q2993" s="8">
        <f t="shared" si="373"/>
        <v>103.29411764705883</v>
      </c>
      <c r="R2993" s="9">
        <f t="shared" si="374"/>
        <v>94.408602150537632</v>
      </c>
      <c r="S2993" s="6" t="s">
        <v>8317</v>
      </c>
      <c r="T2993" s="6" t="s">
        <v>8357</v>
      </c>
      <c r="U2993" s="6" t="str">
        <f t="shared" si="368"/>
        <v>theater</v>
      </c>
      <c r="V2993" s="6" t="str">
        <f t="shared" si="375"/>
        <v>spaces</v>
      </c>
      <c r="W2993" s="6" t="str">
        <f t="shared" si="369"/>
        <v>theater</v>
      </c>
      <c r="X2993" s="6" t="str">
        <f t="shared" si="370"/>
        <v>spaces</v>
      </c>
    </row>
    <row r="2994" spans="1:24" ht="104.7" customHeight="1" x14ac:dyDescent="0.55000000000000004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20">
        <f t="shared" si="371"/>
        <v>42622.767476851848</v>
      </c>
      <c r="L2994" s="20">
        <f t="shared" si="372"/>
        <v>42652.767476851848</v>
      </c>
      <c r="M2994" s="6" t="b">
        <v>0</v>
      </c>
      <c r="N2994" s="6">
        <v>64</v>
      </c>
      <c r="O2994" s="6" t="b">
        <v>1</v>
      </c>
      <c r="P2994" s="6" t="s">
        <v>8303</v>
      </c>
      <c r="Q2994" s="8">
        <f t="shared" si="373"/>
        <v>104.5</v>
      </c>
      <c r="R2994" s="9">
        <f t="shared" si="374"/>
        <v>48.984375</v>
      </c>
      <c r="S2994" s="6" t="s">
        <v>8317</v>
      </c>
      <c r="T2994" s="6" t="s">
        <v>8357</v>
      </c>
      <c r="U2994" s="6" t="str">
        <f t="shared" si="368"/>
        <v>theater</v>
      </c>
      <c r="V2994" s="6" t="str">
        <f t="shared" si="375"/>
        <v>spaces</v>
      </c>
      <c r="W2994" s="6" t="str">
        <f t="shared" si="369"/>
        <v>theater</v>
      </c>
      <c r="X2994" s="6" t="str">
        <f t="shared" si="370"/>
        <v>spaces</v>
      </c>
    </row>
    <row r="2995" spans="1:24" ht="104.7" customHeight="1" x14ac:dyDescent="0.55000000000000004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20">
        <f t="shared" si="371"/>
        <v>42390.838738425926</v>
      </c>
      <c r="L2995" s="20">
        <f t="shared" si="372"/>
        <v>42420.838738425926</v>
      </c>
      <c r="M2995" s="6" t="b">
        <v>0</v>
      </c>
      <c r="N2995" s="6">
        <v>22</v>
      </c>
      <c r="O2995" s="6" t="b">
        <v>1</v>
      </c>
      <c r="P2995" s="6" t="s">
        <v>8303</v>
      </c>
      <c r="Q2995" s="8">
        <f t="shared" si="373"/>
        <v>100.29999999999998</v>
      </c>
      <c r="R2995" s="9">
        <f t="shared" si="374"/>
        <v>45.590909090909093</v>
      </c>
      <c r="S2995" s="6" t="s">
        <v>8317</v>
      </c>
      <c r="T2995" s="6" t="s">
        <v>8357</v>
      </c>
      <c r="U2995" s="6" t="str">
        <f t="shared" si="368"/>
        <v>theater</v>
      </c>
      <c r="V2995" s="6" t="str">
        <f t="shared" si="375"/>
        <v>spaces</v>
      </c>
      <c r="W2995" s="6" t="str">
        <f t="shared" si="369"/>
        <v>theater</v>
      </c>
      <c r="X2995" s="6" t="str">
        <f t="shared" si="370"/>
        <v>spaces</v>
      </c>
    </row>
    <row r="2996" spans="1:24" ht="104.7" customHeight="1" x14ac:dyDescent="0.55000000000000004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20">
        <f t="shared" si="371"/>
        <v>41885.478842592594</v>
      </c>
      <c r="L2996" s="20">
        <f t="shared" si="372"/>
        <v>41915.478842592594</v>
      </c>
      <c r="M2996" s="6" t="b">
        <v>0</v>
      </c>
      <c r="N2996" s="6">
        <v>59</v>
      </c>
      <c r="O2996" s="6" t="b">
        <v>1</v>
      </c>
      <c r="P2996" s="6" t="s">
        <v>8303</v>
      </c>
      <c r="Q2996" s="8">
        <f t="shared" si="373"/>
        <v>457.74666666666673</v>
      </c>
      <c r="R2996" s="9">
        <f t="shared" si="374"/>
        <v>23.275254237288134</v>
      </c>
      <c r="S2996" s="6" t="s">
        <v>8317</v>
      </c>
      <c r="T2996" s="6" t="s">
        <v>8357</v>
      </c>
      <c r="U2996" s="6" t="str">
        <f t="shared" si="368"/>
        <v>theater</v>
      </c>
      <c r="V2996" s="6" t="str">
        <f t="shared" si="375"/>
        <v>spaces</v>
      </c>
      <c r="W2996" s="6" t="str">
        <f t="shared" si="369"/>
        <v>theater</v>
      </c>
      <c r="X2996" s="6" t="str">
        <f t="shared" si="370"/>
        <v>spaces</v>
      </c>
    </row>
    <row r="2997" spans="1:24" ht="104.7" customHeight="1" x14ac:dyDescent="0.55000000000000004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20">
        <f t="shared" si="371"/>
        <v>42724.665173611109</v>
      </c>
      <c r="L2997" s="20">
        <f t="shared" si="372"/>
        <v>42754.665173611109</v>
      </c>
      <c r="M2997" s="6" t="b">
        <v>0</v>
      </c>
      <c r="N2997" s="6">
        <v>249</v>
      </c>
      <c r="O2997" s="6" t="b">
        <v>1</v>
      </c>
      <c r="P2997" s="6" t="s">
        <v>8303</v>
      </c>
      <c r="Q2997" s="8">
        <f t="shared" si="373"/>
        <v>104.96000000000001</v>
      </c>
      <c r="R2997" s="9">
        <f t="shared" si="374"/>
        <v>63.2289156626506</v>
      </c>
      <c r="S2997" s="6" t="s">
        <v>8317</v>
      </c>
      <c r="T2997" s="6" t="s">
        <v>8357</v>
      </c>
      <c r="U2997" s="6" t="str">
        <f t="shared" si="368"/>
        <v>theater</v>
      </c>
      <c r="V2997" s="6" t="str">
        <f t="shared" si="375"/>
        <v>spaces</v>
      </c>
      <c r="W2997" s="6" t="str">
        <f t="shared" si="369"/>
        <v>theater</v>
      </c>
      <c r="X2997" s="6" t="str">
        <f t="shared" si="370"/>
        <v>spaces</v>
      </c>
    </row>
    <row r="2998" spans="1:24" ht="104.7" customHeight="1" x14ac:dyDescent="0.55000000000000004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20">
        <f t="shared" si="371"/>
        <v>42090.912500000006</v>
      </c>
      <c r="L2998" s="20">
        <f t="shared" si="372"/>
        <v>42150.912500000006</v>
      </c>
      <c r="M2998" s="6" t="b">
        <v>0</v>
      </c>
      <c r="N2998" s="6">
        <v>392</v>
      </c>
      <c r="O2998" s="6" t="b">
        <v>1</v>
      </c>
      <c r="P2998" s="6" t="s">
        <v>8303</v>
      </c>
      <c r="Q2998" s="8">
        <f t="shared" si="373"/>
        <v>171.94285714285715</v>
      </c>
      <c r="R2998" s="9">
        <f t="shared" si="374"/>
        <v>153.5204081632653</v>
      </c>
      <c r="S2998" s="6" t="s">
        <v>8317</v>
      </c>
      <c r="T2998" s="6" t="s">
        <v>8357</v>
      </c>
      <c r="U2998" s="6" t="str">
        <f t="shared" si="368"/>
        <v>theater</v>
      </c>
      <c r="V2998" s="6" t="str">
        <f t="shared" si="375"/>
        <v>spaces</v>
      </c>
      <c r="W2998" s="6" t="str">
        <f t="shared" si="369"/>
        <v>theater</v>
      </c>
      <c r="X2998" s="6" t="str">
        <f t="shared" si="370"/>
        <v>spaces</v>
      </c>
    </row>
    <row r="2999" spans="1:24" ht="104.7" customHeight="1" x14ac:dyDescent="0.55000000000000004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20">
        <f t="shared" si="371"/>
        <v>42775.733715277776</v>
      </c>
      <c r="L2999" s="20">
        <f t="shared" si="372"/>
        <v>42793.207638888889</v>
      </c>
      <c r="M2999" s="6" t="b">
        <v>0</v>
      </c>
      <c r="N2999" s="6">
        <v>115</v>
      </c>
      <c r="O2999" s="6" t="b">
        <v>1</v>
      </c>
      <c r="P2999" s="6" t="s">
        <v>8303</v>
      </c>
      <c r="Q2999" s="8">
        <f t="shared" si="373"/>
        <v>103.73000000000002</v>
      </c>
      <c r="R2999" s="9">
        <f t="shared" si="374"/>
        <v>90.2</v>
      </c>
      <c r="S2999" s="6" t="s">
        <v>8317</v>
      </c>
      <c r="T2999" s="6" t="s">
        <v>8357</v>
      </c>
      <c r="U2999" s="6" t="str">
        <f t="shared" si="368"/>
        <v>theater</v>
      </c>
      <c r="V2999" s="6" t="str">
        <f t="shared" si="375"/>
        <v>spaces</v>
      </c>
      <c r="W2999" s="6" t="str">
        <f t="shared" si="369"/>
        <v>theater</v>
      </c>
      <c r="X2999" s="6" t="str">
        <f t="shared" si="370"/>
        <v>spaces</v>
      </c>
    </row>
    <row r="3000" spans="1:24" ht="104.7" customHeight="1" x14ac:dyDescent="0.55000000000000004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20">
        <f t="shared" si="371"/>
        <v>41778.193622685183</v>
      </c>
      <c r="L3000" s="20">
        <f t="shared" si="372"/>
        <v>41806.184027777781</v>
      </c>
      <c r="M3000" s="6" t="b">
        <v>0</v>
      </c>
      <c r="N3000" s="6">
        <v>433</v>
      </c>
      <c r="O3000" s="6" t="b">
        <v>1</v>
      </c>
      <c r="P3000" s="6" t="s">
        <v>8303</v>
      </c>
      <c r="Q3000" s="8">
        <f t="shared" si="373"/>
        <v>103.029</v>
      </c>
      <c r="R3000" s="9">
        <f t="shared" si="374"/>
        <v>118.97113163972287</v>
      </c>
      <c r="S3000" s="6" t="s">
        <v>8317</v>
      </c>
      <c r="T3000" s="6" t="s">
        <v>8357</v>
      </c>
      <c r="U3000" s="6" t="str">
        <f t="shared" si="368"/>
        <v>theater</v>
      </c>
      <c r="V3000" s="6" t="str">
        <f t="shared" si="375"/>
        <v>spaces</v>
      </c>
      <c r="W3000" s="6" t="str">
        <f t="shared" si="369"/>
        <v>theater</v>
      </c>
      <c r="X3000" s="6" t="str">
        <f t="shared" si="370"/>
        <v>spaces</v>
      </c>
    </row>
    <row r="3001" spans="1:24" ht="104.7" customHeight="1" x14ac:dyDescent="0.55000000000000004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20">
        <f t="shared" si="371"/>
        <v>42780.740277777775</v>
      </c>
      <c r="L3001" s="20">
        <f t="shared" si="372"/>
        <v>42795.083333333328</v>
      </c>
      <c r="M3001" s="6" t="b">
        <v>0</v>
      </c>
      <c r="N3001" s="6">
        <v>20</v>
      </c>
      <c r="O3001" s="6" t="b">
        <v>1</v>
      </c>
      <c r="P3001" s="6" t="s">
        <v>8303</v>
      </c>
      <c r="Q3001" s="8">
        <f t="shared" si="373"/>
        <v>118.88888888888889</v>
      </c>
      <c r="R3001" s="9">
        <f t="shared" si="374"/>
        <v>80.25</v>
      </c>
      <c r="S3001" s="6" t="s">
        <v>8317</v>
      </c>
      <c r="T3001" s="6" t="s">
        <v>8357</v>
      </c>
      <c r="U3001" s="6" t="str">
        <f t="shared" si="368"/>
        <v>theater</v>
      </c>
      <c r="V3001" s="6" t="str">
        <f t="shared" si="375"/>
        <v>spaces</v>
      </c>
      <c r="W3001" s="6" t="str">
        <f t="shared" si="369"/>
        <v>theater</v>
      </c>
      <c r="X3001" s="6" t="str">
        <f t="shared" si="370"/>
        <v>spaces</v>
      </c>
    </row>
    <row r="3002" spans="1:24" ht="104.7" customHeight="1" x14ac:dyDescent="0.55000000000000004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20">
        <f t="shared" si="371"/>
        <v>42752.827199074076</v>
      </c>
      <c r="L3002" s="20">
        <f t="shared" si="372"/>
        <v>42766.75</v>
      </c>
      <c r="M3002" s="6" t="b">
        <v>0</v>
      </c>
      <c r="N3002" s="6">
        <v>8</v>
      </c>
      <c r="O3002" s="6" t="b">
        <v>1</v>
      </c>
      <c r="P3002" s="6" t="s">
        <v>8303</v>
      </c>
      <c r="Q3002" s="8">
        <f t="shared" si="373"/>
        <v>100</v>
      </c>
      <c r="R3002" s="9">
        <f t="shared" si="374"/>
        <v>62.5</v>
      </c>
      <c r="S3002" s="6" t="s">
        <v>8317</v>
      </c>
      <c r="T3002" s="6" t="s">
        <v>8357</v>
      </c>
      <c r="U3002" s="6" t="str">
        <f t="shared" si="368"/>
        <v>theater</v>
      </c>
      <c r="V3002" s="6" t="str">
        <f t="shared" si="375"/>
        <v>spaces</v>
      </c>
      <c r="W3002" s="6" t="str">
        <f t="shared" si="369"/>
        <v>theater</v>
      </c>
      <c r="X3002" s="6" t="str">
        <f t="shared" si="370"/>
        <v>spaces</v>
      </c>
    </row>
    <row r="3003" spans="1:24" ht="104.7" customHeight="1" x14ac:dyDescent="0.55000000000000004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20">
        <f t="shared" si="371"/>
        <v>42534.895625000005</v>
      </c>
      <c r="L3003" s="20">
        <f t="shared" si="372"/>
        <v>42564.895625000005</v>
      </c>
      <c r="M3003" s="6" t="b">
        <v>0</v>
      </c>
      <c r="N3003" s="6">
        <v>175</v>
      </c>
      <c r="O3003" s="6" t="b">
        <v>1</v>
      </c>
      <c r="P3003" s="6" t="s">
        <v>8303</v>
      </c>
      <c r="Q3003" s="8">
        <f t="shared" si="373"/>
        <v>318.69988910451895</v>
      </c>
      <c r="R3003" s="9">
        <f t="shared" si="374"/>
        <v>131.37719999999999</v>
      </c>
      <c r="S3003" s="6" t="s">
        <v>8317</v>
      </c>
      <c r="T3003" s="6" t="s">
        <v>8357</v>
      </c>
      <c r="U3003" s="6" t="str">
        <f t="shared" si="368"/>
        <v>theater</v>
      </c>
      <c r="V3003" s="6" t="str">
        <f t="shared" si="375"/>
        <v>spaces</v>
      </c>
      <c r="W3003" s="6" t="str">
        <f t="shared" si="369"/>
        <v>theater</v>
      </c>
      <c r="X3003" s="6" t="str">
        <f t="shared" si="370"/>
        <v>spaces</v>
      </c>
    </row>
    <row r="3004" spans="1:24" ht="104.7" customHeight="1" x14ac:dyDescent="0.55000000000000004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20">
        <f t="shared" si="371"/>
        <v>41239.83625</v>
      </c>
      <c r="L3004" s="20">
        <f t="shared" si="372"/>
        <v>41269.83625</v>
      </c>
      <c r="M3004" s="6" t="b">
        <v>0</v>
      </c>
      <c r="N3004" s="6">
        <v>104</v>
      </c>
      <c r="O3004" s="6" t="b">
        <v>1</v>
      </c>
      <c r="P3004" s="6" t="s">
        <v>8303</v>
      </c>
      <c r="Q3004" s="8">
        <f t="shared" si="373"/>
        <v>108.50614285714286</v>
      </c>
      <c r="R3004" s="9">
        <f t="shared" si="374"/>
        <v>73.032980769230775</v>
      </c>
      <c r="S3004" s="6" t="s">
        <v>8317</v>
      </c>
      <c r="T3004" s="6" t="s">
        <v>8357</v>
      </c>
      <c r="U3004" s="6" t="str">
        <f t="shared" si="368"/>
        <v>theater</v>
      </c>
      <c r="V3004" s="6" t="str">
        <f t="shared" si="375"/>
        <v>spaces</v>
      </c>
      <c r="W3004" s="6" t="str">
        <f t="shared" si="369"/>
        <v>theater</v>
      </c>
      <c r="X3004" s="6" t="str">
        <f t="shared" si="370"/>
        <v>spaces</v>
      </c>
    </row>
    <row r="3005" spans="1:24" ht="104.7" customHeight="1" x14ac:dyDescent="0.55000000000000004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20">
        <f t="shared" si="371"/>
        <v>42398.849259259259</v>
      </c>
      <c r="L3005" s="20">
        <f t="shared" si="372"/>
        <v>42430.249305555553</v>
      </c>
      <c r="M3005" s="6" t="b">
        <v>0</v>
      </c>
      <c r="N3005" s="6">
        <v>17</v>
      </c>
      <c r="O3005" s="6" t="b">
        <v>1</v>
      </c>
      <c r="P3005" s="6" t="s">
        <v>8303</v>
      </c>
      <c r="Q3005" s="8">
        <f t="shared" si="373"/>
        <v>101.16666666666667</v>
      </c>
      <c r="R3005" s="9">
        <f t="shared" si="374"/>
        <v>178.52941176470588</v>
      </c>
      <c r="S3005" s="6" t="s">
        <v>8317</v>
      </c>
      <c r="T3005" s="6" t="s">
        <v>8357</v>
      </c>
      <c r="U3005" s="6" t="str">
        <f t="shared" si="368"/>
        <v>theater</v>
      </c>
      <c r="V3005" s="6" t="str">
        <f t="shared" si="375"/>
        <v>spaces</v>
      </c>
      <c r="W3005" s="6" t="str">
        <f t="shared" si="369"/>
        <v>theater</v>
      </c>
      <c r="X3005" s="6" t="str">
        <f t="shared" si="370"/>
        <v>spaces</v>
      </c>
    </row>
    <row r="3006" spans="1:24" ht="104.7" customHeight="1" x14ac:dyDescent="0.55000000000000004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20">
        <f t="shared" si="371"/>
        <v>41928.881064814814</v>
      </c>
      <c r="L3006" s="20">
        <f t="shared" si="372"/>
        <v>41958.922731481478</v>
      </c>
      <c r="M3006" s="6" t="b">
        <v>0</v>
      </c>
      <c r="N3006" s="6">
        <v>277</v>
      </c>
      <c r="O3006" s="6" t="b">
        <v>1</v>
      </c>
      <c r="P3006" s="6" t="s">
        <v>8303</v>
      </c>
      <c r="Q3006" s="8">
        <f t="shared" si="373"/>
        <v>112.815</v>
      </c>
      <c r="R3006" s="9">
        <f t="shared" si="374"/>
        <v>162.90974729241879</v>
      </c>
      <c r="S3006" s="6" t="s">
        <v>8317</v>
      </c>
      <c r="T3006" s="6" t="s">
        <v>8357</v>
      </c>
      <c r="U3006" s="6" t="str">
        <f t="shared" si="368"/>
        <v>theater</v>
      </c>
      <c r="V3006" s="6" t="str">
        <f t="shared" si="375"/>
        <v>spaces</v>
      </c>
      <c r="W3006" s="6" t="str">
        <f t="shared" si="369"/>
        <v>theater</v>
      </c>
      <c r="X3006" s="6" t="str">
        <f t="shared" si="370"/>
        <v>spaces</v>
      </c>
    </row>
    <row r="3007" spans="1:24" ht="104.7" customHeight="1" x14ac:dyDescent="0.55000000000000004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20">
        <f t="shared" si="371"/>
        <v>41888.674826388888</v>
      </c>
      <c r="L3007" s="20">
        <f t="shared" si="372"/>
        <v>41918.674826388888</v>
      </c>
      <c r="M3007" s="6" t="b">
        <v>0</v>
      </c>
      <c r="N3007" s="6">
        <v>118</v>
      </c>
      <c r="O3007" s="6" t="b">
        <v>1</v>
      </c>
      <c r="P3007" s="6" t="s">
        <v>8303</v>
      </c>
      <c r="Q3007" s="8">
        <f t="shared" si="373"/>
        <v>120.49622641509434</v>
      </c>
      <c r="R3007" s="9">
        <f t="shared" si="374"/>
        <v>108.24237288135593</v>
      </c>
      <c r="S3007" s="6" t="s">
        <v>8317</v>
      </c>
      <c r="T3007" s="6" t="s">
        <v>8357</v>
      </c>
      <c r="U3007" s="6" t="str">
        <f t="shared" si="368"/>
        <v>theater</v>
      </c>
      <c r="V3007" s="6" t="str">
        <f t="shared" si="375"/>
        <v>spaces</v>
      </c>
      <c r="W3007" s="6" t="str">
        <f t="shared" si="369"/>
        <v>theater</v>
      </c>
      <c r="X3007" s="6" t="str">
        <f t="shared" si="370"/>
        <v>spaces</v>
      </c>
    </row>
    <row r="3008" spans="1:24" ht="104.7" customHeight="1" x14ac:dyDescent="0.55000000000000004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20">
        <f t="shared" si="371"/>
        <v>41957.756840277783</v>
      </c>
      <c r="L3008" s="20">
        <f t="shared" si="372"/>
        <v>41987.756840277783</v>
      </c>
      <c r="M3008" s="6" t="b">
        <v>0</v>
      </c>
      <c r="N3008" s="6">
        <v>97</v>
      </c>
      <c r="O3008" s="6" t="b">
        <v>1</v>
      </c>
      <c r="P3008" s="6" t="s">
        <v>8303</v>
      </c>
      <c r="Q3008" s="8">
        <f t="shared" si="373"/>
        <v>107.74999999999999</v>
      </c>
      <c r="R3008" s="9">
        <f t="shared" si="374"/>
        <v>88.865979381443296</v>
      </c>
      <c r="S3008" s="6" t="s">
        <v>8317</v>
      </c>
      <c r="T3008" s="6" t="s">
        <v>8357</v>
      </c>
      <c r="U3008" s="6" t="str">
        <f t="shared" si="368"/>
        <v>theater</v>
      </c>
      <c r="V3008" s="6" t="str">
        <f t="shared" si="375"/>
        <v>spaces</v>
      </c>
      <c r="W3008" s="6" t="str">
        <f t="shared" si="369"/>
        <v>theater</v>
      </c>
      <c r="X3008" s="6" t="str">
        <f t="shared" si="370"/>
        <v>spaces</v>
      </c>
    </row>
    <row r="3009" spans="1:24" ht="104.7" customHeight="1" x14ac:dyDescent="0.55000000000000004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20">
        <f t="shared" si="371"/>
        <v>42098.216238425928</v>
      </c>
      <c r="L3009" s="20">
        <f t="shared" si="372"/>
        <v>42119.216238425928</v>
      </c>
      <c r="M3009" s="6" t="b">
        <v>0</v>
      </c>
      <c r="N3009" s="6">
        <v>20</v>
      </c>
      <c r="O3009" s="6" t="b">
        <v>1</v>
      </c>
      <c r="P3009" s="6" t="s">
        <v>8303</v>
      </c>
      <c r="Q3009" s="8">
        <f t="shared" si="373"/>
        <v>180</v>
      </c>
      <c r="R3009" s="9">
        <f t="shared" si="374"/>
        <v>54</v>
      </c>
      <c r="S3009" s="6" t="s">
        <v>8317</v>
      </c>
      <c r="T3009" s="6" t="s">
        <v>8357</v>
      </c>
      <c r="U3009" s="6" t="str">
        <f t="shared" si="368"/>
        <v>theater</v>
      </c>
      <c r="V3009" s="6" t="str">
        <f t="shared" si="375"/>
        <v>spaces</v>
      </c>
      <c r="W3009" s="6" t="str">
        <f t="shared" si="369"/>
        <v>theater</v>
      </c>
      <c r="X3009" s="6" t="str">
        <f t="shared" si="370"/>
        <v>spaces</v>
      </c>
    </row>
    <row r="3010" spans="1:24" ht="104.7" customHeight="1" x14ac:dyDescent="0.55000000000000004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20">
        <f t="shared" si="371"/>
        <v>42360.212025462963</v>
      </c>
      <c r="L3010" s="20">
        <f t="shared" si="372"/>
        <v>42390.212025462963</v>
      </c>
      <c r="M3010" s="6" t="b">
        <v>0</v>
      </c>
      <c r="N3010" s="6">
        <v>26</v>
      </c>
      <c r="O3010" s="6" t="b">
        <v>1</v>
      </c>
      <c r="P3010" s="6" t="s">
        <v>8303</v>
      </c>
      <c r="Q3010" s="8">
        <f t="shared" si="373"/>
        <v>101.16666666666667</v>
      </c>
      <c r="R3010" s="9">
        <f t="shared" si="374"/>
        <v>116.73076923076923</v>
      </c>
      <c r="S3010" s="6" t="s">
        <v>8317</v>
      </c>
      <c r="T3010" s="6" t="s">
        <v>8357</v>
      </c>
      <c r="U3010" s="6" t="str">
        <f t="shared" ref="U3010:U3073" si="376">LEFT(P3010,FIND("/",P3010)-1)</f>
        <v>theater</v>
      </c>
      <c r="V3010" s="6" t="str">
        <f t="shared" si="375"/>
        <v>spaces</v>
      </c>
      <c r="W3010" s="6" t="str">
        <f t="shared" ref="W3010:W3073" si="377">TRIM(MID(SUBSTITUTE(P3010,"/",REPT(" ",LEN(P3010))),(1-1)*LEN(P3010)+1,LEN(P3010)))</f>
        <v>theater</v>
      </c>
      <c r="X3010" s="6" t="str">
        <f t="shared" ref="X3010:X3073" si="378">TRIM(MID(SUBSTITUTE(P3010,"/",REPT(" ",LEN(P3010))),(2-1)*LEN(P3010)+1,LEN(P3010)))</f>
        <v>spaces</v>
      </c>
    </row>
    <row r="3011" spans="1:24" ht="104.7" customHeight="1" x14ac:dyDescent="0.55000000000000004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20">
        <f t="shared" ref="K3011:K3074" si="379">(((J3011/60)/60)/24)+DATE(1970,1,1)</f>
        <v>41939.569907407407</v>
      </c>
      <c r="L3011" s="20">
        <f t="shared" ref="L3011:L3074" si="380">(((I3011/60)/60)/24)+DATE(1970,1,1)</f>
        <v>41969.611574074079</v>
      </c>
      <c r="M3011" s="6" t="b">
        <v>0</v>
      </c>
      <c r="N3011" s="6">
        <v>128</v>
      </c>
      <c r="O3011" s="6" t="b">
        <v>1</v>
      </c>
      <c r="P3011" s="6" t="s">
        <v>8303</v>
      </c>
      <c r="Q3011" s="8">
        <f t="shared" ref="Q3011:Q3074" si="381">E3011/D3011*100</f>
        <v>119.756</v>
      </c>
      <c r="R3011" s="9">
        <f t="shared" ref="R3011:R3074" si="382">E3011/N3011</f>
        <v>233.8984375</v>
      </c>
      <c r="S3011" s="6" t="s">
        <v>8317</v>
      </c>
      <c r="T3011" s="6" t="s">
        <v>8357</v>
      </c>
      <c r="U3011" s="6" t="str">
        <f t="shared" si="376"/>
        <v>theater</v>
      </c>
      <c r="V3011" s="6" t="str">
        <f t="shared" ref="V3011:V3074" si="383">RIGHT(P3011,LEN(P3011)-LEN(U3011)-1)</f>
        <v>spaces</v>
      </c>
      <c r="W3011" s="6" t="str">
        <f t="shared" si="377"/>
        <v>theater</v>
      </c>
      <c r="X3011" s="6" t="str">
        <f t="shared" si="378"/>
        <v>spaces</v>
      </c>
    </row>
    <row r="3012" spans="1:24" ht="104.7" customHeight="1" x14ac:dyDescent="0.55000000000000004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20">
        <f t="shared" si="379"/>
        <v>41996.832395833335</v>
      </c>
      <c r="L3012" s="20">
        <f t="shared" si="380"/>
        <v>42056.832395833335</v>
      </c>
      <c r="M3012" s="6" t="b">
        <v>0</v>
      </c>
      <c r="N3012" s="6">
        <v>15</v>
      </c>
      <c r="O3012" s="6" t="b">
        <v>1</v>
      </c>
      <c r="P3012" s="6" t="s">
        <v>8303</v>
      </c>
      <c r="Q3012" s="8">
        <f t="shared" si="381"/>
        <v>158</v>
      </c>
      <c r="R3012" s="9">
        <f t="shared" si="382"/>
        <v>158</v>
      </c>
      <c r="S3012" s="6" t="s">
        <v>8317</v>
      </c>
      <c r="T3012" s="6" t="s">
        <v>8357</v>
      </c>
      <c r="U3012" s="6" t="str">
        <f t="shared" si="376"/>
        <v>theater</v>
      </c>
      <c r="V3012" s="6" t="str">
        <f t="shared" si="383"/>
        <v>spaces</v>
      </c>
      <c r="W3012" s="6" t="str">
        <f t="shared" si="377"/>
        <v>theater</v>
      </c>
      <c r="X3012" s="6" t="str">
        <f t="shared" si="378"/>
        <v>spaces</v>
      </c>
    </row>
    <row r="3013" spans="1:24" ht="104.7" customHeight="1" x14ac:dyDescent="0.55000000000000004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20">
        <f t="shared" si="379"/>
        <v>42334.468935185185</v>
      </c>
      <c r="L3013" s="20">
        <f t="shared" si="380"/>
        <v>42361.957638888889</v>
      </c>
      <c r="M3013" s="6" t="b">
        <v>0</v>
      </c>
      <c r="N3013" s="6">
        <v>25</v>
      </c>
      <c r="O3013" s="6" t="b">
        <v>1</v>
      </c>
      <c r="P3013" s="6" t="s">
        <v>8303</v>
      </c>
      <c r="Q3013" s="8">
        <f t="shared" si="381"/>
        <v>123.66666666666666</v>
      </c>
      <c r="R3013" s="9">
        <f t="shared" si="382"/>
        <v>14.84</v>
      </c>
      <c r="S3013" s="6" t="s">
        <v>8317</v>
      </c>
      <c r="T3013" s="6" t="s">
        <v>8357</v>
      </c>
      <c r="U3013" s="6" t="str">
        <f t="shared" si="376"/>
        <v>theater</v>
      </c>
      <c r="V3013" s="6" t="str">
        <f t="shared" si="383"/>
        <v>spaces</v>
      </c>
      <c r="W3013" s="6" t="str">
        <f t="shared" si="377"/>
        <v>theater</v>
      </c>
      <c r="X3013" s="6" t="str">
        <f t="shared" si="378"/>
        <v>spaces</v>
      </c>
    </row>
    <row r="3014" spans="1:24" ht="104.7" customHeight="1" x14ac:dyDescent="0.55000000000000004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20">
        <f t="shared" si="379"/>
        <v>42024.702893518523</v>
      </c>
      <c r="L3014" s="20">
        <f t="shared" si="380"/>
        <v>42045.702893518523</v>
      </c>
      <c r="M3014" s="6" t="b">
        <v>0</v>
      </c>
      <c r="N3014" s="6">
        <v>55</v>
      </c>
      <c r="O3014" s="6" t="b">
        <v>1</v>
      </c>
      <c r="P3014" s="6" t="s">
        <v>8303</v>
      </c>
      <c r="Q3014" s="8">
        <f t="shared" si="381"/>
        <v>117.12499999999999</v>
      </c>
      <c r="R3014" s="9">
        <f t="shared" si="382"/>
        <v>85.181818181818187</v>
      </c>
      <c r="S3014" s="6" t="s">
        <v>8317</v>
      </c>
      <c r="T3014" s="6" t="s">
        <v>8357</v>
      </c>
      <c r="U3014" s="6" t="str">
        <f t="shared" si="376"/>
        <v>theater</v>
      </c>
      <c r="V3014" s="6" t="str">
        <f t="shared" si="383"/>
        <v>spaces</v>
      </c>
      <c r="W3014" s="6" t="str">
        <f t="shared" si="377"/>
        <v>theater</v>
      </c>
      <c r="X3014" s="6" t="str">
        <f t="shared" si="378"/>
        <v>spaces</v>
      </c>
    </row>
    <row r="3015" spans="1:24" ht="104.7" customHeight="1" x14ac:dyDescent="0.55000000000000004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20">
        <f t="shared" si="379"/>
        <v>42146.836215277777</v>
      </c>
      <c r="L3015" s="20">
        <f t="shared" si="380"/>
        <v>42176.836215277777</v>
      </c>
      <c r="M3015" s="6" t="b">
        <v>0</v>
      </c>
      <c r="N3015" s="6">
        <v>107</v>
      </c>
      <c r="O3015" s="6" t="b">
        <v>1</v>
      </c>
      <c r="P3015" s="6" t="s">
        <v>8303</v>
      </c>
      <c r="Q3015" s="8">
        <f t="shared" si="381"/>
        <v>156.96</v>
      </c>
      <c r="R3015" s="9">
        <f t="shared" si="382"/>
        <v>146.69158878504672</v>
      </c>
      <c r="S3015" s="6" t="s">
        <v>8317</v>
      </c>
      <c r="T3015" s="6" t="s">
        <v>8357</v>
      </c>
      <c r="U3015" s="6" t="str">
        <f t="shared" si="376"/>
        <v>theater</v>
      </c>
      <c r="V3015" s="6" t="str">
        <f t="shared" si="383"/>
        <v>spaces</v>
      </c>
      <c r="W3015" s="6" t="str">
        <f t="shared" si="377"/>
        <v>theater</v>
      </c>
      <c r="X3015" s="6" t="str">
        <f t="shared" si="378"/>
        <v>spaces</v>
      </c>
    </row>
    <row r="3016" spans="1:24" ht="104.7" customHeight="1" x14ac:dyDescent="0.55000000000000004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20">
        <f t="shared" si="379"/>
        <v>41920.123611111114</v>
      </c>
      <c r="L3016" s="20">
        <f t="shared" si="380"/>
        <v>41948.208333333336</v>
      </c>
      <c r="M3016" s="6" t="b">
        <v>0</v>
      </c>
      <c r="N3016" s="6">
        <v>557</v>
      </c>
      <c r="O3016" s="6" t="b">
        <v>1</v>
      </c>
      <c r="P3016" s="6" t="s">
        <v>8303</v>
      </c>
      <c r="Q3016" s="8">
        <f t="shared" si="381"/>
        <v>113.104</v>
      </c>
      <c r="R3016" s="9">
        <f t="shared" si="382"/>
        <v>50.764811490125673</v>
      </c>
      <c r="S3016" s="6" t="s">
        <v>8317</v>
      </c>
      <c r="T3016" s="6" t="s">
        <v>8357</v>
      </c>
      <c r="U3016" s="6" t="str">
        <f t="shared" si="376"/>
        <v>theater</v>
      </c>
      <c r="V3016" s="6" t="str">
        <f t="shared" si="383"/>
        <v>spaces</v>
      </c>
      <c r="W3016" s="6" t="str">
        <f t="shared" si="377"/>
        <v>theater</v>
      </c>
      <c r="X3016" s="6" t="str">
        <f t="shared" si="378"/>
        <v>spaces</v>
      </c>
    </row>
    <row r="3017" spans="1:24" ht="104.7" customHeight="1" x14ac:dyDescent="0.55000000000000004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20">
        <f t="shared" si="379"/>
        <v>41785.72729166667</v>
      </c>
      <c r="L3017" s="20">
        <f t="shared" si="380"/>
        <v>41801.166666666664</v>
      </c>
      <c r="M3017" s="6" t="b">
        <v>0</v>
      </c>
      <c r="N3017" s="6">
        <v>40</v>
      </c>
      <c r="O3017" s="6" t="b">
        <v>1</v>
      </c>
      <c r="P3017" s="6" t="s">
        <v>8303</v>
      </c>
      <c r="Q3017" s="8">
        <f t="shared" si="381"/>
        <v>103.17647058823529</v>
      </c>
      <c r="R3017" s="9">
        <f t="shared" si="382"/>
        <v>87.7</v>
      </c>
      <c r="S3017" s="6" t="s">
        <v>8317</v>
      </c>
      <c r="T3017" s="6" t="s">
        <v>8357</v>
      </c>
      <c r="U3017" s="6" t="str">
        <f t="shared" si="376"/>
        <v>theater</v>
      </c>
      <c r="V3017" s="6" t="str">
        <f t="shared" si="383"/>
        <v>spaces</v>
      </c>
      <c r="W3017" s="6" t="str">
        <f t="shared" si="377"/>
        <v>theater</v>
      </c>
      <c r="X3017" s="6" t="str">
        <f t="shared" si="378"/>
        <v>spaces</v>
      </c>
    </row>
    <row r="3018" spans="1:24" ht="104.7" customHeight="1" x14ac:dyDescent="0.55000000000000004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20">
        <f t="shared" si="379"/>
        <v>41778.548055555555</v>
      </c>
      <c r="L3018" s="20">
        <f t="shared" si="380"/>
        <v>41838.548055555555</v>
      </c>
      <c r="M3018" s="6" t="b">
        <v>0</v>
      </c>
      <c r="N3018" s="6">
        <v>36</v>
      </c>
      <c r="O3018" s="6" t="b">
        <v>1</v>
      </c>
      <c r="P3018" s="6" t="s">
        <v>8303</v>
      </c>
      <c r="Q3018" s="8">
        <f t="shared" si="381"/>
        <v>102.61176470588236</v>
      </c>
      <c r="R3018" s="9">
        <f t="shared" si="382"/>
        <v>242.27777777777777</v>
      </c>
      <c r="S3018" s="6" t="s">
        <v>8317</v>
      </c>
      <c r="T3018" s="6" t="s">
        <v>8357</v>
      </c>
      <c r="U3018" s="6" t="str">
        <f t="shared" si="376"/>
        <v>theater</v>
      </c>
      <c r="V3018" s="6" t="str">
        <f t="shared" si="383"/>
        <v>spaces</v>
      </c>
      <c r="W3018" s="6" t="str">
        <f t="shared" si="377"/>
        <v>theater</v>
      </c>
      <c r="X3018" s="6" t="str">
        <f t="shared" si="378"/>
        <v>spaces</v>
      </c>
    </row>
    <row r="3019" spans="1:24" ht="104.7" customHeight="1" x14ac:dyDescent="0.55000000000000004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20">
        <f t="shared" si="379"/>
        <v>41841.850034722222</v>
      </c>
      <c r="L3019" s="20">
        <f t="shared" si="380"/>
        <v>41871.850034722222</v>
      </c>
      <c r="M3019" s="6" t="b">
        <v>0</v>
      </c>
      <c r="N3019" s="6">
        <v>159</v>
      </c>
      <c r="O3019" s="6" t="b">
        <v>1</v>
      </c>
      <c r="P3019" s="6" t="s">
        <v>8303</v>
      </c>
      <c r="Q3019" s="8">
        <f t="shared" si="381"/>
        <v>105.84090909090908</v>
      </c>
      <c r="R3019" s="9">
        <f t="shared" si="382"/>
        <v>146.44654088050314</v>
      </c>
      <c r="S3019" s="6" t="s">
        <v>8317</v>
      </c>
      <c r="T3019" s="6" t="s">
        <v>8357</v>
      </c>
      <c r="U3019" s="6" t="str">
        <f t="shared" si="376"/>
        <v>theater</v>
      </c>
      <c r="V3019" s="6" t="str">
        <f t="shared" si="383"/>
        <v>spaces</v>
      </c>
      <c r="W3019" s="6" t="str">
        <f t="shared" si="377"/>
        <v>theater</v>
      </c>
      <c r="X3019" s="6" t="str">
        <f t="shared" si="378"/>
        <v>spaces</v>
      </c>
    </row>
    <row r="3020" spans="1:24" ht="104.7" customHeight="1" x14ac:dyDescent="0.55000000000000004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20">
        <f t="shared" si="379"/>
        <v>42163.29833333334</v>
      </c>
      <c r="L3020" s="20">
        <f t="shared" si="380"/>
        <v>42205.916666666672</v>
      </c>
      <c r="M3020" s="6" t="b">
        <v>0</v>
      </c>
      <c r="N3020" s="6">
        <v>41</v>
      </c>
      <c r="O3020" s="6" t="b">
        <v>1</v>
      </c>
      <c r="P3020" s="6" t="s">
        <v>8303</v>
      </c>
      <c r="Q3020" s="8">
        <f t="shared" si="381"/>
        <v>100.71428571428571</v>
      </c>
      <c r="R3020" s="9">
        <f t="shared" si="382"/>
        <v>103.17073170731707</v>
      </c>
      <c r="S3020" s="6" t="s">
        <v>8317</v>
      </c>
      <c r="T3020" s="6" t="s">
        <v>8357</v>
      </c>
      <c r="U3020" s="6" t="str">
        <f t="shared" si="376"/>
        <v>theater</v>
      </c>
      <c r="V3020" s="6" t="str">
        <f t="shared" si="383"/>
        <v>spaces</v>
      </c>
      <c r="W3020" s="6" t="str">
        <f t="shared" si="377"/>
        <v>theater</v>
      </c>
      <c r="X3020" s="6" t="str">
        <f t="shared" si="378"/>
        <v>spaces</v>
      </c>
    </row>
    <row r="3021" spans="1:24" ht="104.7" customHeight="1" x14ac:dyDescent="0.55000000000000004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20">
        <f t="shared" si="379"/>
        <v>41758.833564814813</v>
      </c>
      <c r="L3021" s="20">
        <f t="shared" si="380"/>
        <v>41786.125</v>
      </c>
      <c r="M3021" s="6" t="b">
        <v>0</v>
      </c>
      <c r="N3021" s="6">
        <v>226</v>
      </c>
      <c r="O3021" s="6" t="b">
        <v>1</v>
      </c>
      <c r="P3021" s="6" t="s">
        <v>8303</v>
      </c>
      <c r="Q3021" s="8">
        <f t="shared" si="381"/>
        <v>121.23333333333332</v>
      </c>
      <c r="R3021" s="9">
        <f t="shared" si="382"/>
        <v>80.464601769911511</v>
      </c>
      <c r="S3021" s="6" t="s">
        <v>8317</v>
      </c>
      <c r="T3021" s="6" t="s">
        <v>8357</v>
      </c>
      <c r="U3021" s="6" t="str">
        <f t="shared" si="376"/>
        <v>theater</v>
      </c>
      <c r="V3021" s="6" t="str">
        <f t="shared" si="383"/>
        <v>spaces</v>
      </c>
      <c r="W3021" s="6" t="str">
        <f t="shared" si="377"/>
        <v>theater</v>
      </c>
      <c r="X3021" s="6" t="str">
        <f t="shared" si="378"/>
        <v>spaces</v>
      </c>
    </row>
    <row r="3022" spans="1:24" ht="104.7" customHeight="1" x14ac:dyDescent="0.55000000000000004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20">
        <f t="shared" si="379"/>
        <v>42170.846446759257</v>
      </c>
      <c r="L3022" s="20">
        <f t="shared" si="380"/>
        <v>42230.846446759257</v>
      </c>
      <c r="M3022" s="6" t="b">
        <v>0</v>
      </c>
      <c r="N3022" s="6">
        <v>30</v>
      </c>
      <c r="O3022" s="6" t="b">
        <v>1</v>
      </c>
      <c r="P3022" s="6" t="s">
        <v>8303</v>
      </c>
      <c r="Q3022" s="8">
        <f t="shared" si="381"/>
        <v>100.57142857142858</v>
      </c>
      <c r="R3022" s="9">
        <f t="shared" si="382"/>
        <v>234.66666666666666</v>
      </c>
      <c r="S3022" s="6" t="s">
        <v>8317</v>
      </c>
      <c r="T3022" s="6" t="s">
        <v>8357</v>
      </c>
      <c r="U3022" s="6" t="str">
        <f t="shared" si="376"/>
        <v>theater</v>
      </c>
      <c r="V3022" s="6" t="str">
        <f t="shared" si="383"/>
        <v>spaces</v>
      </c>
      <c r="W3022" s="6" t="str">
        <f t="shared" si="377"/>
        <v>theater</v>
      </c>
      <c r="X3022" s="6" t="str">
        <f t="shared" si="378"/>
        <v>spaces</v>
      </c>
    </row>
    <row r="3023" spans="1:24" ht="104.7" customHeight="1" x14ac:dyDescent="0.55000000000000004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20">
        <f t="shared" si="379"/>
        <v>42660.618854166663</v>
      </c>
      <c r="L3023" s="20">
        <f t="shared" si="380"/>
        <v>42696.249305555553</v>
      </c>
      <c r="M3023" s="6" t="b">
        <v>0</v>
      </c>
      <c r="N3023" s="6">
        <v>103</v>
      </c>
      <c r="O3023" s="6" t="b">
        <v>1</v>
      </c>
      <c r="P3023" s="6" t="s">
        <v>8303</v>
      </c>
      <c r="Q3023" s="8">
        <f t="shared" si="381"/>
        <v>116.02222222222223</v>
      </c>
      <c r="R3023" s="9">
        <f t="shared" si="382"/>
        <v>50.689320388349515</v>
      </c>
      <c r="S3023" s="6" t="s">
        <v>8317</v>
      </c>
      <c r="T3023" s="6" t="s">
        <v>8357</v>
      </c>
      <c r="U3023" s="6" t="str">
        <f t="shared" si="376"/>
        <v>theater</v>
      </c>
      <c r="V3023" s="6" t="str">
        <f t="shared" si="383"/>
        <v>spaces</v>
      </c>
      <c r="W3023" s="6" t="str">
        <f t="shared" si="377"/>
        <v>theater</v>
      </c>
      <c r="X3023" s="6" t="str">
        <f t="shared" si="378"/>
        <v>spaces</v>
      </c>
    </row>
    <row r="3024" spans="1:24" ht="104.7" customHeight="1" x14ac:dyDescent="0.55000000000000004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20">
        <f t="shared" si="379"/>
        <v>42564.95380787037</v>
      </c>
      <c r="L3024" s="20">
        <f t="shared" si="380"/>
        <v>42609.95380787037</v>
      </c>
      <c r="M3024" s="6" t="b">
        <v>0</v>
      </c>
      <c r="N3024" s="6">
        <v>62</v>
      </c>
      <c r="O3024" s="6" t="b">
        <v>1</v>
      </c>
      <c r="P3024" s="6" t="s">
        <v>8303</v>
      </c>
      <c r="Q3024" s="8">
        <f t="shared" si="381"/>
        <v>100.88</v>
      </c>
      <c r="R3024" s="9">
        <f t="shared" si="382"/>
        <v>162.70967741935485</v>
      </c>
      <c r="S3024" s="6" t="s">
        <v>8317</v>
      </c>
      <c r="T3024" s="6" t="s">
        <v>8357</v>
      </c>
      <c r="U3024" s="6" t="str">
        <f t="shared" si="376"/>
        <v>theater</v>
      </c>
      <c r="V3024" s="6" t="str">
        <f t="shared" si="383"/>
        <v>spaces</v>
      </c>
      <c r="W3024" s="6" t="str">
        <f t="shared" si="377"/>
        <v>theater</v>
      </c>
      <c r="X3024" s="6" t="str">
        <f t="shared" si="378"/>
        <v>spaces</v>
      </c>
    </row>
    <row r="3025" spans="1:24" ht="104.7" customHeight="1" x14ac:dyDescent="0.55000000000000004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20">
        <f t="shared" si="379"/>
        <v>42121.675763888896</v>
      </c>
      <c r="L3025" s="20">
        <f t="shared" si="380"/>
        <v>42166.675763888896</v>
      </c>
      <c r="M3025" s="6" t="b">
        <v>0</v>
      </c>
      <c r="N3025" s="6">
        <v>6</v>
      </c>
      <c r="O3025" s="6" t="b">
        <v>1</v>
      </c>
      <c r="P3025" s="6" t="s">
        <v>8303</v>
      </c>
      <c r="Q3025" s="8">
        <f t="shared" si="381"/>
        <v>103</v>
      </c>
      <c r="R3025" s="9">
        <f t="shared" si="382"/>
        <v>120.16666666666667</v>
      </c>
      <c r="S3025" s="6" t="s">
        <v>8317</v>
      </c>
      <c r="T3025" s="6" t="s">
        <v>8357</v>
      </c>
      <c r="U3025" s="6" t="str">
        <f t="shared" si="376"/>
        <v>theater</v>
      </c>
      <c r="V3025" s="6" t="str">
        <f t="shared" si="383"/>
        <v>spaces</v>
      </c>
      <c r="W3025" s="6" t="str">
        <f t="shared" si="377"/>
        <v>theater</v>
      </c>
      <c r="X3025" s="6" t="str">
        <f t="shared" si="378"/>
        <v>spaces</v>
      </c>
    </row>
    <row r="3026" spans="1:24" ht="104.7" customHeight="1" x14ac:dyDescent="0.55000000000000004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20">
        <f t="shared" si="379"/>
        <v>41158.993923611109</v>
      </c>
      <c r="L3026" s="20">
        <f t="shared" si="380"/>
        <v>41188.993923611109</v>
      </c>
      <c r="M3026" s="6" t="b">
        <v>0</v>
      </c>
      <c r="N3026" s="6">
        <v>182</v>
      </c>
      <c r="O3026" s="6" t="b">
        <v>1</v>
      </c>
      <c r="P3026" s="6" t="s">
        <v>8303</v>
      </c>
      <c r="Q3026" s="8">
        <f t="shared" si="381"/>
        <v>246.42</v>
      </c>
      <c r="R3026" s="9">
        <f t="shared" si="382"/>
        <v>67.697802197802204</v>
      </c>
      <c r="S3026" s="6" t="s">
        <v>8317</v>
      </c>
      <c r="T3026" s="6" t="s">
        <v>8357</v>
      </c>
      <c r="U3026" s="6" t="str">
        <f t="shared" si="376"/>
        <v>theater</v>
      </c>
      <c r="V3026" s="6" t="str">
        <f t="shared" si="383"/>
        <v>spaces</v>
      </c>
      <c r="W3026" s="6" t="str">
        <f t="shared" si="377"/>
        <v>theater</v>
      </c>
      <c r="X3026" s="6" t="str">
        <f t="shared" si="378"/>
        <v>spaces</v>
      </c>
    </row>
    <row r="3027" spans="1:24" ht="104.7" customHeight="1" x14ac:dyDescent="0.55000000000000004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20">
        <f t="shared" si="379"/>
        <v>41761.509409722225</v>
      </c>
      <c r="L3027" s="20">
        <f t="shared" si="380"/>
        <v>41789.666666666664</v>
      </c>
      <c r="M3027" s="6" t="b">
        <v>0</v>
      </c>
      <c r="N3027" s="6">
        <v>145</v>
      </c>
      <c r="O3027" s="6" t="b">
        <v>1</v>
      </c>
      <c r="P3027" s="6" t="s">
        <v>8303</v>
      </c>
      <c r="Q3027" s="8">
        <f t="shared" si="381"/>
        <v>302.2</v>
      </c>
      <c r="R3027" s="9">
        <f t="shared" si="382"/>
        <v>52.103448275862071</v>
      </c>
      <c r="S3027" s="6" t="s">
        <v>8317</v>
      </c>
      <c r="T3027" s="6" t="s">
        <v>8357</v>
      </c>
      <c r="U3027" s="6" t="str">
        <f t="shared" si="376"/>
        <v>theater</v>
      </c>
      <c r="V3027" s="6" t="str">
        <f t="shared" si="383"/>
        <v>spaces</v>
      </c>
      <c r="W3027" s="6" t="str">
        <f t="shared" si="377"/>
        <v>theater</v>
      </c>
      <c r="X3027" s="6" t="str">
        <f t="shared" si="378"/>
        <v>spaces</v>
      </c>
    </row>
    <row r="3028" spans="1:24" ht="104.7" customHeight="1" x14ac:dyDescent="0.55000000000000004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20">
        <f t="shared" si="379"/>
        <v>42783.459398148145</v>
      </c>
      <c r="L3028" s="20">
        <f t="shared" si="380"/>
        <v>42797.459398148145</v>
      </c>
      <c r="M3028" s="6" t="b">
        <v>0</v>
      </c>
      <c r="N3028" s="6">
        <v>25</v>
      </c>
      <c r="O3028" s="6" t="b">
        <v>1</v>
      </c>
      <c r="P3028" s="6" t="s">
        <v>8303</v>
      </c>
      <c r="Q3028" s="8">
        <f t="shared" si="381"/>
        <v>143.33333333333334</v>
      </c>
      <c r="R3028" s="9">
        <f t="shared" si="382"/>
        <v>51.6</v>
      </c>
      <c r="S3028" s="6" t="s">
        <v>8317</v>
      </c>
      <c r="T3028" s="6" t="s">
        <v>8357</v>
      </c>
      <c r="U3028" s="6" t="str">
        <f t="shared" si="376"/>
        <v>theater</v>
      </c>
      <c r="V3028" s="6" t="str">
        <f t="shared" si="383"/>
        <v>spaces</v>
      </c>
      <c r="W3028" s="6" t="str">
        <f t="shared" si="377"/>
        <v>theater</v>
      </c>
      <c r="X3028" s="6" t="str">
        <f t="shared" si="378"/>
        <v>spaces</v>
      </c>
    </row>
    <row r="3029" spans="1:24" ht="104.7" customHeight="1" x14ac:dyDescent="0.55000000000000004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20">
        <f t="shared" si="379"/>
        <v>42053.704293981486</v>
      </c>
      <c r="L3029" s="20">
        <f t="shared" si="380"/>
        <v>42083.662627314814</v>
      </c>
      <c r="M3029" s="6" t="b">
        <v>0</v>
      </c>
      <c r="N3029" s="6">
        <v>320</v>
      </c>
      <c r="O3029" s="6" t="b">
        <v>1</v>
      </c>
      <c r="P3029" s="6" t="s">
        <v>8303</v>
      </c>
      <c r="Q3029" s="8">
        <f t="shared" si="381"/>
        <v>131.44</v>
      </c>
      <c r="R3029" s="9">
        <f t="shared" si="382"/>
        <v>164.3</v>
      </c>
      <c r="S3029" s="6" t="s">
        <v>8317</v>
      </c>
      <c r="T3029" s="6" t="s">
        <v>8357</v>
      </c>
      <c r="U3029" s="6" t="str">
        <f t="shared" si="376"/>
        <v>theater</v>
      </c>
      <c r="V3029" s="6" t="str">
        <f t="shared" si="383"/>
        <v>spaces</v>
      </c>
      <c r="W3029" s="6" t="str">
        <f t="shared" si="377"/>
        <v>theater</v>
      </c>
      <c r="X3029" s="6" t="str">
        <f t="shared" si="378"/>
        <v>spaces</v>
      </c>
    </row>
    <row r="3030" spans="1:24" ht="104.7" customHeight="1" x14ac:dyDescent="0.55000000000000004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20">
        <f t="shared" si="379"/>
        <v>42567.264178240745</v>
      </c>
      <c r="L3030" s="20">
        <f t="shared" si="380"/>
        <v>42597.264178240745</v>
      </c>
      <c r="M3030" s="6" t="b">
        <v>0</v>
      </c>
      <c r="N3030" s="6">
        <v>99</v>
      </c>
      <c r="O3030" s="6" t="b">
        <v>1</v>
      </c>
      <c r="P3030" s="6" t="s">
        <v>8303</v>
      </c>
      <c r="Q3030" s="8">
        <f t="shared" si="381"/>
        <v>168.01999999999998</v>
      </c>
      <c r="R3030" s="9">
        <f t="shared" si="382"/>
        <v>84.858585858585855</v>
      </c>
      <c r="S3030" s="6" t="s">
        <v>8317</v>
      </c>
      <c r="T3030" s="6" t="s">
        <v>8357</v>
      </c>
      <c r="U3030" s="6" t="str">
        <f t="shared" si="376"/>
        <v>theater</v>
      </c>
      <c r="V3030" s="6" t="str">
        <f t="shared" si="383"/>
        <v>spaces</v>
      </c>
      <c r="W3030" s="6" t="str">
        <f t="shared" si="377"/>
        <v>theater</v>
      </c>
      <c r="X3030" s="6" t="str">
        <f t="shared" si="378"/>
        <v>spaces</v>
      </c>
    </row>
    <row r="3031" spans="1:24" ht="104.7" customHeight="1" x14ac:dyDescent="0.55000000000000004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20">
        <f t="shared" si="379"/>
        <v>41932.708877314813</v>
      </c>
      <c r="L3031" s="20">
        <f t="shared" si="380"/>
        <v>41961.190972222219</v>
      </c>
      <c r="M3031" s="6" t="b">
        <v>0</v>
      </c>
      <c r="N3031" s="6">
        <v>348</v>
      </c>
      <c r="O3031" s="6" t="b">
        <v>1</v>
      </c>
      <c r="P3031" s="6" t="s">
        <v>8303</v>
      </c>
      <c r="Q3031" s="8">
        <f t="shared" si="381"/>
        <v>109.67666666666666</v>
      </c>
      <c r="R3031" s="9">
        <f t="shared" si="382"/>
        <v>94.548850574712645</v>
      </c>
      <c r="S3031" s="6" t="s">
        <v>8317</v>
      </c>
      <c r="T3031" s="6" t="s">
        <v>8357</v>
      </c>
      <c r="U3031" s="6" t="str">
        <f t="shared" si="376"/>
        <v>theater</v>
      </c>
      <c r="V3031" s="6" t="str">
        <f t="shared" si="383"/>
        <v>spaces</v>
      </c>
      <c r="W3031" s="6" t="str">
        <f t="shared" si="377"/>
        <v>theater</v>
      </c>
      <c r="X3031" s="6" t="str">
        <f t="shared" si="378"/>
        <v>spaces</v>
      </c>
    </row>
    <row r="3032" spans="1:24" ht="104.7" customHeight="1" x14ac:dyDescent="0.55000000000000004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20">
        <f t="shared" si="379"/>
        <v>42233.747349537036</v>
      </c>
      <c r="L3032" s="20">
        <f t="shared" si="380"/>
        <v>42263.747349537036</v>
      </c>
      <c r="M3032" s="6" t="b">
        <v>0</v>
      </c>
      <c r="N3032" s="6">
        <v>41</v>
      </c>
      <c r="O3032" s="6" t="b">
        <v>1</v>
      </c>
      <c r="P3032" s="6" t="s">
        <v>8303</v>
      </c>
      <c r="Q3032" s="8">
        <f t="shared" si="381"/>
        <v>106.6857142857143</v>
      </c>
      <c r="R3032" s="9">
        <f t="shared" si="382"/>
        <v>45.536585365853661</v>
      </c>
      <c r="S3032" s="6" t="s">
        <v>8317</v>
      </c>
      <c r="T3032" s="6" t="s">
        <v>8357</v>
      </c>
      <c r="U3032" s="6" t="str">
        <f t="shared" si="376"/>
        <v>theater</v>
      </c>
      <c r="V3032" s="6" t="str">
        <f t="shared" si="383"/>
        <v>spaces</v>
      </c>
      <c r="W3032" s="6" t="str">
        <f t="shared" si="377"/>
        <v>theater</v>
      </c>
      <c r="X3032" s="6" t="str">
        <f t="shared" si="378"/>
        <v>spaces</v>
      </c>
    </row>
    <row r="3033" spans="1:24" ht="104.7" customHeight="1" x14ac:dyDescent="0.55000000000000004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20">
        <f t="shared" si="379"/>
        <v>42597.882488425923</v>
      </c>
      <c r="L3033" s="20">
        <f t="shared" si="380"/>
        <v>42657.882488425923</v>
      </c>
      <c r="M3033" s="6" t="b">
        <v>0</v>
      </c>
      <c r="N3033" s="6">
        <v>29</v>
      </c>
      <c r="O3033" s="6" t="b">
        <v>1</v>
      </c>
      <c r="P3033" s="6" t="s">
        <v>8303</v>
      </c>
      <c r="Q3033" s="8">
        <f t="shared" si="381"/>
        <v>100</v>
      </c>
      <c r="R3033" s="9">
        <f t="shared" si="382"/>
        <v>51.724137931034484</v>
      </c>
      <c r="S3033" s="6" t="s">
        <v>8317</v>
      </c>
      <c r="T3033" s="6" t="s">
        <v>8357</v>
      </c>
      <c r="U3033" s="6" t="str">
        <f t="shared" si="376"/>
        <v>theater</v>
      </c>
      <c r="V3033" s="6" t="str">
        <f t="shared" si="383"/>
        <v>spaces</v>
      </c>
      <c r="W3033" s="6" t="str">
        <f t="shared" si="377"/>
        <v>theater</v>
      </c>
      <c r="X3033" s="6" t="str">
        <f t="shared" si="378"/>
        <v>spaces</v>
      </c>
    </row>
    <row r="3034" spans="1:24" ht="104.7" customHeight="1" x14ac:dyDescent="0.55000000000000004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20">
        <f t="shared" si="379"/>
        <v>42228.044664351852</v>
      </c>
      <c r="L3034" s="20">
        <f t="shared" si="380"/>
        <v>42258.044664351852</v>
      </c>
      <c r="M3034" s="6" t="b">
        <v>0</v>
      </c>
      <c r="N3034" s="6">
        <v>25</v>
      </c>
      <c r="O3034" s="6" t="b">
        <v>1</v>
      </c>
      <c r="P3034" s="6" t="s">
        <v>8303</v>
      </c>
      <c r="Q3034" s="8">
        <f t="shared" si="381"/>
        <v>127.2</v>
      </c>
      <c r="R3034" s="9">
        <f t="shared" si="382"/>
        <v>50.88</v>
      </c>
      <c r="S3034" s="6" t="s">
        <v>8317</v>
      </c>
      <c r="T3034" s="6" t="s">
        <v>8357</v>
      </c>
      <c r="U3034" s="6" t="str">
        <f t="shared" si="376"/>
        <v>theater</v>
      </c>
      <c r="V3034" s="6" t="str">
        <f t="shared" si="383"/>
        <v>spaces</v>
      </c>
      <c r="W3034" s="6" t="str">
        <f t="shared" si="377"/>
        <v>theater</v>
      </c>
      <c r="X3034" s="6" t="str">
        <f t="shared" si="378"/>
        <v>spaces</v>
      </c>
    </row>
    <row r="3035" spans="1:24" ht="104.7" customHeight="1" x14ac:dyDescent="0.55000000000000004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20">
        <f t="shared" si="379"/>
        <v>42570.110243055555</v>
      </c>
      <c r="L3035" s="20">
        <f t="shared" si="380"/>
        <v>42600.110243055555</v>
      </c>
      <c r="M3035" s="6" t="b">
        <v>0</v>
      </c>
      <c r="N3035" s="6">
        <v>23</v>
      </c>
      <c r="O3035" s="6" t="b">
        <v>1</v>
      </c>
      <c r="P3035" s="6" t="s">
        <v>8303</v>
      </c>
      <c r="Q3035" s="8">
        <f t="shared" si="381"/>
        <v>146.53333333333333</v>
      </c>
      <c r="R3035" s="9">
        <f t="shared" si="382"/>
        <v>191.13043478260869</v>
      </c>
      <c r="S3035" s="6" t="s">
        <v>8317</v>
      </c>
      <c r="T3035" s="6" t="s">
        <v>8357</v>
      </c>
      <c r="U3035" s="6" t="str">
        <f t="shared" si="376"/>
        <v>theater</v>
      </c>
      <c r="V3035" s="6" t="str">
        <f t="shared" si="383"/>
        <v>spaces</v>
      </c>
      <c r="W3035" s="6" t="str">
        <f t="shared" si="377"/>
        <v>theater</v>
      </c>
      <c r="X3035" s="6" t="str">
        <f t="shared" si="378"/>
        <v>spaces</v>
      </c>
    </row>
    <row r="3036" spans="1:24" ht="104.7" customHeight="1" x14ac:dyDescent="0.55000000000000004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20">
        <f t="shared" si="379"/>
        <v>42644.535358796296</v>
      </c>
      <c r="L3036" s="20">
        <f t="shared" si="380"/>
        <v>42675.165972222225</v>
      </c>
      <c r="M3036" s="6" t="b">
        <v>0</v>
      </c>
      <c r="N3036" s="6">
        <v>1260</v>
      </c>
      <c r="O3036" s="6" t="b">
        <v>1</v>
      </c>
      <c r="P3036" s="6" t="s">
        <v>8303</v>
      </c>
      <c r="Q3036" s="8">
        <f t="shared" si="381"/>
        <v>112.53599999999999</v>
      </c>
      <c r="R3036" s="9">
        <f t="shared" si="382"/>
        <v>89.314285714285717</v>
      </c>
      <c r="S3036" s="6" t="s">
        <v>8317</v>
      </c>
      <c r="T3036" s="6" t="s">
        <v>8357</v>
      </c>
      <c r="U3036" s="6" t="str">
        <f t="shared" si="376"/>
        <v>theater</v>
      </c>
      <c r="V3036" s="6" t="str">
        <f t="shared" si="383"/>
        <v>spaces</v>
      </c>
      <c r="W3036" s="6" t="str">
        <f t="shared" si="377"/>
        <v>theater</v>
      </c>
      <c r="X3036" s="6" t="str">
        <f t="shared" si="378"/>
        <v>spaces</v>
      </c>
    </row>
    <row r="3037" spans="1:24" ht="104.7" customHeight="1" x14ac:dyDescent="0.55000000000000004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20">
        <f t="shared" si="379"/>
        <v>41368.560289351852</v>
      </c>
      <c r="L3037" s="20">
        <f t="shared" si="380"/>
        <v>41398.560289351852</v>
      </c>
      <c r="M3037" s="6" t="b">
        <v>0</v>
      </c>
      <c r="N3037" s="6">
        <v>307</v>
      </c>
      <c r="O3037" s="6" t="b">
        <v>1</v>
      </c>
      <c r="P3037" s="6" t="s">
        <v>8303</v>
      </c>
      <c r="Q3037" s="8">
        <f t="shared" si="381"/>
        <v>108.78684000000001</v>
      </c>
      <c r="R3037" s="9">
        <f t="shared" si="382"/>
        <v>88.588631921824103</v>
      </c>
      <c r="S3037" s="6" t="s">
        <v>8317</v>
      </c>
      <c r="T3037" s="6" t="s">
        <v>8357</v>
      </c>
      <c r="U3037" s="6" t="str">
        <f t="shared" si="376"/>
        <v>theater</v>
      </c>
      <c r="V3037" s="6" t="str">
        <f t="shared" si="383"/>
        <v>spaces</v>
      </c>
      <c r="W3037" s="6" t="str">
        <f t="shared" si="377"/>
        <v>theater</v>
      </c>
      <c r="X3037" s="6" t="str">
        <f t="shared" si="378"/>
        <v>spaces</v>
      </c>
    </row>
    <row r="3038" spans="1:24" ht="104.7" customHeight="1" x14ac:dyDescent="0.55000000000000004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20">
        <f t="shared" si="379"/>
        <v>41466.785231481481</v>
      </c>
      <c r="L3038" s="20">
        <f t="shared" si="380"/>
        <v>41502.499305555553</v>
      </c>
      <c r="M3038" s="6" t="b">
        <v>0</v>
      </c>
      <c r="N3038" s="6">
        <v>329</v>
      </c>
      <c r="O3038" s="6" t="b">
        <v>1</v>
      </c>
      <c r="P3038" s="6" t="s">
        <v>8303</v>
      </c>
      <c r="Q3038" s="8">
        <f t="shared" si="381"/>
        <v>126.732</v>
      </c>
      <c r="R3038" s="9">
        <f t="shared" si="382"/>
        <v>96.300911854103347</v>
      </c>
      <c r="S3038" s="6" t="s">
        <v>8317</v>
      </c>
      <c r="T3038" s="6" t="s">
        <v>8357</v>
      </c>
      <c r="U3038" s="6" t="str">
        <f t="shared" si="376"/>
        <v>theater</v>
      </c>
      <c r="V3038" s="6" t="str">
        <f t="shared" si="383"/>
        <v>spaces</v>
      </c>
      <c r="W3038" s="6" t="str">
        <f t="shared" si="377"/>
        <v>theater</v>
      </c>
      <c r="X3038" s="6" t="str">
        <f t="shared" si="378"/>
        <v>spaces</v>
      </c>
    </row>
    <row r="3039" spans="1:24" ht="104.7" customHeight="1" x14ac:dyDescent="0.55000000000000004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20">
        <f t="shared" si="379"/>
        <v>40378.893206018518</v>
      </c>
      <c r="L3039" s="20">
        <f t="shared" si="380"/>
        <v>40453.207638888889</v>
      </c>
      <c r="M3039" s="6" t="b">
        <v>0</v>
      </c>
      <c r="N3039" s="6">
        <v>32</v>
      </c>
      <c r="O3039" s="6" t="b">
        <v>1</v>
      </c>
      <c r="P3039" s="6" t="s">
        <v>8303</v>
      </c>
      <c r="Q3039" s="8">
        <f t="shared" si="381"/>
        <v>213.20000000000002</v>
      </c>
      <c r="R3039" s="9">
        <f t="shared" si="382"/>
        <v>33.3125</v>
      </c>
      <c r="S3039" s="6" t="s">
        <v>8317</v>
      </c>
      <c r="T3039" s="6" t="s">
        <v>8357</v>
      </c>
      <c r="U3039" s="6" t="str">
        <f t="shared" si="376"/>
        <v>theater</v>
      </c>
      <c r="V3039" s="6" t="str">
        <f t="shared" si="383"/>
        <v>spaces</v>
      </c>
      <c r="W3039" s="6" t="str">
        <f t="shared" si="377"/>
        <v>theater</v>
      </c>
      <c r="X3039" s="6" t="str">
        <f t="shared" si="378"/>
        <v>spaces</v>
      </c>
    </row>
    <row r="3040" spans="1:24" ht="104.7" customHeight="1" x14ac:dyDescent="0.55000000000000004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20">
        <f t="shared" si="379"/>
        <v>42373.252280092594</v>
      </c>
      <c r="L3040" s="20">
        <f t="shared" si="380"/>
        <v>42433.252280092594</v>
      </c>
      <c r="M3040" s="6" t="b">
        <v>0</v>
      </c>
      <c r="N3040" s="6">
        <v>27</v>
      </c>
      <c r="O3040" s="6" t="b">
        <v>1</v>
      </c>
      <c r="P3040" s="6" t="s">
        <v>8303</v>
      </c>
      <c r="Q3040" s="8">
        <f t="shared" si="381"/>
        <v>100.49999999999999</v>
      </c>
      <c r="R3040" s="9">
        <f t="shared" si="382"/>
        <v>37.222222222222221</v>
      </c>
      <c r="S3040" s="6" t="s">
        <v>8317</v>
      </c>
      <c r="T3040" s="6" t="s">
        <v>8357</v>
      </c>
      <c r="U3040" s="6" t="str">
        <f t="shared" si="376"/>
        <v>theater</v>
      </c>
      <c r="V3040" s="6" t="str">
        <f t="shared" si="383"/>
        <v>spaces</v>
      </c>
      <c r="W3040" s="6" t="str">
        <f t="shared" si="377"/>
        <v>theater</v>
      </c>
      <c r="X3040" s="6" t="str">
        <f t="shared" si="378"/>
        <v>spaces</v>
      </c>
    </row>
    <row r="3041" spans="1:24" ht="104.7" customHeight="1" x14ac:dyDescent="0.55000000000000004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20">
        <f t="shared" si="379"/>
        <v>41610.794421296298</v>
      </c>
      <c r="L3041" s="20">
        <f t="shared" si="380"/>
        <v>41637.332638888889</v>
      </c>
      <c r="M3041" s="6" t="b">
        <v>0</v>
      </c>
      <c r="N3041" s="6">
        <v>236</v>
      </c>
      <c r="O3041" s="6" t="b">
        <v>1</v>
      </c>
      <c r="P3041" s="6" t="s">
        <v>8303</v>
      </c>
      <c r="Q3041" s="8">
        <f t="shared" si="381"/>
        <v>108.71389999999998</v>
      </c>
      <c r="R3041" s="9">
        <f t="shared" si="382"/>
        <v>92.130423728813554</v>
      </c>
      <c r="S3041" s="6" t="s">
        <v>8317</v>
      </c>
      <c r="T3041" s="6" t="s">
        <v>8357</v>
      </c>
      <c r="U3041" s="6" t="str">
        <f t="shared" si="376"/>
        <v>theater</v>
      </c>
      <c r="V3041" s="6" t="str">
        <f t="shared" si="383"/>
        <v>spaces</v>
      </c>
      <c r="W3041" s="6" t="str">
        <f t="shared" si="377"/>
        <v>theater</v>
      </c>
      <c r="X3041" s="6" t="str">
        <f t="shared" si="378"/>
        <v>spaces</v>
      </c>
    </row>
    <row r="3042" spans="1:24" ht="104.7" customHeight="1" x14ac:dyDescent="0.55000000000000004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20">
        <f t="shared" si="379"/>
        <v>42177.791909722218</v>
      </c>
      <c r="L3042" s="20">
        <f t="shared" si="380"/>
        <v>42181.958333333328</v>
      </c>
      <c r="M3042" s="6" t="b">
        <v>0</v>
      </c>
      <c r="N3042" s="6">
        <v>42</v>
      </c>
      <c r="O3042" s="6" t="b">
        <v>1</v>
      </c>
      <c r="P3042" s="6" t="s">
        <v>8303</v>
      </c>
      <c r="Q3042" s="8">
        <f t="shared" si="381"/>
        <v>107.5</v>
      </c>
      <c r="R3042" s="9">
        <f t="shared" si="382"/>
        <v>76.785714285714292</v>
      </c>
      <c r="S3042" s="6" t="s">
        <v>8317</v>
      </c>
      <c r="T3042" s="6" t="s">
        <v>8357</v>
      </c>
      <c r="U3042" s="6" t="str">
        <f t="shared" si="376"/>
        <v>theater</v>
      </c>
      <c r="V3042" s="6" t="str">
        <f t="shared" si="383"/>
        <v>spaces</v>
      </c>
      <c r="W3042" s="6" t="str">
        <f t="shared" si="377"/>
        <v>theater</v>
      </c>
      <c r="X3042" s="6" t="str">
        <f t="shared" si="378"/>
        <v>spaces</v>
      </c>
    </row>
    <row r="3043" spans="1:24" ht="104.7" customHeight="1" x14ac:dyDescent="0.55000000000000004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20">
        <f t="shared" si="379"/>
        <v>42359.868611111116</v>
      </c>
      <c r="L3043" s="20">
        <f t="shared" si="380"/>
        <v>42389.868611111116</v>
      </c>
      <c r="M3043" s="6" t="b">
        <v>0</v>
      </c>
      <c r="N3043" s="6">
        <v>95</v>
      </c>
      <c r="O3043" s="6" t="b">
        <v>1</v>
      </c>
      <c r="P3043" s="6" t="s">
        <v>8303</v>
      </c>
      <c r="Q3043" s="8">
        <f t="shared" si="381"/>
        <v>110.48192771084338</v>
      </c>
      <c r="R3043" s="9">
        <f t="shared" si="382"/>
        <v>96.526315789473685</v>
      </c>
      <c r="S3043" s="6" t="s">
        <v>8317</v>
      </c>
      <c r="T3043" s="6" t="s">
        <v>8357</v>
      </c>
      <c r="U3043" s="6" t="str">
        <f t="shared" si="376"/>
        <v>theater</v>
      </c>
      <c r="V3043" s="6" t="str">
        <f t="shared" si="383"/>
        <v>spaces</v>
      </c>
      <c r="W3043" s="6" t="str">
        <f t="shared" si="377"/>
        <v>theater</v>
      </c>
      <c r="X3043" s="6" t="str">
        <f t="shared" si="378"/>
        <v>spaces</v>
      </c>
    </row>
    <row r="3044" spans="1:24" ht="104.7" customHeight="1" x14ac:dyDescent="0.55000000000000004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20">
        <f t="shared" si="379"/>
        <v>42253.688043981485</v>
      </c>
      <c r="L3044" s="20">
        <f t="shared" si="380"/>
        <v>42283.688043981485</v>
      </c>
      <c r="M3044" s="6" t="b">
        <v>0</v>
      </c>
      <c r="N3044" s="6">
        <v>37</v>
      </c>
      <c r="O3044" s="6" t="b">
        <v>1</v>
      </c>
      <c r="P3044" s="6" t="s">
        <v>8303</v>
      </c>
      <c r="Q3044" s="8">
        <f t="shared" si="381"/>
        <v>128</v>
      </c>
      <c r="R3044" s="9">
        <f t="shared" si="382"/>
        <v>51.891891891891895</v>
      </c>
      <c r="S3044" s="6" t="s">
        <v>8317</v>
      </c>
      <c r="T3044" s="6" t="s">
        <v>8357</v>
      </c>
      <c r="U3044" s="6" t="str">
        <f t="shared" si="376"/>
        <v>theater</v>
      </c>
      <c r="V3044" s="6" t="str">
        <f t="shared" si="383"/>
        <v>spaces</v>
      </c>
      <c r="W3044" s="6" t="str">
        <f t="shared" si="377"/>
        <v>theater</v>
      </c>
      <c r="X3044" s="6" t="str">
        <f t="shared" si="378"/>
        <v>spaces</v>
      </c>
    </row>
    <row r="3045" spans="1:24" ht="104.7" customHeight="1" x14ac:dyDescent="0.55000000000000004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20">
        <f t="shared" si="379"/>
        <v>42083.070590277777</v>
      </c>
      <c r="L3045" s="20">
        <f t="shared" si="380"/>
        <v>42110.118055555555</v>
      </c>
      <c r="M3045" s="6" t="b">
        <v>0</v>
      </c>
      <c r="N3045" s="6">
        <v>128</v>
      </c>
      <c r="O3045" s="6" t="b">
        <v>1</v>
      </c>
      <c r="P3045" s="6" t="s">
        <v>8303</v>
      </c>
      <c r="Q3045" s="8">
        <f t="shared" si="381"/>
        <v>110.00666666666667</v>
      </c>
      <c r="R3045" s="9">
        <f t="shared" si="382"/>
        <v>128.9140625</v>
      </c>
      <c r="S3045" s="6" t="s">
        <v>8317</v>
      </c>
      <c r="T3045" s="6" t="s">
        <v>8357</v>
      </c>
      <c r="U3045" s="6" t="str">
        <f t="shared" si="376"/>
        <v>theater</v>
      </c>
      <c r="V3045" s="6" t="str">
        <f t="shared" si="383"/>
        <v>spaces</v>
      </c>
      <c r="W3045" s="6" t="str">
        <f t="shared" si="377"/>
        <v>theater</v>
      </c>
      <c r="X3045" s="6" t="str">
        <f t="shared" si="378"/>
        <v>spaces</v>
      </c>
    </row>
    <row r="3046" spans="1:24" ht="104.7" customHeight="1" x14ac:dyDescent="0.55000000000000004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20">
        <f t="shared" si="379"/>
        <v>42387.7268287037</v>
      </c>
      <c r="L3046" s="20">
        <f t="shared" si="380"/>
        <v>42402.7268287037</v>
      </c>
      <c r="M3046" s="6" t="b">
        <v>0</v>
      </c>
      <c r="N3046" s="6">
        <v>156</v>
      </c>
      <c r="O3046" s="6" t="b">
        <v>1</v>
      </c>
      <c r="P3046" s="6" t="s">
        <v>8303</v>
      </c>
      <c r="Q3046" s="8">
        <f t="shared" si="381"/>
        <v>109.34166666666667</v>
      </c>
      <c r="R3046" s="9">
        <f t="shared" si="382"/>
        <v>84.108974358974365</v>
      </c>
      <c r="S3046" s="6" t="s">
        <v>8317</v>
      </c>
      <c r="T3046" s="6" t="s">
        <v>8357</v>
      </c>
      <c r="U3046" s="6" t="str">
        <f t="shared" si="376"/>
        <v>theater</v>
      </c>
      <c r="V3046" s="6" t="str">
        <f t="shared" si="383"/>
        <v>spaces</v>
      </c>
      <c r="W3046" s="6" t="str">
        <f t="shared" si="377"/>
        <v>theater</v>
      </c>
      <c r="X3046" s="6" t="str">
        <f t="shared" si="378"/>
        <v>spaces</v>
      </c>
    </row>
    <row r="3047" spans="1:24" ht="104.7" customHeight="1" x14ac:dyDescent="0.55000000000000004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20">
        <f t="shared" si="379"/>
        <v>41843.155729166669</v>
      </c>
      <c r="L3047" s="20">
        <f t="shared" si="380"/>
        <v>41873.155729166669</v>
      </c>
      <c r="M3047" s="6" t="b">
        <v>0</v>
      </c>
      <c r="N3047" s="6">
        <v>64</v>
      </c>
      <c r="O3047" s="6" t="b">
        <v>1</v>
      </c>
      <c r="P3047" s="6" t="s">
        <v>8303</v>
      </c>
      <c r="Q3047" s="8">
        <f t="shared" si="381"/>
        <v>132.70650000000001</v>
      </c>
      <c r="R3047" s="9">
        <f t="shared" si="382"/>
        <v>82.941562500000003</v>
      </c>
      <c r="S3047" s="6" t="s">
        <v>8317</v>
      </c>
      <c r="T3047" s="6" t="s">
        <v>8357</v>
      </c>
      <c r="U3047" s="6" t="str">
        <f t="shared" si="376"/>
        <v>theater</v>
      </c>
      <c r="V3047" s="6" t="str">
        <f t="shared" si="383"/>
        <v>spaces</v>
      </c>
      <c r="W3047" s="6" t="str">
        <f t="shared" si="377"/>
        <v>theater</v>
      </c>
      <c r="X3047" s="6" t="str">
        <f t="shared" si="378"/>
        <v>spaces</v>
      </c>
    </row>
    <row r="3048" spans="1:24" ht="104.7" customHeight="1" x14ac:dyDescent="0.55000000000000004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20">
        <f t="shared" si="379"/>
        <v>41862.803078703706</v>
      </c>
      <c r="L3048" s="20">
        <f t="shared" si="380"/>
        <v>41892.202777777777</v>
      </c>
      <c r="M3048" s="6" t="b">
        <v>0</v>
      </c>
      <c r="N3048" s="6">
        <v>58</v>
      </c>
      <c r="O3048" s="6" t="b">
        <v>1</v>
      </c>
      <c r="P3048" s="6" t="s">
        <v>8303</v>
      </c>
      <c r="Q3048" s="8">
        <f t="shared" si="381"/>
        <v>190.84810126582278</v>
      </c>
      <c r="R3048" s="9">
        <f t="shared" si="382"/>
        <v>259.94827586206895</v>
      </c>
      <c r="S3048" s="6" t="s">
        <v>8317</v>
      </c>
      <c r="T3048" s="6" t="s">
        <v>8357</v>
      </c>
      <c r="U3048" s="6" t="str">
        <f t="shared" si="376"/>
        <v>theater</v>
      </c>
      <c r="V3048" s="6" t="str">
        <f t="shared" si="383"/>
        <v>spaces</v>
      </c>
      <c r="W3048" s="6" t="str">
        <f t="shared" si="377"/>
        <v>theater</v>
      </c>
      <c r="X3048" s="6" t="str">
        <f t="shared" si="378"/>
        <v>spaces</v>
      </c>
    </row>
    <row r="3049" spans="1:24" ht="104.7" customHeight="1" x14ac:dyDescent="0.55000000000000004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20">
        <f t="shared" si="379"/>
        <v>42443.989050925928</v>
      </c>
      <c r="L3049" s="20">
        <f t="shared" si="380"/>
        <v>42487.552777777775</v>
      </c>
      <c r="M3049" s="6" t="b">
        <v>0</v>
      </c>
      <c r="N3049" s="6">
        <v>20</v>
      </c>
      <c r="O3049" s="6" t="b">
        <v>1</v>
      </c>
      <c r="P3049" s="6" t="s">
        <v>8303</v>
      </c>
      <c r="Q3049" s="8">
        <f t="shared" si="381"/>
        <v>149</v>
      </c>
      <c r="R3049" s="9">
        <f t="shared" si="382"/>
        <v>37.25</v>
      </c>
      <c r="S3049" s="6" t="s">
        <v>8317</v>
      </c>
      <c r="T3049" s="6" t="s">
        <v>8357</v>
      </c>
      <c r="U3049" s="6" t="str">
        <f t="shared" si="376"/>
        <v>theater</v>
      </c>
      <c r="V3049" s="6" t="str">
        <f t="shared" si="383"/>
        <v>spaces</v>
      </c>
      <c r="W3049" s="6" t="str">
        <f t="shared" si="377"/>
        <v>theater</v>
      </c>
      <c r="X3049" s="6" t="str">
        <f t="shared" si="378"/>
        <v>spaces</v>
      </c>
    </row>
    <row r="3050" spans="1:24" ht="104.7" customHeight="1" x14ac:dyDescent="0.55000000000000004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20">
        <f t="shared" si="379"/>
        <v>41975.901180555549</v>
      </c>
      <c r="L3050" s="20">
        <f t="shared" si="380"/>
        <v>42004.890277777777</v>
      </c>
      <c r="M3050" s="6" t="b">
        <v>0</v>
      </c>
      <c r="N3050" s="6">
        <v>47</v>
      </c>
      <c r="O3050" s="6" t="b">
        <v>1</v>
      </c>
      <c r="P3050" s="6" t="s">
        <v>8303</v>
      </c>
      <c r="Q3050" s="8">
        <f t="shared" si="381"/>
        <v>166.4</v>
      </c>
      <c r="R3050" s="9">
        <f t="shared" si="382"/>
        <v>177.02127659574469</v>
      </c>
      <c r="S3050" s="6" t="s">
        <v>8317</v>
      </c>
      <c r="T3050" s="6" t="s">
        <v>8357</v>
      </c>
      <c r="U3050" s="6" t="str">
        <f t="shared" si="376"/>
        <v>theater</v>
      </c>
      <c r="V3050" s="6" t="str">
        <f t="shared" si="383"/>
        <v>spaces</v>
      </c>
      <c r="W3050" s="6" t="str">
        <f t="shared" si="377"/>
        <v>theater</v>
      </c>
      <c r="X3050" s="6" t="str">
        <f t="shared" si="378"/>
        <v>spaces</v>
      </c>
    </row>
    <row r="3051" spans="1:24" ht="104.7" customHeight="1" x14ac:dyDescent="0.55000000000000004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20">
        <f t="shared" si="379"/>
        <v>42139.014525462961</v>
      </c>
      <c r="L3051" s="20">
        <f t="shared" si="380"/>
        <v>42169.014525462961</v>
      </c>
      <c r="M3051" s="6" t="b">
        <v>0</v>
      </c>
      <c r="N3051" s="6">
        <v>54</v>
      </c>
      <c r="O3051" s="6" t="b">
        <v>1</v>
      </c>
      <c r="P3051" s="6" t="s">
        <v>8303</v>
      </c>
      <c r="Q3051" s="8">
        <f t="shared" si="381"/>
        <v>106.66666666666667</v>
      </c>
      <c r="R3051" s="9">
        <f t="shared" si="382"/>
        <v>74.074074074074076</v>
      </c>
      <c r="S3051" s="6" t="s">
        <v>8317</v>
      </c>
      <c r="T3051" s="6" t="s">
        <v>8357</v>
      </c>
      <c r="U3051" s="6" t="str">
        <f t="shared" si="376"/>
        <v>theater</v>
      </c>
      <c r="V3051" s="6" t="str">
        <f t="shared" si="383"/>
        <v>spaces</v>
      </c>
      <c r="W3051" s="6" t="str">
        <f t="shared" si="377"/>
        <v>theater</v>
      </c>
      <c r="X3051" s="6" t="str">
        <f t="shared" si="378"/>
        <v>spaces</v>
      </c>
    </row>
    <row r="3052" spans="1:24" ht="104.7" customHeight="1" x14ac:dyDescent="0.55000000000000004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20">
        <f t="shared" si="379"/>
        <v>42465.16851851852</v>
      </c>
      <c r="L3052" s="20">
        <f t="shared" si="380"/>
        <v>42495.16851851852</v>
      </c>
      <c r="M3052" s="6" t="b">
        <v>0</v>
      </c>
      <c r="N3052" s="6">
        <v>9</v>
      </c>
      <c r="O3052" s="6" t="b">
        <v>1</v>
      </c>
      <c r="P3052" s="6" t="s">
        <v>8303</v>
      </c>
      <c r="Q3052" s="8">
        <f t="shared" si="381"/>
        <v>106</v>
      </c>
      <c r="R3052" s="9">
        <f t="shared" si="382"/>
        <v>70.666666666666671</v>
      </c>
      <c r="S3052" s="6" t="s">
        <v>8317</v>
      </c>
      <c r="T3052" s="6" t="s">
        <v>8357</v>
      </c>
      <c r="U3052" s="6" t="str">
        <f t="shared" si="376"/>
        <v>theater</v>
      </c>
      <c r="V3052" s="6" t="str">
        <f t="shared" si="383"/>
        <v>spaces</v>
      </c>
      <c r="W3052" s="6" t="str">
        <f t="shared" si="377"/>
        <v>theater</v>
      </c>
      <c r="X3052" s="6" t="str">
        <f t="shared" si="378"/>
        <v>spaces</v>
      </c>
    </row>
    <row r="3053" spans="1:24" ht="104.7" customHeight="1" x14ac:dyDescent="0.55000000000000004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20">
        <f t="shared" si="379"/>
        <v>42744.416030092587</v>
      </c>
      <c r="L3053" s="20">
        <f t="shared" si="380"/>
        <v>42774.416030092587</v>
      </c>
      <c r="M3053" s="6" t="b">
        <v>1</v>
      </c>
      <c r="N3053" s="6">
        <v>35</v>
      </c>
      <c r="O3053" s="6" t="b">
        <v>0</v>
      </c>
      <c r="P3053" s="6" t="s">
        <v>8303</v>
      </c>
      <c r="Q3053" s="8">
        <f t="shared" si="381"/>
        <v>23.62857142857143</v>
      </c>
      <c r="R3053" s="9">
        <f t="shared" si="382"/>
        <v>23.62857142857143</v>
      </c>
      <c r="S3053" s="6" t="s">
        <v>8317</v>
      </c>
      <c r="T3053" s="6" t="s">
        <v>8357</v>
      </c>
      <c r="U3053" s="6" t="str">
        <f t="shared" si="376"/>
        <v>theater</v>
      </c>
      <c r="V3053" s="6" t="str">
        <f t="shared" si="383"/>
        <v>spaces</v>
      </c>
      <c r="W3053" s="6" t="str">
        <f t="shared" si="377"/>
        <v>theater</v>
      </c>
      <c r="X3053" s="6" t="str">
        <f t="shared" si="378"/>
        <v>spaces</v>
      </c>
    </row>
    <row r="3054" spans="1:24" ht="104.7" customHeight="1" x14ac:dyDescent="0.55000000000000004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20">
        <f t="shared" si="379"/>
        <v>42122.670069444444</v>
      </c>
      <c r="L3054" s="20">
        <f t="shared" si="380"/>
        <v>42152.665972222225</v>
      </c>
      <c r="M3054" s="6" t="b">
        <v>0</v>
      </c>
      <c r="N3054" s="6">
        <v>2</v>
      </c>
      <c r="O3054" s="6" t="b">
        <v>0</v>
      </c>
      <c r="P3054" s="6" t="s">
        <v>8303</v>
      </c>
      <c r="Q3054" s="8">
        <f t="shared" si="381"/>
        <v>0.15</v>
      </c>
      <c r="R3054" s="9">
        <f t="shared" si="382"/>
        <v>37.5</v>
      </c>
      <c r="S3054" s="6" t="s">
        <v>8317</v>
      </c>
      <c r="T3054" s="6" t="s">
        <v>8357</v>
      </c>
      <c r="U3054" s="6" t="str">
        <f t="shared" si="376"/>
        <v>theater</v>
      </c>
      <c r="V3054" s="6" t="str">
        <f t="shared" si="383"/>
        <v>spaces</v>
      </c>
      <c r="W3054" s="6" t="str">
        <f t="shared" si="377"/>
        <v>theater</v>
      </c>
      <c r="X3054" s="6" t="str">
        <f t="shared" si="378"/>
        <v>spaces</v>
      </c>
    </row>
    <row r="3055" spans="1:24" ht="104.7" customHeight="1" x14ac:dyDescent="0.55000000000000004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20">
        <f t="shared" si="379"/>
        <v>41862.761724537035</v>
      </c>
      <c r="L3055" s="20">
        <f t="shared" si="380"/>
        <v>41914.165972222225</v>
      </c>
      <c r="M3055" s="6" t="b">
        <v>0</v>
      </c>
      <c r="N3055" s="6">
        <v>3</v>
      </c>
      <c r="O3055" s="6" t="b">
        <v>0</v>
      </c>
      <c r="P3055" s="6" t="s">
        <v>8303</v>
      </c>
      <c r="Q3055" s="8">
        <f t="shared" si="381"/>
        <v>0.4</v>
      </c>
      <c r="R3055" s="9">
        <f t="shared" si="382"/>
        <v>13.333333333333334</v>
      </c>
      <c r="S3055" s="6" t="s">
        <v>8317</v>
      </c>
      <c r="T3055" s="6" t="s">
        <v>8357</v>
      </c>
      <c r="U3055" s="6" t="str">
        <f t="shared" si="376"/>
        <v>theater</v>
      </c>
      <c r="V3055" s="6" t="str">
        <f t="shared" si="383"/>
        <v>spaces</v>
      </c>
      <c r="W3055" s="6" t="str">
        <f t="shared" si="377"/>
        <v>theater</v>
      </c>
      <c r="X3055" s="6" t="str">
        <f t="shared" si="378"/>
        <v>spaces</v>
      </c>
    </row>
    <row r="3056" spans="1:24" ht="104.7" customHeight="1" x14ac:dyDescent="0.55000000000000004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20">
        <f t="shared" si="379"/>
        <v>42027.832800925928</v>
      </c>
      <c r="L3056" s="20">
        <f t="shared" si="380"/>
        <v>42065.044444444444</v>
      </c>
      <c r="M3056" s="6" t="b">
        <v>0</v>
      </c>
      <c r="N3056" s="6">
        <v>0</v>
      </c>
      <c r="O3056" s="6" t="b">
        <v>0</v>
      </c>
      <c r="P3056" s="6" t="s">
        <v>8303</v>
      </c>
      <c r="Q3056" s="8">
        <f t="shared" si="381"/>
        <v>0</v>
      </c>
      <c r="R3056" s="9" t="e">
        <f t="shared" si="382"/>
        <v>#DIV/0!</v>
      </c>
      <c r="S3056" s="6" t="s">
        <v>8317</v>
      </c>
      <c r="T3056" s="6" t="s">
        <v>8357</v>
      </c>
      <c r="U3056" s="6" t="str">
        <f t="shared" si="376"/>
        <v>theater</v>
      </c>
      <c r="V3056" s="6" t="str">
        <f t="shared" si="383"/>
        <v>spaces</v>
      </c>
      <c r="W3056" s="6" t="str">
        <f t="shared" si="377"/>
        <v>theater</v>
      </c>
      <c r="X3056" s="6" t="str">
        <f t="shared" si="378"/>
        <v>spaces</v>
      </c>
    </row>
    <row r="3057" spans="1:24" ht="104.7" customHeight="1" x14ac:dyDescent="0.55000000000000004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20">
        <f t="shared" si="379"/>
        <v>41953.95821759259</v>
      </c>
      <c r="L3057" s="20">
        <f t="shared" si="380"/>
        <v>42013.95821759259</v>
      </c>
      <c r="M3057" s="6" t="b">
        <v>0</v>
      </c>
      <c r="N3057" s="6">
        <v>1</v>
      </c>
      <c r="O3057" s="6" t="b">
        <v>0</v>
      </c>
      <c r="P3057" s="6" t="s">
        <v>8303</v>
      </c>
      <c r="Q3057" s="8">
        <f t="shared" si="381"/>
        <v>5.0000000000000001E-3</v>
      </c>
      <c r="R3057" s="9">
        <f t="shared" si="382"/>
        <v>1</v>
      </c>
      <c r="S3057" s="6" t="s">
        <v>8317</v>
      </c>
      <c r="T3057" s="6" t="s">
        <v>8357</v>
      </c>
      <c r="U3057" s="6" t="str">
        <f t="shared" si="376"/>
        <v>theater</v>
      </c>
      <c r="V3057" s="6" t="str">
        <f t="shared" si="383"/>
        <v>spaces</v>
      </c>
      <c r="W3057" s="6" t="str">
        <f t="shared" si="377"/>
        <v>theater</v>
      </c>
      <c r="X3057" s="6" t="str">
        <f t="shared" si="378"/>
        <v>spaces</v>
      </c>
    </row>
    <row r="3058" spans="1:24" ht="104.7" customHeight="1" x14ac:dyDescent="0.55000000000000004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20">
        <f t="shared" si="379"/>
        <v>41851.636388888888</v>
      </c>
      <c r="L3058" s="20">
        <f t="shared" si="380"/>
        <v>41911.636388888888</v>
      </c>
      <c r="M3058" s="6" t="b">
        <v>0</v>
      </c>
      <c r="N3058" s="6">
        <v>0</v>
      </c>
      <c r="O3058" s="6" t="b">
        <v>0</v>
      </c>
      <c r="P3058" s="6" t="s">
        <v>8303</v>
      </c>
      <c r="Q3058" s="8">
        <f t="shared" si="381"/>
        <v>0</v>
      </c>
      <c r="R3058" s="9" t="e">
        <f t="shared" si="382"/>
        <v>#DIV/0!</v>
      </c>
      <c r="S3058" s="6" t="s">
        <v>8317</v>
      </c>
      <c r="T3058" s="6" t="s">
        <v>8357</v>
      </c>
      <c r="U3058" s="6" t="str">
        <f t="shared" si="376"/>
        <v>theater</v>
      </c>
      <c r="V3058" s="6" t="str">
        <f t="shared" si="383"/>
        <v>spaces</v>
      </c>
      <c r="W3058" s="6" t="str">
        <f t="shared" si="377"/>
        <v>theater</v>
      </c>
      <c r="X3058" s="6" t="str">
        <f t="shared" si="378"/>
        <v>spaces</v>
      </c>
    </row>
    <row r="3059" spans="1:24" ht="104.7" customHeight="1" x14ac:dyDescent="0.55000000000000004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20">
        <f t="shared" si="379"/>
        <v>42433.650590277779</v>
      </c>
      <c r="L3059" s="20">
        <f t="shared" si="380"/>
        <v>42463.608923611115</v>
      </c>
      <c r="M3059" s="6" t="b">
        <v>0</v>
      </c>
      <c r="N3059" s="6">
        <v>0</v>
      </c>
      <c r="O3059" s="6" t="b">
        <v>0</v>
      </c>
      <c r="P3059" s="6" t="s">
        <v>8303</v>
      </c>
      <c r="Q3059" s="8">
        <f t="shared" si="381"/>
        <v>0</v>
      </c>
      <c r="R3059" s="9" t="e">
        <f t="shared" si="382"/>
        <v>#DIV/0!</v>
      </c>
      <c r="S3059" s="6" t="s">
        <v>8317</v>
      </c>
      <c r="T3059" s="6" t="s">
        <v>8357</v>
      </c>
      <c r="U3059" s="6" t="str">
        <f t="shared" si="376"/>
        <v>theater</v>
      </c>
      <c r="V3059" s="6" t="str">
        <f t="shared" si="383"/>
        <v>spaces</v>
      </c>
      <c r="W3059" s="6" t="str">
        <f t="shared" si="377"/>
        <v>theater</v>
      </c>
      <c r="X3059" s="6" t="str">
        <f t="shared" si="378"/>
        <v>spaces</v>
      </c>
    </row>
    <row r="3060" spans="1:24" ht="104.7" customHeight="1" x14ac:dyDescent="0.55000000000000004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20">
        <f t="shared" si="379"/>
        <v>42460.374305555553</v>
      </c>
      <c r="L3060" s="20">
        <f t="shared" si="380"/>
        <v>42510.374305555553</v>
      </c>
      <c r="M3060" s="6" t="b">
        <v>0</v>
      </c>
      <c r="N3060" s="6">
        <v>3</v>
      </c>
      <c r="O3060" s="6" t="b">
        <v>0</v>
      </c>
      <c r="P3060" s="6" t="s">
        <v>8303</v>
      </c>
      <c r="Q3060" s="8">
        <f t="shared" si="381"/>
        <v>1.6666666666666666E-2</v>
      </c>
      <c r="R3060" s="9">
        <f t="shared" si="382"/>
        <v>1</v>
      </c>
      <c r="S3060" s="6" t="s">
        <v>8317</v>
      </c>
      <c r="T3060" s="6" t="s">
        <v>8357</v>
      </c>
      <c r="U3060" s="6" t="str">
        <f t="shared" si="376"/>
        <v>theater</v>
      </c>
      <c r="V3060" s="6" t="str">
        <f t="shared" si="383"/>
        <v>spaces</v>
      </c>
      <c r="W3060" s="6" t="str">
        <f t="shared" si="377"/>
        <v>theater</v>
      </c>
      <c r="X3060" s="6" t="str">
        <f t="shared" si="378"/>
        <v>spaces</v>
      </c>
    </row>
    <row r="3061" spans="1:24" ht="104.7" customHeight="1" x14ac:dyDescent="0.55000000000000004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20">
        <f t="shared" si="379"/>
        <v>41829.935717592591</v>
      </c>
      <c r="L3061" s="20">
        <f t="shared" si="380"/>
        <v>41859.935717592591</v>
      </c>
      <c r="M3061" s="6" t="b">
        <v>0</v>
      </c>
      <c r="N3061" s="6">
        <v>11</v>
      </c>
      <c r="O3061" s="6" t="b">
        <v>0</v>
      </c>
      <c r="P3061" s="6" t="s">
        <v>8303</v>
      </c>
      <c r="Q3061" s="8">
        <f t="shared" si="381"/>
        <v>3.0066666666666664</v>
      </c>
      <c r="R3061" s="9">
        <f t="shared" si="382"/>
        <v>41</v>
      </c>
      <c r="S3061" s="6" t="s">
        <v>8317</v>
      </c>
      <c r="T3061" s="6" t="s">
        <v>8357</v>
      </c>
      <c r="U3061" s="6" t="str">
        <f t="shared" si="376"/>
        <v>theater</v>
      </c>
      <c r="V3061" s="6" t="str">
        <f t="shared" si="383"/>
        <v>spaces</v>
      </c>
      <c r="W3061" s="6" t="str">
        <f t="shared" si="377"/>
        <v>theater</v>
      </c>
      <c r="X3061" s="6" t="str">
        <f t="shared" si="378"/>
        <v>spaces</v>
      </c>
    </row>
    <row r="3062" spans="1:24" ht="104.7" customHeight="1" x14ac:dyDescent="0.55000000000000004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20">
        <f t="shared" si="379"/>
        <v>42245.274699074071</v>
      </c>
      <c r="L3062" s="20">
        <f t="shared" si="380"/>
        <v>42275.274699074071</v>
      </c>
      <c r="M3062" s="6" t="b">
        <v>0</v>
      </c>
      <c r="N3062" s="6">
        <v>6</v>
      </c>
      <c r="O3062" s="6" t="b">
        <v>0</v>
      </c>
      <c r="P3062" s="6" t="s">
        <v>8303</v>
      </c>
      <c r="Q3062" s="8">
        <f t="shared" si="381"/>
        <v>0.15227272727272728</v>
      </c>
      <c r="R3062" s="9">
        <f t="shared" si="382"/>
        <v>55.833333333333336</v>
      </c>
      <c r="S3062" s="6" t="s">
        <v>8317</v>
      </c>
      <c r="T3062" s="6" t="s">
        <v>8357</v>
      </c>
      <c r="U3062" s="6" t="str">
        <f t="shared" si="376"/>
        <v>theater</v>
      </c>
      <c r="V3062" s="6" t="str">
        <f t="shared" si="383"/>
        <v>spaces</v>
      </c>
      <c r="W3062" s="6" t="str">
        <f t="shared" si="377"/>
        <v>theater</v>
      </c>
      <c r="X3062" s="6" t="str">
        <f t="shared" si="378"/>
        <v>spaces</v>
      </c>
    </row>
    <row r="3063" spans="1:24" ht="104.7" customHeight="1" x14ac:dyDescent="0.55000000000000004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20">
        <f t="shared" si="379"/>
        <v>41834.784120370372</v>
      </c>
      <c r="L3063" s="20">
        <f t="shared" si="380"/>
        <v>41864.784120370372</v>
      </c>
      <c r="M3063" s="6" t="b">
        <v>0</v>
      </c>
      <c r="N3063" s="6">
        <v>0</v>
      </c>
      <c r="O3063" s="6" t="b">
        <v>0</v>
      </c>
      <c r="P3063" s="6" t="s">
        <v>8303</v>
      </c>
      <c r="Q3063" s="8">
        <f t="shared" si="381"/>
        <v>0</v>
      </c>
      <c r="R3063" s="9" t="e">
        <f t="shared" si="382"/>
        <v>#DIV/0!</v>
      </c>
      <c r="S3063" s="6" t="s">
        <v>8317</v>
      </c>
      <c r="T3063" s="6" t="s">
        <v>8357</v>
      </c>
      <c r="U3063" s="6" t="str">
        <f t="shared" si="376"/>
        <v>theater</v>
      </c>
      <c r="V3063" s="6" t="str">
        <f t="shared" si="383"/>
        <v>spaces</v>
      </c>
      <c r="W3063" s="6" t="str">
        <f t="shared" si="377"/>
        <v>theater</v>
      </c>
      <c r="X3063" s="6" t="str">
        <f t="shared" si="378"/>
        <v>spaces</v>
      </c>
    </row>
    <row r="3064" spans="1:24" ht="104.7" customHeight="1" x14ac:dyDescent="0.55000000000000004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20">
        <f t="shared" si="379"/>
        <v>42248.535787037035</v>
      </c>
      <c r="L3064" s="20">
        <f t="shared" si="380"/>
        <v>42277.75</v>
      </c>
      <c r="M3064" s="6" t="b">
        <v>0</v>
      </c>
      <c r="N3064" s="6">
        <v>67</v>
      </c>
      <c r="O3064" s="6" t="b">
        <v>0</v>
      </c>
      <c r="P3064" s="6" t="s">
        <v>8303</v>
      </c>
      <c r="Q3064" s="8">
        <f t="shared" si="381"/>
        <v>66.84</v>
      </c>
      <c r="R3064" s="9">
        <f t="shared" si="382"/>
        <v>99.761194029850742</v>
      </c>
      <c r="S3064" s="6" t="s">
        <v>8317</v>
      </c>
      <c r="T3064" s="6" t="s">
        <v>8357</v>
      </c>
      <c r="U3064" s="6" t="str">
        <f t="shared" si="376"/>
        <v>theater</v>
      </c>
      <c r="V3064" s="6" t="str">
        <f t="shared" si="383"/>
        <v>spaces</v>
      </c>
      <c r="W3064" s="6" t="str">
        <f t="shared" si="377"/>
        <v>theater</v>
      </c>
      <c r="X3064" s="6" t="str">
        <f t="shared" si="378"/>
        <v>spaces</v>
      </c>
    </row>
    <row r="3065" spans="1:24" ht="104.7" customHeight="1" x14ac:dyDescent="0.55000000000000004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20">
        <f t="shared" si="379"/>
        <v>42630.922893518517</v>
      </c>
      <c r="L3065" s="20">
        <f t="shared" si="380"/>
        <v>42665.922893518517</v>
      </c>
      <c r="M3065" s="6" t="b">
        <v>0</v>
      </c>
      <c r="N3065" s="6">
        <v>23</v>
      </c>
      <c r="O3065" s="6" t="b">
        <v>0</v>
      </c>
      <c r="P3065" s="6" t="s">
        <v>8303</v>
      </c>
      <c r="Q3065" s="8">
        <f t="shared" si="381"/>
        <v>19.566666666666666</v>
      </c>
      <c r="R3065" s="9">
        <f t="shared" si="382"/>
        <v>25.521739130434781</v>
      </c>
      <c r="S3065" s="6" t="s">
        <v>8317</v>
      </c>
      <c r="T3065" s="6" t="s">
        <v>8357</v>
      </c>
      <c r="U3065" s="6" t="str">
        <f t="shared" si="376"/>
        <v>theater</v>
      </c>
      <c r="V3065" s="6" t="str">
        <f t="shared" si="383"/>
        <v>spaces</v>
      </c>
      <c r="W3065" s="6" t="str">
        <f t="shared" si="377"/>
        <v>theater</v>
      </c>
      <c r="X3065" s="6" t="str">
        <f t="shared" si="378"/>
        <v>spaces</v>
      </c>
    </row>
    <row r="3066" spans="1:24" ht="104.7" customHeight="1" x14ac:dyDescent="0.55000000000000004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20">
        <f t="shared" si="379"/>
        <v>42299.130162037036</v>
      </c>
      <c r="L3066" s="20">
        <f t="shared" si="380"/>
        <v>42330.290972222225</v>
      </c>
      <c r="M3066" s="6" t="b">
        <v>0</v>
      </c>
      <c r="N3066" s="6">
        <v>72</v>
      </c>
      <c r="O3066" s="6" t="b">
        <v>0</v>
      </c>
      <c r="P3066" s="6" t="s">
        <v>8303</v>
      </c>
      <c r="Q3066" s="8">
        <f t="shared" si="381"/>
        <v>11.294666666666666</v>
      </c>
      <c r="R3066" s="9">
        <f t="shared" si="382"/>
        <v>117.65277777777777</v>
      </c>
      <c r="S3066" s="6" t="s">
        <v>8317</v>
      </c>
      <c r="T3066" s="6" t="s">
        <v>8357</v>
      </c>
      <c r="U3066" s="6" t="str">
        <f t="shared" si="376"/>
        <v>theater</v>
      </c>
      <c r="V3066" s="6" t="str">
        <f t="shared" si="383"/>
        <v>spaces</v>
      </c>
      <c r="W3066" s="6" t="str">
        <f t="shared" si="377"/>
        <v>theater</v>
      </c>
      <c r="X3066" s="6" t="str">
        <f t="shared" si="378"/>
        <v>spaces</v>
      </c>
    </row>
    <row r="3067" spans="1:24" ht="104.7" customHeight="1" x14ac:dyDescent="0.55000000000000004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20">
        <f t="shared" si="379"/>
        <v>41825.055231481485</v>
      </c>
      <c r="L3067" s="20">
        <f t="shared" si="380"/>
        <v>41850.055231481485</v>
      </c>
      <c r="M3067" s="6" t="b">
        <v>0</v>
      </c>
      <c r="N3067" s="6">
        <v>2</v>
      </c>
      <c r="O3067" s="6" t="b">
        <v>0</v>
      </c>
      <c r="P3067" s="6" t="s">
        <v>8303</v>
      </c>
      <c r="Q3067" s="8">
        <f t="shared" si="381"/>
        <v>0.04</v>
      </c>
      <c r="R3067" s="9">
        <f t="shared" si="382"/>
        <v>5</v>
      </c>
      <c r="S3067" s="6" t="s">
        <v>8317</v>
      </c>
      <c r="T3067" s="6" t="s">
        <v>8357</v>
      </c>
      <c r="U3067" s="6" t="str">
        <f t="shared" si="376"/>
        <v>theater</v>
      </c>
      <c r="V3067" s="6" t="str">
        <f t="shared" si="383"/>
        <v>spaces</v>
      </c>
      <c r="W3067" s="6" t="str">
        <f t="shared" si="377"/>
        <v>theater</v>
      </c>
      <c r="X3067" s="6" t="str">
        <f t="shared" si="378"/>
        <v>spaces</v>
      </c>
    </row>
    <row r="3068" spans="1:24" ht="104.7" customHeight="1" x14ac:dyDescent="0.55000000000000004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20">
        <f t="shared" si="379"/>
        <v>42531.228437500002</v>
      </c>
      <c r="L3068" s="20">
        <f t="shared" si="380"/>
        <v>42561.228437500002</v>
      </c>
      <c r="M3068" s="6" t="b">
        <v>0</v>
      </c>
      <c r="N3068" s="6">
        <v>15</v>
      </c>
      <c r="O3068" s="6" t="b">
        <v>0</v>
      </c>
      <c r="P3068" s="6" t="s">
        <v>8303</v>
      </c>
      <c r="Q3068" s="8">
        <f t="shared" si="381"/>
        <v>11.985714285714286</v>
      </c>
      <c r="R3068" s="9">
        <f t="shared" si="382"/>
        <v>2796.6666666666665</v>
      </c>
      <c r="S3068" s="6" t="s">
        <v>8317</v>
      </c>
      <c r="T3068" s="6" t="s">
        <v>8357</v>
      </c>
      <c r="U3068" s="6" t="str">
        <f t="shared" si="376"/>
        <v>theater</v>
      </c>
      <c r="V3068" s="6" t="str">
        <f t="shared" si="383"/>
        <v>spaces</v>
      </c>
      <c r="W3068" s="6" t="str">
        <f t="shared" si="377"/>
        <v>theater</v>
      </c>
      <c r="X3068" s="6" t="str">
        <f t="shared" si="378"/>
        <v>spaces</v>
      </c>
    </row>
    <row r="3069" spans="1:24" ht="104.7" customHeight="1" x14ac:dyDescent="0.55000000000000004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20">
        <f t="shared" si="379"/>
        <v>42226.938414351855</v>
      </c>
      <c r="L3069" s="20">
        <f t="shared" si="380"/>
        <v>42256.938414351855</v>
      </c>
      <c r="M3069" s="6" t="b">
        <v>0</v>
      </c>
      <c r="N3069" s="6">
        <v>1</v>
      </c>
      <c r="O3069" s="6" t="b">
        <v>0</v>
      </c>
      <c r="P3069" s="6" t="s">
        <v>8303</v>
      </c>
      <c r="Q3069" s="8">
        <f t="shared" si="381"/>
        <v>2.5</v>
      </c>
      <c r="R3069" s="9">
        <f t="shared" si="382"/>
        <v>200</v>
      </c>
      <c r="S3069" s="6" t="s">
        <v>8317</v>
      </c>
      <c r="T3069" s="6" t="s">
        <v>8357</v>
      </c>
      <c r="U3069" s="6" t="str">
        <f t="shared" si="376"/>
        <v>theater</v>
      </c>
      <c r="V3069" s="6" t="str">
        <f t="shared" si="383"/>
        <v>spaces</v>
      </c>
      <c r="W3069" s="6" t="str">
        <f t="shared" si="377"/>
        <v>theater</v>
      </c>
      <c r="X3069" s="6" t="str">
        <f t="shared" si="378"/>
        <v>spaces</v>
      </c>
    </row>
    <row r="3070" spans="1:24" ht="104.7" customHeight="1" x14ac:dyDescent="0.55000000000000004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20">
        <f t="shared" si="379"/>
        <v>42263.691574074073</v>
      </c>
      <c r="L3070" s="20">
        <f t="shared" si="380"/>
        <v>42293.691574074073</v>
      </c>
      <c r="M3070" s="6" t="b">
        <v>0</v>
      </c>
      <c r="N3070" s="6">
        <v>2</v>
      </c>
      <c r="O3070" s="6" t="b">
        <v>0</v>
      </c>
      <c r="P3070" s="6" t="s">
        <v>8303</v>
      </c>
      <c r="Q3070" s="8">
        <f t="shared" si="381"/>
        <v>6.9999999999999993E-2</v>
      </c>
      <c r="R3070" s="9">
        <f t="shared" si="382"/>
        <v>87.5</v>
      </c>
      <c r="S3070" s="6" t="s">
        <v>8317</v>
      </c>
      <c r="T3070" s="6" t="s">
        <v>8357</v>
      </c>
      <c r="U3070" s="6" t="str">
        <f t="shared" si="376"/>
        <v>theater</v>
      </c>
      <c r="V3070" s="6" t="str">
        <f t="shared" si="383"/>
        <v>spaces</v>
      </c>
      <c r="W3070" s="6" t="str">
        <f t="shared" si="377"/>
        <v>theater</v>
      </c>
      <c r="X3070" s="6" t="str">
        <f t="shared" si="378"/>
        <v>spaces</v>
      </c>
    </row>
    <row r="3071" spans="1:24" ht="104.7" customHeight="1" x14ac:dyDescent="0.55000000000000004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20">
        <f t="shared" si="379"/>
        <v>41957.833726851852</v>
      </c>
      <c r="L3071" s="20">
        <f t="shared" si="380"/>
        <v>41987.833726851852</v>
      </c>
      <c r="M3071" s="6" t="b">
        <v>0</v>
      </c>
      <c r="N3071" s="6">
        <v>7</v>
      </c>
      <c r="O3071" s="6" t="b">
        <v>0</v>
      </c>
      <c r="P3071" s="6" t="s">
        <v>8303</v>
      </c>
      <c r="Q3071" s="8">
        <f t="shared" si="381"/>
        <v>14.099999999999998</v>
      </c>
      <c r="R3071" s="9">
        <f t="shared" si="382"/>
        <v>20.142857142857142</v>
      </c>
      <c r="S3071" s="6" t="s">
        <v>8317</v>
      </c>
      <c r="T3071" s="6" t="s">
        <v>8357</v>
      </c>
      <c r="U3071" s="6" t="str">
        <f t="shared" si="376"/>
        <v>theater</v>
      </c>
      <c r="V3071" s="6" t="str">
        <f t="shared" si="383"/>
        <v>spaces</v>
      </c>
      <c r="W3071" s="6" t="str">
        <f t="shared" si="377"/>
        <v>theater</v>
      </c>
      <c r="X3071" s="6" t="str">
        <f t="shared" si="378"/>
        <v>spaces</v>
      </c>
    </row>
    <row r="3072" spans="1:24" ht="104.7" customHeight="1" x14ac:dyDescent="0.55000000000000004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20">
        <f t="shared" si="379"/>
        <v>42690.733437499999</v>
      </c>
      <c r="L3072" s="20">
        <f t="shared" si="380"/>
        <v>42711.733437499999</v>
      </c>
      <c r="M3072" s="6" t="b">
        <v>0</v>
      </c>
      <c r="N3072" s="6">
        <v>16</v>
      </c>
      <c r="O3072" s="6" t="b">
        <v>0</v>
      </c>
      <c r="P3072" s="6" t="s">
        <v>8303</v>
      </c>
      <c r="Q3072" s="8">
        <f t="shared" si="381"/>
        <v>3.34</v>
      </c>
      <c r="R3072" s="9">
        <f t="shared" si="382"/>
        <v>20.875</v>
      </c>
      <c r="S3072" s="6" t="s">
        <v>8317</v>
      </c>
      <c r="T3072" s="6" t="s">
        <v>8357</v>
      </c>
      <c r="U3072" s="6" t="str">
        <f t="shared" si="376"/>
        <v>theater</v>
      </c>
      <c r="V3072" s="6" t="str">
        <f t="shared" si="383"/>
        <v>spaces</v>
      </c>
      <c r="W3072" s="6" t="str">
        <f t="shared" si="377"/>
        <v>theater</v>
      </c>
      <c r="X3072" s="6" t="str">
        <f t="shared" si="378"/>
        <v>spaces</v>
      </c>
    </row>
    <row r="3073" spans="1:24" ht="104.7" customHeight="1" x14ac:dyDescent="0.55000000000000004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20">
        <f t="shared" si="379"/>
        <v>42097.732418981483</v>
      </c>
      <c r="L3073" s="20">
        <f t="shared" si="380"/>
        <v>42115.249305555553</v>
      </c>
      <c r="M3073" s="6" t="b">
        <v>0</v>
      </c>
      <c r="N3073" s="6">
        <v>117</v>
      </c>
      <c r="O3073" s="6" t="b">
        <v>0</v>
      </c>
      <c r="P3073" s="6" t="s">
        <v>8303</v>
      </c>
      <c r="Q3073" s="8">
        <f t="shared" si="381"/>
        <v>59.774999999999999</v>
      </c>
      <c r="R3073" s="9">
        <f t="shared" si="382"/>
        <v>61.307692307692307</v>
      </c>
      <c r="S3073" s="6" t="s">
        <v>8317</v>
      </c>
      <c r="T3073" s="6" t="s">
        <v>8357</v>
      </c>
      <c r="U3073" s="6" t="str">
        <f t="shared" si="376"/>
        <v>theater</v>
      </c>
      <c r="V3073" s="6" t="str">
        <f t="shared" si="383"/>
        <v>spaces</v>
      </c>
      <c r="W3073" s="6" t="str">
        <f t="shared" si="377"/>
        <v>theater</v>
      </c>
      <c r="X3073" s="6" t="str">
        <f t="shared" si="378"/>
        <v>spaces</v>
      </c>
    </row>
    <row r="3074" spans="1:24" ht="104.7" customHeight="1" x14ac:dyDescent="0.55000000000000004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20">
        <f t="shared" si="379"/>
        <v>42658.690532407403</v>
      </c>
      <c r="L3074" s="20">
        <f t="shared" si="380"/>
        <v>42673.073611111111</v>
      </c>
      <c r="M3074" s="6" t="b">
        <v>0</v>
      </c>
      <c r="N3074" s="6">
        <v>2</v>
      </c>
      <c r="O3074" s="6" t="b">
        <v>0</v>
      </c>
      <c r="P3074" s="6" t="s">
        <v>8303</v>
      </c>
      <c r="Q3074" s="8">
        <f t="shared" si="381"/>
        <v>1.6666666666666666E-2</v>
      </c>
      <c r="R3074" s="9">
        <f t="shared" si="382"/>
        <v>1</v>
      </c>
      <c r="S3074" s="6" t="s">
        <v>8317</v>
      </c>
      <c r="T3074" s="6" t="s">
        <v>8357</v>
      </c>
      <c r="U3074" s="6" t="str">
        <f t="shared" ref="U3074:U3137" si="384">LEFT(P3074,FIND("/",P3074)-1)</f>
        <v>theater</v>
      </c>
      <c r="V3074" s="6" t="str">
        <f t="shared" si="383"/>
        <v>spaces</v>
      </c>
      <c r="W3074" s="6" t="str">
        <f t="shared" ref="W3074:W3137" si="385">TRIM(MID(SUBSTITUTE(P3074,"/",REPT(" ",LEN(P3074))),(1-1)*LEN(P3074)+1,LEN(P3074)))</f>
        <v>theater</v>
      </c>
      <c r="X3074" s="6" t="str">
        <f t="shared" ref="X3074:X3137" si="386">TRIM(MID(SUBSTITUTE(P3074,"/",REPT(" ",LEN(P3074))),(2-1)*LEN(P3074)+1,LEN(P3074)))</f>
        <v>spaces</v>
      </c>
    </row>
    <row r="3075" spans="1:24" ht="104.7" customHeight="1" x14ac:dyDescent="0.55000000000000004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20">
        <f t="shared" ref="K3075:K3138" si="387">(((J3075/60)/60)/24)+DATE(1970,1,1)</f>
        <v>42111.684027777781</v>
      </c>
      <c r="L3075" s="20">
        <f t="shared" ref="L3075:L3138" si="388">(((I3075/60)/60)/24)+DATE(1970,1,1)</f>
        <v>42169.804861111115</v>
      </c>
      <c r="M3075" s="6" t="b">
        <v>0</v>
      </c>
      <c r="N3075" s="6">
        <v>7</v>
      </c>
      <c r="O3075" s="6" t="b">
        <v>0</v>
      </c>
      <c r="P3075" s="6" t="s">
        <v>8303</v>
      </c>
      <c r="Q3075" s="8">
        <f t="shared" ref="Q3075:Q3138" si="389">E3075/D3075*100</f>
        <v>2.3035714285714284E-2</v>
      </c>
      <c r="R3075" s="9">
        <f t="shared" ref="R3075:R3138" si="390">E3075/N3075</f>
        <v>92.142857142857139</v>
      </c>
      <c r="S3075" s="6" t="s">
        <v>8317</v>
      </c>
      <c r="T3075" s="6" t="s">
        <v>8357</v>
      </c>
      <c r="U3075" s="6" t="str">
        <f t="shared" si="384"/>
        <v>theater</v>
      </c>
      <c r="V3075" s="6" t="str">
        <f t="shared" ref="V3075:V3138" si="391">RIGHT(P3075,LEN(P3075)-LEN(U3075)-1)</f>
        <v>spaces</v>
      </c>
      <c r="W3075" s="6" t="str">
        <f t="shared" si="385"/>
        <v>theater</v>
      </c>
      <c r="X3075" s="6" t="str">
        <f t="shared" si="386"/>
        <v>spaces</v>
      </c>
    </row>
    <row r="3076" spans="1:24" ht="104.7" customHeight="1" x14ac:dyDescent="0.55000000000000004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20">
        <f t="shared" si="387"/>
        <v>42409.571284722217</v>
      </c>
      <c r="L3076" s="20">
        <f t="shared" si="388"/>
        <v>42439.571284722217</v>
      </c>
      <c r="M3076" s="6" t="b">
        <v>0</v>
      </c>
      <c r="N3076" s="6">
        <v>3</v>
      </c>
      <c r="O3076" s="6" t="b">
        <v>0</v>
      </c>
      <c r="P3076" s="6" t="s">
        <v>8303</v>
      </c>
      <c r="Q3076" s="8">
        <f t="shared" si="389"/>
        <v>8.8000000000000009E-2</v>
      </c>
      <c r="R3076" s="9">
        <f t="shared" si="390"/>
        <v>7.333333333333333</v>
      </c>
      <c r="S3076" s="6" t="s">
        <v>8317</v>
      </c>
      <c r="T3076" s="6" t="s">
        <v>8357</v>
      </c>
      <c r="U3076" s="6" t="str">
        <f t="shared" si="384"/>
        <v>theater</v>
      </c>
      <c r="V3076" s="6" t="str">
        <f t="shared" si="391"/>
        <v>spaces</v>
      </c>
      <c r="W3076" s="6" t="str">
        <f t="shared" si="385"/>
        <v>theater</v>
      </c>
      <c r="X3076" s="6" t="str">
        <f t="shared" si="386"/>
        <v>spaces</v>
      </c>
    </row>
    <row r="3077" spans="1:24" ht="104.7" customHeight="1" x14ac:dyDescent="0.55000000000000004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20">
        <f t="shared" si="387"/>
        <v>42551.102314814809</v>
      </c>
      <c r="L3077" s="20">
        <f t="shared" si="388"/>
        <v>42601.102314814809</v>
      </c>
      <c r="M3077" s="6" t="b">
        <v>0</v>
      </c>
      <c r="N3077" s="6">
        <v>20</v>
      </c>
      <c r="O3077" s="6" t="b">
        <v>0</v>
      </c>
      <c r="P3077" s="6" t="s">
        <v>8303</v>
      </c>
      <c r="Q3077" s="8">
        <f t="shared" si="389"/>
        <v>8.64</v>
      </c>
      <c r="R3077" s="9">
        <f t="shared" si="390"/>
        <v>64.8</v>
      </c>
      <c r="S3077" s="6" t="s">
        <v>8317</v>
      </c>
      <c r="T3077" s="6" t="s">
        <v>8357</v>
      </c>
      <c r="U3077" s="6" t="str">
        <f t="shared" si="384"/>
        <v>theater</v>
      </c>
      <c r="V3077" s="6" t="str">
        <f t="shared" si="391"/>
        <v>spaces</v>
      </c>
      <c r="W3077" s="6" t="str">
        <f t="shared" si="385"/>
        <v>theater</v>
      </c>
      <c r="X3077" s="6" t="str">
        <f t="shared" si="386"/>
        <v>spaces</v>
      </c>
    </row>
    <row r="3078" spans="1:24" ht="104.7" customHeight="1" x14ac:dyDescent="0.55000000000000004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20">
        <f t="shared" si="387"/>
        <v>42226.651886574073</v>
      </c>
      <c r="L3078" s="20">
        <f t="shared" si="388"/>
        <v>42286.651886574073</v>
      </c>
      <c r="M3078" s="6" t="b">
        <v>0</v>
      </c>
      <c r="N3078" s="6">
        <v>50</v>
      </c>
      <c r="O3078" s="6" t="b">
        <v>0</v>
      </c>
      <c r="P3078" s="6" t="s">
        <v>8303</v>
      </c>
      <c r="Q3078" s="8">
        <f t="shared" si="389"/>
        <v>15.06</v>
      </c>
      <c r="R3078" s="9">
        <f t="shared" si="390"/>
        <v>30.12</v>
      </c>
      <c r="S3078" s="6" t="s">
        <v>8317</v>
      </c>
      <c r="T3078" s="6" t="s">
        <v>8357</v>
      </c>
      <c r="U3078" s="6" t="str">
        <f t="shared" si="384"/>
        <v>theater</v>
      </c>
      <c r="V3078" s="6" t="str">
        <f t="shared" si="391"/>
        <v>spaces</v>
      </c>
      <c r="W3078" s="6" t="str">
        <f t="shared" si="385"/>
        <v>theater</v>
      </c>
      <c r="X3078" s="6" t="str">
        <f t="shared" si="386"/>
        <v>spaces</v>
      </c>
    </row>
    <row r="3079" spans="1:24" ht="104.7" customHeight="1" x14ac:dyDescent="0.55000000000000004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20">
        <f t="shared" si="387"/>
        <v>42766.956921296296</v>
      </c>
      <c r="L3079" s="20">
        <f t="shared" si="388"/>
        <v>42796.956921296296</v>
      </c>
      <c r="M3079" s="6" t="b">
        <v>0</v>
      </c>
      <c r="N3079" s="6">
        <v>2</v>
      </c>
      <c r="O3079" s="6" t="b">
        <v>0</v>
      </c>
      <c r="P3079" s="6" t="s">
        <v>8303</v>
      </c>
      <c r="Q3079" s="8">
        <f t="shared" si="389"/>
        <v>0.47727272727272729</v>
      </c>
      <c r="R3079" s="9">
        <f t="shared" si="390"/>
        <v>52.5</v>
      </c>
      <c r="S3079" s="6" t="s">
        <v>8317</v>
      </c>
      <c r="T3079" s="6" t="s">
        <v>8357</v>
      </c>
      <c r="U3079" s="6" t="str">
        <f t="shared" si="384"/>
        <v>theater</v>
      </c>
      <c r="V3079" s="6" t="str">
        <f t="shared" si="391"/>
        <v>spaces</v>
      </c>
      <c r="W3079" s="6" t="str">
        <f t="shared" si="385"/>
        <v>theater</v>
      </c>
      <c r="X3079" s="6" t="str">
        <f t="shared" si="386"/>
        <v>spaces</v>
      </c>
    </row>
    <row r="3080" spans="1:24" ht="104.7" customHeight="1" x14ac:dyDescent="0.55000000000000004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20">
        <f t="shared" si="387"/>
        <v>42031.138831018514</v>
      </c>
      <c r="L3080" s="20">
        <f t="shared" si="388"/>
        <v>42061.138831018514</v>
      </c>
      <c r="M3080" s="6" t="b">
        <v>0</v>
      </c>
      <c r="N3080" s="6">
        <v>3</v>
      </c>
      <c r="O3080" s="6" t="b">
        <v>0</v>
      </c>
      <c r="P3080" s="6" t="s">
        <v>8303</v>
      </c>
      <c r="Q3080" s="8">
        <f t="shared" si="389"/>
        <v>0.11833333333333333</v>
      </c>
      <c r="R3080" s="9">
        <f t="shared" si="390"/>
        <v>23.666666666666668</v>
      </c>
      <c r="S3080" s="6" t="s">
        <v>8317</v>
      </c>
      <c r="T3080" s="6" t="s">
        <v>8357</v>
      </c>
      <c r="U3080" s="6" t="str">
        <f t="shared" si="384"/>
        <v>theater</v>
      </c>
      <c r="V3080" s="6" t="str">
        <f t="shared" si="391"/>
        <v>spaces</v>
      </c>
      <c r="W3080" s="6" t="str">
        <f t="shared" si="385"/>
        <v>theater</v>
      </c>
      <c r="X3080" s="6" t="str">
        <f t="shared" si="386"/>
        <v>spaces</v>
      </c>
    </row>
    <row r="3081" spans="1:24" ht="104.7" customHeight="1" x14ac:dyDescent="0.55000000000000004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20">
        <f t="shared" si="387"/>
        <v>42055.713368055556</v>
      </c>
      <c r="L3081" s="20">
        <f t="shared" si="388"/>
        <v>42085.671701388885</v>
      </c>
      <c r="M3081" s="6" t="b">
        <v>0</v>
      </c>
      <c r="N3081" s="6">
        <v>27</v>
      </c>
      <c r="O3081" s="6" t="b">
        <v>0</v>
      </c>
      <c r="P3081" s="6" t="s">
        <v>8303</v>
      </c>
      <c r="Q3081" s="8">
        <f t="shared" si="389"/>
        <v>0.8417399858735245</v>
      </c>
      <c r="R3081" s="9">
        <f t="shared" si="390"/>
        <v>415.77777777777777</v>
      </c>
      <c r="S3081" s="6" t="s">
        <v>8317</v>
      </c>
      <c r="T3081" s="6" t="s">
        <v>8357</v>
      </c>
      <c r="U3081" s="6" t="str">
        <f t="shared" si="384"/>
        <v>theater</v>
      </c>
      <c r="V3081" s="6" t="str">
        <f t="shared" si="391"/>
        <v>spaces</v>
      </c>
      <c r="W3081" s="6" t="str">
        <f t="shared" si="385"/>
        <v>theater</v>
      </c>
      <c r="X3081" s="6" t="str">
        <f t="shared" si="386"/>
        <v>spaces</v>
      </c>
    </row>
    <row r="3082" spans="1:24" ht="104.7" customHeight="1" x14ac:dyDescent="0.55000000000000004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20">
        <f t="shared" si="387"/>
        <v>41940.028287037036</v>
      </c>
      <c r="L3082" s="20">
        <f t="shared" si="388"/>
        <v>42000.0699537037</v>
      </c>
      <c r="M3082" s="6" t="b">
        <v>0</v>
      </c>
      <c r="N3082" s="6">
        <v>7</v>
      </c>
      <c r="O3082" s="6" t="b">
        <v>0</v>
      </c>
      <c r="P3082" s="6" t="s">
        <v>8303</v>
      </c>
      <c r="Q3082" s="8">
        <f t="shared" si="389"/>
        <v>1.8799999999999997E-2</v>
      </c>
      <c r="R3082" s="9">
        <f t="shared" si="390"/>
        <v>53.714285714285715</v>
      </c>
      <c r="S3082" s="6" t="s">
        <v>8317</v>
      </c>
      <c r="T3082" s="6" t="s">
        <v>8357</v>
      </c>
      <c r="U3082" s="6" t="str">
        <f t="shared" si="384"/>
        <v>theater</v>
      </c>
      <c r="V3082" s="6" t="str">
        <f t="shared" si="391"/>
        <v>spaces</v>
      </c>
      <c r="W3082" s="6" t="str">
        <f t="shared" si="385"/>
        <v>theater</v>
      </c>
      <c r="X3082" s="6" t="str">
        <f t="shared" si="386"/>
        <v>spaces</v>
      </c>
    </row>
    <row r="3083" spans="1:24" ht="104.7" customHeight="1" x14ac:dyDescent="0.55000000000000004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20">
        <f t="shared" si="387"/>
        <v>42237.181608796294</v>
      </c>
      <c r="L3083" s="20">
        <f t="shared" si="388"/>
        <v>42267.181608796294</v>
      </c>
      <c r="M3083" s="6" t="b">
        <v>0</v>
      </c>
      <c r="N3083" s="6">
        <v>5</v>
      </c>
      <c r="O3083" s="6" t="b">
        <v>0</v>
      </c>
      <c r="P3083" s="6" t="s">
        <v>8303</v>
      </c>
      <c r="Q3083" s="8">
        <f t="shared" si="389"/>
        <v>0.21029999999999999</v>
      </c>
      <c r="R3083" s="9">
        <f t="shared" si="390"/>
        <v>420.6</v>
      </c>
      <c r="S3083" s="6" t="s">
        <v>8317</v>
      </c>
      <c r="T3083" s="6" t="s">
        <v>8357</v>
      </c>
      <c r="U3083" s="6" t="str">
        <f t="shared" si="384"/>
        <v>theater</v>
      </c>
      <c r="V3083" s="6" t="str">
        <f t="shared" si="391"/>
        <v>spaces</v>
      </c>
      <c r="W3083" s="6" t="str">
        <f t="shared" si="385"/>
        <v>theater</v>
      </c>
      <c r="X3083" s="6" t="str">
        <f t="shared" si="386"/>
        <v>spaces</v>
      </c>
    </row>
    <row r="3084" spans="1:24" ht="104.7" customHeight="1" x14ac:dyDescent="0.55000000000000004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20">
        <f t="shared" si="387"/>
        <v>42293.922986111109</v>
      </c>
      <c r="L3084" s="20">
        <f t="shared" si="388"/>
        <v>42323.96465277778</v>
      </c>
      <c r="M3084" s="6" t="b">
        <v>0</v>
      </c>
      <c r="N3084" s="6">
        <v>0</v>
      </c>
      <c r="O3084" s="6" t="b">
        <v>0</v>
      </c>
      <c r="P3084" s="6" t="s">
        <v>8303</v>
      </c>
      <c r="Q3084" s="8">
        <f t="shared" si="389"/>
        <v>0</v>
      </c>
      <c r="R3084" s="9" t="e">
        <f t="shared" si="390"/>
        <v>#DIV/0!</v>
      </c>
      <c r="S3084" s="6" t="s">
        <v>8317</v>
      </c>
      <c r="T3084" s="6" t="s">
        <v>8357</v>
      </c>
      <c r="U3084" s="6" t="str">
        <f t="shared" si="384"/>
        <v>theater</v>
      </c>
      <c r="V3084" s="6" t="str">
        <f t="shared" si="391"/>
        <v>spaces</v>
      </c>
      <c r="W3084" s="6" t="str">
        <f t="shared" si="385"/>
        <v>theater</v>
      </c>
      <c r="X3084" s="6" t="str">
        <f t="shared" si="386"/>
        <v>spaces</v>
      </c>
    </row>
    <row r="3085" spans="1:24" ht="104.7" customHeight="1" x14ac:dyDescent="0.55000000000000004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20">
        <f t="shared" si="387"/>
        <v>41853.563402777778</v>
      </c>
      <c r="L3085" s="20">
        <f t="shared" si="388"/>
        <v>41883.208333333336</v>
      </c>
      <c r="M3085" s="6" t="b">
        <v>0</v>
      </c>
      <c r="N3085" s="6">
        <v>3</v>
      </c>
      <c r="O3085" s="6" t="b">
        <v>0</v>
      </c>
      <c r="P3085" s="6" t="s">
        <v>8303</v>
      </c>
      <c r="Q3085" s="8">
        <f t="shared" si="389"/>
        <v>0.27999999999999997</v>
      </c>
      <c r="R3085" s="9">
        <f t="shared" si="390"/>
        <v>18.666666666666668</v>
      </c>
      <c r="S3085" s="6" t="s">
        <v>8317</v>
      </c>
      <c r="T3085" s="6" t="s">
        <v>8357</v>
      </c>
      <c r="U3085" s="6" t="str">
        <f t="shared" si="384"/>
        <v>theater</v>
      </c>
      <c r="V3085" s="6" t="str">
        <f t="shared" si="391"/>
        <v>spaces</v>
      </c>
      <c r="W3085" s="6" t="str">
        <f t="shared" si="385"/>
        <v>theater</v>
      </c>
      <c r="X3085" s="6" t="str">
        <f t="shared" si="386"/>
        <v>spaces</v>
      </c>
    </row>
    <row r="3086" spans="1:24" ht="104.7" customHeight="1" x14ac:dyDescent="0.55000000000000004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20">
        <f t="shared" si="387"/>
        <v>42100.723738425921</v>
      </c>
      <c r="L3086" s="20">
        <f t="shared" si="388"/>
        <v>42129.783333333333</v>
      </c>
      <c r="M3086" s="6" t="b">
        <v>0</v>
      </c>
      <c r="N3086" s="6">
        <v>6</v>
      </c>
      <c r="O3086" s="6" t="b">
        <v>0</v>
      </c>
      <c r="P3086" s="6" t="s">
        <v>8303</v>
      </c>
      <c r="Q3086" s="8">
        <f t="shared" si="389"/>
        <v>11.57920670115792</v>
      </c>
      <c r="R3086" s="9">
        <f t="shared" si="390"/>
        <v>78.333333333333329</v>
      </c>
      <c r="S3086" s="6" t="s">
        <v>8317</v>
      </c>
      <c r="T3086" s="6" t="s">
        <v>8357</v>
      </c>
      <c r="U3086" s="6" t="str">
        <f t="shared" si="384"/>
        <v>theater</v>
      </c>
      <c r="V3086" s="6" t="str">
        <f t="shared" si="391"/>
        <v>spaces</v>
      </c>
      <c r="W3086" s="6" t="str">
        <f t="shared" si="385"/>
        <v>theater</v>
      </c>
      <c r="X3086" s="6" t="str">
        <f t="shared" si="386"/>
        <v>spaces</v>
      </c>
    </row>
    <row r="3087" spans="1:24" ht="104.7" customHeight="1" x14ac:dyDescent="0.55000000000000004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20">
        <f t="shared" si="387"/>
        <v>42246.883784722217</v>
      </c>
      <c r="L3087" s="20">
        <f t="shared" si="388"/>
        <v>42276.883784722217</v>
      </c>
      <c r="M3087" s="6" t="b">
        <v>0</v>
      </c>
      <c r="N3087" s="6">
        <v>9</v>
      </c>
      <c r="O3087" s="6" t="b">
        <v>0</v>
      </c>
      <c r="P3087" s="6" t="s">
        <v>8303</v>
      </c>
      <c r="Q3087" s="8">
        <f t="shared" si="389"/>
        <v>2.44</v>
      </c>
      <c r="R3087" s="9">
        <f t="shared" si="390"/>
        <v>67.777777777777771</v>
      </c>
      <c r="S3087" s="6" t="s">
        <v>8317</v>
      </c>
      <c r="T3087" s="6" t="s">
        <v>8357</v>
      </c>
      <c r="U3087" s="6" t="str">
        <f t="shared" si="384"/>
        <v>theater</v>
      </c>
      <c r="V3087" s="6" t="str">
        <f t="shared" si="391"/>
        <v>spaces</v>
      </c>
      <c r="W3087" s="6" t="str">
        <f t="shared" si="385"/>
        <v>theater</v>
      </c>
      <c r="X3087" s="6" t="str">
        <f t="shared" si="386"/>
        <v>spaces</v>
      </c>
    </row>
    <row r="3088" spans="1:24" ht="104.7" customHeight="1" x14ac:dyDescent="0.55000000000000004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20">
        <f t="shared" si="387"/>
        <v>42173.67082175926</v>
      </c>
      <c r="L3088" s="20">
        <f t="shared" si="388"/>
        <v>42233.67082175926</v>
      </c>
      <c r="M3088" s="6" t="b">
        <v>0</v>
      </c>
      <c r="N3088" s="6">
        <v>3</v>
      </c>
      <c r="O3088" s="6" t="b">
        <v>0</v>
      </c>
      <c r="P3088" s="6" t="s">
        <v>8303</v>
      </c>
      <c r="Q3088" s="8">
        <f t="shared" si="389"/>
        <v>0.25</v>
      </c>
      <c r="R3088" s="9">
        <f t="shared" si="390"/>
        <v>16.666666666666668</v>
      </c>
      <c r="S3088" s="6" t="s">
        <v>8317</v>
      </c>
      <c r="T3088" s="6" t="s">
        <v>8357</v>
      </c>
      <c r="U3088" s="6" t="str">
        <f t="shared" si="384"/>
        <v>theater</v>
      </c>
      <c r="V3088" s="6" t="str">
        <f t="shared" si="391"/>
        <v>spaces</v>
      </c>
      <c r="W3088" s="6" t="str">
        <f t="shared" si="385"/>
        <v>theater</v>
      </c>
      <c r="X3088" s="6" t="str">
        <f t="shared" si="386"/>
        <v>spaces</v>
      </c>
    </row>
    <row r="3089" spans="1:24" ht="104.7" customHeight="1" x14ac:dyDescent="0.55000000000000004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20">
        <f t="shared" si="387"/>
        <v>42665.150347222225</v>
      </c>
      <c r="L3089" s="20">
        <f t="shared" si="388"/>
        <v>42725.192013888889</v>
      </c>
      <c r="M3089" s="6" t="b">
        <v>0</v>
      </c>
      <c r="N3089" s="6">
        <v>2</v>
      </c>
      <c r="O3089" s="6" t="b">
        <v>0</v>
      </c>
      <c r="P3089" s="6" t="s">
        <v>8303</v>
      </c>
      <c r="Q3089" s="8">
        <f t="shared" si="389"/>
        <v>0.625</v>
      </c>
      <c r="R3089" s="9">
        <f t="shared" si="390"/>
        <v>62.5</v>
      </c>
      <c r="S3089" s="6" t="s">
        <v>8317</v>
      </c>
      <c r="T3089" s="6" t="s">
        <v>8357</v>
      </c>
      <c r="U3089" s="6" t="str">
        <f t="shared" si="384"/>
        <v>theater</v>
      </c>
      <c r="V3089" s="6" t="str">
        <f t="shared" si="391"/>
        <v>spaces</v>
      </c>
      <c r="W3089" s="6" t="str">
        <f t="shared" si="385"/>
        <v>theater</v>
      </c>
      <c r="X3089" s="6" t="str">
        <f t="shared" si="386"/>
        <v>spaces</v>
      </c>
    </row>
    <row r="3090" spans="1:24" ht="104.7" customHeight="1" x14ac:dyDescent="0.55000000000000004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20">
        <f t="shared" si="387"/>
        <v>41981.57230324074</v>
      </c>
      <c r="L3090" s="20">
        <f t="shared" si="388"/>
        <v>42012.570138888885</v>
      </c>
      <c r="M3090" s="6" t="b">
        <v>0</v>
      </c>
      <c r="N3090" s="6">
        <v>3</v>
      </c>
      <c r="O3090" s="6" t="b">
        <v>0</v>
      </c>
      <c r="P3090" s="6" t="s">
        <v>8303</v>
      </c>
      <c r="Q3090" s="8">
        <f t="shared" si="389"/>
        <v>0.19384615384615383</v>
      </c>
      <c r="R3090" s="9">
        <f t="shared" si="390"/>
        <v>42</v>
      </c>
      <c r="S3090" s="6" t="s">
        <v>8317</v>
      </c>
      <c r="T3090" s="6" t="s">
        <v>8357</v>
      </c>
      <c r="U3090" s="6" t="str">
        <f t="shared" si="384"/>
        <v>theater</v>
      </c>
      <c r="V3090" s="6" t="str">
        <f t="shared" si="391"/>
        <v>spaces</v>
      </c>
      <c r="W3090" s="6" t="str">
        <f t="shared" si="385"/>
        <v>theater</v>
      </c>
      <c r="X3090" s="6" t="str">
        <f t="shared" si="386"/>
        <v>spaces</v>
      </c>
    </row>
    <row r="3091" spans="1:24" ht="104.7" customHeight="1" x14ac:dyDescent="0.55000000000000004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20">
        <f t="shared" si="387"/>
        <v>42528.542627314819</v>
      </c>
      <c r="L3091" s="20">
        <f t="shared" si="388"/>
        <v>42560.082638888889</v>
      </c>
      <c r="M3091" s="6" t="b">
        <v>0</v>
      </c>
      <c r="N3091" s="6">
        <v>45</v>
      </c>
      <c r="O3091" s="6" t="b">
        <v>0</v>
      </c>
      <c r="P3091" s="6" t="s">
        <v>8303</v>
      </c>
      <c r="Q3091" s="8">
        <f t="shared" si="389"/>
        <v>23.416</v>
      </c>
      <c r="R3091" s="9">
        <f t="shared" si="390"/>
        <v>130.0888888888889</v>
      </c>
      <c r="S3091" s="6" t="s">
        <v>8317</v>
      </c>
      <c r="T3091" s="6" t="s">
        <v>8357</v>
      </c>
      <c r="U3091" s="6" t="str">
        <f t="shared" si="384"/>
        <v>theater</v>
      </c>
      <c r="V3091" s="6" t="str">
        <f t="shared" si="391"/>
        <v>spaces</v>
      </c>
      <c r="W3091" s="6" t="str">
        <f t="shared" si="385"/>
        <v>theater</v>
      </c>
      <c r="X3091" s="6" t="str">
        <f t="shared" si="386"/>
        <v>spaces</v>
      </c>
    </row>
    <row r="3092" spans="1:24" ht="104.7" customHeight="1" x14ac:dyDescent="0.55000000000000004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20">
        <f t="shared" si="387"/>
        <v>42065.818807870368</v>
      </c>
      <c r="L3092" s="20">
        <f t="shared" si="388"/>
        <v>42125.777141203704</v>
      </c>
      <c r="M3092" s="6" t="b">
        <v>0</v>
      </c>
      <c r="N3092" s="6">
        <v>9</v>
      </c>
      <c r="O3092" s="6" t="b">
        <v>0</v>
      </c>
      <c r="P3092" s="6" t="s">
        <v>8303</v>
      </c>
      <c r="Q3092" s="8">
        <f t="shared" si="389"/>
        <v>5.0808888888888886</v>
      </c>
      <c r="R3092" s="9">
        <f t="shared" si="390"/>
        <v>1270.2222222222222</v>
      </c>
      <c r="S3092" s="6" t="s">
        <v>8317</v>
      </c>
      <c r="T3092" s="6" t="s">
        <v>8357</v>
      </c>
      <c r="U3092" s="6" t="str">
        <f t="shared" si="384"/>
        <v>theater</v>
      </c>
      <c r="V3092" s="6" t="str">
        <f t="shared" si="391"/>
        <v>spaces</v>
      </c>
      <c r="W3092" s="6" t="str">
        <f t="shared" si="385"/>
        <v>theater</v>
      </c>
      <c r="X3092" s="6" t="str">
        <f t="shared" si="386"/>
        <v>spaces</v>
      </c>
    </row>
    <row r="3093" spans="1:24" ht="104.7" customHeight="1" x14ac:dyDescent="0.55000000000000004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20">
        <f t="shared" si="387"/>
        <v>42566.948414351849</v>
      </c>
      <c r="L3093" s="20">
        <f t="shared" si="388"/>
        <v>42596.948414351849</v>
      </c>
      <c r="M3093" s="6" t="b">
        <v>0</v>
      </c>
      <c r="N3093" s="6">
        <v>9</v>
      </c>
      <c r="O3093" s="6" t="b">
        <v>0</v>
      </c>
      <c r="P3093" s="6" t="s">
        <v>8303</v>
      </c>
      <c r="Q3093" s="8">
        <f t="shared" si="389"/>
        <v>15.920000000000002</v>
      </c>
      <c r="R3093" s="9">
        <f t="shared" si="390"/>
        <v>88.444444444444443</v>
      </c>
      <c r="S3093" s="6" t="s">
        <v>8317</v>
      </c>
      <c r="T3093" s="6" t="s">
        <v>8357</v>
      </c>
      <c r="U3093" s="6" t="str">
        <f t="shared" si="384"/>
        <v>theater</v>
      </c>
      <c r="V3093" s="6" t="str">
        <f t="shared" si="391"/>
        <v>spaces</v>
      </c>
      <c r="W3093" s="6" t="str">
        <f t="shared" si="385"/>
        <v>theater</v>
      </c>
      <c r="X3093" s="6" t="str">
        <f t="shared" si="386"/>
        <v>spaces</v>
      </c>
    </row>
    <row r="3094" spans="1:24" ht="104.7" customHeight="1" x14ac:dyDescent="0.55000000000000004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20">
        <f t="shared" si="387"/>
        <v>42255.619351851856</v>
      </c>
      <c r="L3094" s="20">
        <f t="shared" si="388"/>
        <v>42292.916666666672</v>
      </c>
      <c r="M3094" s="6" t="b">
        <v>0</v>
      </c>
      <c r="N3094" s="6">
        <v>21</v>
      </c>
      <c r="O3094" s="6" t="b">
        <v>0</v>
      </c>
      <c r="P3094" s="6" t="s">
        <v>8303</v>
      </c>
      <c r="Q3094" s="8">
        <f t="shared" si="389"/>
        <v>1.1831900000000002</v>
      </c>
      <c r="R3094" s="9">
        <f t="shared" si="390"/>
        <v>56.342380952380957</v>
      </c>
      <c r="S3094" s="6" t="s">
        <v>8317</v>
      </c>
      <c r="T3094" s="6" t="s">
        <v>8357</v>
      </c>
      <c r="U3094" s="6" t="str">
        <f t="shared" si="384"/>
        <v>theater</v>
      </c>
      <c r="V3094" s="6" t="str">
        <f t="shared" si="391"/>
        <v>spaces</v>
      </c>
      <c r="W3094" s="6" t="str">
        <f t="shared" si="385"/>
        <v>theater</v>
      </c>
      <c r="X3094" s="6" t="str">
        <f t="shared" si="386"/>
        <v>spaces</v>
      </c>
    </row>
    <row r="3095" spans="1:24" ht="104.7" customHeight="1" x14ac:dyDescent="0.55000000000000004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20">
        <f t="shared" si="387"/>
        <v>41760.909039351849</v>
      </c>
      <c r="L3095" s="20">
        <f t="shared" si="388"/>
        <v>41791.165972222225</v>
      </c>
      <c r="M3095" s="6" t="b">
        <v>0</v>
      </c>
      <c r="N3095" s="6">
        <v>17</v>
      </c>
      <c r="O3095" s="6" t="b">
        <v>0</v>
      </c>
      <c r="P3095" s="6" t="s">
        <v>8303</v>
      </c>
      <c r="Q3095" s="8">
        <f t="shared" si="389"/>
        <v>22.75</v>
      </c>
      <c r="R3095" s="9">
        <f t="shared" si="390"/>
        <v>53.529411764705884</v>
      </c>
      <c r="S3095" s="6" t="s">
        <v>8317</v>
      </c>
      <c r="T3095" s="6" t="s">
        <v>8357</v>
      </c>
      <c r="U3095" s="6" t="str">
        <f t="shared" si="384"/>
        <v>theater</v>
      </c>
      <c r="V3095" s="6" t="str">
        <f t="shared" si="391"/>
        <v>spaces</v>
      </c>
      <c r="W3095" s="6" t="str">
        <f t="shared" si="385"/>
        <v>theater</v>
      </c>
      <c r="X3095" s="6" t="str">
        <f t="shared" si="386"/>
        <v>spaces</v>
      </c>
    </row>
    <row r="3096" spans="1:24" ht="104.7" customHeight="1" x14ac:dyDescent="0.55000000000000004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20">
        <f t="shared" si="387"/>
        <v>42207.795787037037</v>
      </c>
      <c r="L3096" s="20">
        <f t="shared" si="388"/>
        <v>42267.795787037037</v>
      </c>
      <c r="M3096" s="6" t="b">
        <v>0</v>
      </c>
      <c r="N3096" s="6">
        <v>1</v>
      </c>
      <c r="O3096" s="6" t="b">
        <v>0</v>
      </c>
      <c r="P3096" s="6" t="s">
        <v>8303</v>
      </c>
      <c r="Q3096" s="8">
        <f t="shared" si="389"/>
        <v>2.5000000000000001E-2</v>
      </c>
      <c r="R3096" s="9">
        <f t="shared" si="390"/>
        <v>25</v>
      </c>
      <c r="S3096" s="6" t="s">
        <v>8317</v>
      </c>
      <c r="T3096" s="6" t="s">
        <v>8357</v>
      </c>
      <c r="U3096" s="6" t="str">
        <f t="shared" si="384"/>
        <v>theater</v>
      </c>
      <c r="V3096" s="6" t="str">
        <f t="shared" si="391"/>
        <v>spaces</v>
      </c>
      <c r="W3096" s="6" t="str">
        <f t="shared" si="385"/>
        <v>theater</v>
      </c>
      <c r="X3096" s="6" t="str">
        <f t="shared" si="386"/>
        <v>spaces</v>
      </c>
    </row>
    <row r="3097" spans="1:24" ht="104.7" customHeight="1" x14ac:dyDescent="0.55000000000000004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20">
        <f t="shared" si="387"/>
        <v>42523.025231481486</v>
      </c>
      <c r="L3097" s="20">
        <f t="shared" si="388"/>
        <v>42583.025231481486</v>
      </c>
      <c r="M3097" s="6" t="b">
        <v>0</v>
      </c>
      <c r="N3097" s="6">
        <v>1</v>
      </c>
      <c r="O3097" s="6" t="b">
        <v>0</v>
      </c>
      <c r="P3097" s="6" t="s">
        <v>8303</v>
      </c>
      <c r="Q3097" s="8">
        <f t="shared" si="389"/>
        <v>0.33512064343163539</v>
      </c>
      <c r="R3097" s="9">
        <f t="shared" si="390"/>
        <v>50</v>
      </c>
      <c r="S3097" s="6" t="s">
        <v>8317</v>
      </c>
      <c r="T3097" s="6" t="s">
        <v>8357</v>
      </c>
      <c r="U3097" s="6" t="str">
        <f t="shared" si="384"/>
        <v>theater</v>
      </c>
      <c r="V3097" s="6" t="str">
        <f t="shared" si="391"/>
        <v>spaces</v>
      </c>
      <c r="W3097" s="6" t="str">
        <f t="shared" si="385"/>
        <v>theater</v>
      </c>
      <c r="X3097" s="6" t="str">
        <f t="shared" si="386"/>
        <v>spaces</v>
      </c>
    </row>
    <row r="3098" spans="1:24" ht="104.7" customHeight="1" x14ac:dyDescent="0.55000000000000004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20">
        <f t="shared" si="387"/>
        <v>42114.825532407413</v>
      </c>
      <c r="L3098" s="20">
        <f t="shared" si="388"/>
        <v>42144.825532407413</v>
      </c>
      <c r="M3098" s="6" t="b">
        <v>0</v>
      </c>
      <c r="N3098" s="6">
        <v>14</v>
      </c>
      <c r="O3098" s="6" t="b">
        <v>0</v>
      </c>
      <c r="P3098" s="6" t="s">
        <v>8303</v>
      </c>
      <c r="Q3098" s="8">
        <f t="shared" si="389"/>
        <v>3.9750000000000001</v>
      </c>
      <c r="R3098" s="9">
        <f t="shared" si="390"/>
        <v>56.785714285714285</v>
      </c>
      <c r="S3098" s="6" t="s">
        <v>8317</v>
      </c>
      <c r="T3098" s="6" t="s">
        <v>8357</v>
      </c>
      <c r="U3098" s="6" t="str">
        <f t="shared" si="384"/>
        <v>theater</v>
      </c>
      <c r="V3098" s="6" t="str">
        <f t="shared" si="391"/>
        <v>spaces</v>
      </c>
      <c r="W3098" s="6" t="str">
        <f t="shared" si="385"/>
        <v>theater</v>
      </c>
      <c r="X3098" s="6" t="str">
        <f t="shared" si="386"/>
        <v>spaces</v>
      </c>
    </row>
    <row r="3099" spans="1:24" ht="104.7" customHeight="1" x14ac:dyDescent="0.55000000000000004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20">
        <f t="shared" si="387"/>
        <v>42629.503483796296</v>
      </c>
      <c r="L3099" s="20">
        <f t="shared" si="388"/>
        <v>42650.583333333328</v>
      </c>
      <c r="M3099" s="6" t="b">
        <v>0</v>
      </c>
      <c r="N3099" s="6">
        <v>42</v>
      </c>
      <c r="O3099" s="6" t="b">
        <v>0</v>
      </c>
      <c r="P3099" s="6" t="s">
        <v>8303</v>
      </c>
      <c r="Q3099" s="8">
        <f t="shared" si="389"/>
        <v>17.150000000000002</v>
      </c>
      <c r="R3099" s="9">
        <f t="shared" si="390"/>
        <v>40.833333333333336</v>
      </c>
      <c r="S3099" s="6" t="s">
        <v>8317</v>
      </c>
      <c r="T3099" s="6" t="s">
        <v>8357</v>
      </c>
      <c r="U3099" s="6" t="str">
        <f t="shared" si="384"/>
        <v>theater</v>
      </c>
      <c r="V3099" s="6" t="str">
        <f t="shared" si="391"/>
        <v>spaces</v>
      </c>
      <c r="W3099" s="6" t="str">
        <f t="shared" si="385"/>
        <v>theater</v>
      </c>
      <c r="X3099" s="6" t="str">
        <f t="shared" si="386"/>
        <v>spaces</v>
      </c>
    </row>
    <row r="3100" spans="1:24" ht="104.7" customHeight="1" x14ac:dyDescent="0.55000000000000004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20">
        <f t="shared" si="387"/>
        <v>42359.792233796295</v>
      </c>
      <c r="L3100" s="20">
        <f t="shared" si="388"/>
        <v>42408.01180555555</v>
      </c>
      <c r="M3100" s="6" t="b">
        <v>0</v>
      </c>
      <c r="N3100" s="6">
        <v>27</v>
      </c>
      <c r="O3100" s="6" t="b">
        <v>0</v>
      </c>
      <c r="P3100" s="6" t="s">
        <v>8303</v>
      </c>
      <c r="Q3100" s="8">
        <f t="shared" si="389"/>
        <v>3.6080041046690612</v>
      </c>
      <c r="R3100" s="9">
        <f t="shared" si="390"/>
        <v>65.111111111111114</v>
      </c>
      <c r="S3100" s="6" t="s">
        <v>8317</v>
      </c>
      <c r="T3100" s="6" t="s">
        <v>8357</v>
      </c>
      <c r="U3100" s="6" t="str">
        <f t="shared" si="384"/>
        <v>theater</v>
      </c>
      <c r="V3100" s="6" t="str">
        <f t="shared" si="391"/>
        <v>spaces</v>
      </c>
      <c r="W3100" s="6" t="str">
        <f t="shared" si="385"/>
        <v>theater</v>
      </c>
      <c r="X3100" s="6" t="str">
        <f t="shared" si="386"/>
        <v>spaces</v>
      </c>
    </row>
    <row r="3101" spans="1:24" ht="104.7" customHeight="1" x14ac:dyDescent="0.55000000000000004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20">
        <f t="shared" si="387"/>
        <v>42382.189710648148</v>
      </c>
      <c r="L3101" s="20">
        <f t="shared" si="388"/>
        <v>42412.189710648148</v>
      </c>
      <c r="M3101" s="6" t="b">
        <v>0</v>
      </c>
      <c r="N3101" s="6">
        <v>5</v>
      </c>
      <c r="O3101" s="6" t="b">
        <v>0</v>
      </c>
      <c r="P3101" s="6" t="s">
        <v>8303</v>
      </c>
      <c r="Q3101" s="8">
        <f t="shared" si="389"/>
        <v>13.900000000000002</v>
      </c>
      <c r="R3101" s="9">
        <f t="shared" si="390"/>
        <v>55.6</v>
      </c>
      <c r="S3101" s="6" t="s">
        <v>8317</v>
      </c>
      <c r="T3101" s="6" t="s">
        <v>8357</v>
      </c>
      <c r="U3101" s="6" t="str">
        <f t="shared" si="384"/>
        <v>theater</v>
      </c>
      <c r="V3101" s="6" t="str">
        <f t="shared" si="391"/>
        <v>spaces</v>
      </c>
      <c r="W3101" s="6" t="str">
        <f t="shared" si="385"/>
        <v>theater</v>
      </c>
      <c r="X3101" s="6" t="str">
        <f t="shared" si="386"/>
        <v>spaces</v>
      </c>
    </row>
    <row r="3102" spans="1:24" ht="104.7" customHeight="1" x14ac:dyDescent="0.55000000000000004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20">
        <f t="shared" si="387"/>
        <v>41902.622395833336</v>
      </c>
      <c r="L3102" s="20">
        <f t="shared" si="388"/>
        <v>41932.622395833336</v>
      </c>
      <c r="M3102" s="6" t="b">
        <v>0</v>
      </c>
      <c r="N3102" s="6">
        <v>13</v>
      </c>
      <c r="O3102" s="6" t="b">
        <v>0</v>
      </c>
      <c r="P3102" s="6" t="s">
        <v>8303</v>
      </c>
      <c r="Q3102" s="8">
        <f t="shared" si="389"/>
        <v>15.225</v>
      </c>
      <c r="R3102" s="9">
        <f t="shared" si="390"/>
        <v>140.53846153846155</v>
      </c>
      <c r="S3102" s="6" t="s">
        <v>8317</v>
      </c>
      <c r="T3102" s="6" t="s">
        <v>8357</v>
      </c>
      <c r="U3102" s="6" t="str">
        <f t="shared" si="384"/>
        <v>theater</v>
      </c>
      <c r="V3102" s="6" t="str">
        <f t="shared" si="391"/>
        <v>spaces</v>
      </c>
      <c r="W3102" s="6" t="str">
        <f t="shared" si="385"/>
        <v>theater</v>
      </c>
      <c r="X3102" s="6" t="str">
        <f t="shared" si="386"/>
        <v>spaces</v>
      </c>
    </row>
    <row r="3103" spans="1:24" ht="104.7" customHeight="1" x14ac:dyDescent="0.55000000000000004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20">
        <f t="shared" si="387"/>
        <v>42171.383530092593</v>
      </c>
      <c r="L3103" s="20">
        <f t="shared" si="388"/>
        <v>42201.330555555556</v>
      </c>
      <c r="M3103" s="6" t="b">
        <v>0</v>
      </c>
      <c r="N3103" s="6">
        <v>12</v>
      </c>
      <c r="O3103" s="6" t="b">
        <v>0</v>
      </c>
      <c r="P3103" s="6" t="s">
        <v>8303</v>
      </c>
      <c r="Q3103" s="8">
        <f t="shared" si="389"/>
        <v>12</v>
      </c>
      <c r="R3103" s="9">
        <f t="shared" si="390"/>
        <v>25</v>
      </c>
      <c r="S3103" s="6" t="s">
        <v>8317</v>
      </c>
      <c r="T3103" s="6" t="s">
        <v>8357</v>
      </c>
      <c r="U3103" s="6" t="str">
        <f t="shared" si="384"/>
        <v>theater</v>
      </c>
      <c r="V3103" s="6" t="str">
        <f t="shared" si="391"/>
        <v>spaces</v>
      </c>
      <c r="W3103" s="6" t="str">
        <f t="shared" si="385"/>
        <v>theater</v>
      </c>
      <c r="X3103" s="6" t="str">
        <f t="shared" si="386"/>
        <v>spaces</v>
      </c>
    </row>
    <row r="3104" spans="1:24" ht="104.7" customHeight="1" x14ac:dyDescent="0.55000000000000004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20">
        <f t="shared" si="387"/>
        <v>42555.340486111112</v>
      </c>
      <c r="L3104" s="20">
        <f t="shared" si="388"/>
        <v>42605.340486111112</v>
      </c>
      <c r="M3104" s="6" t="b">
        <v>0</v>
      </c>
      <c r="N3104" s="6">
        <v>90</v>
      </c>
      <c r="O3104" s="6" t="b">
        <v>0</v>
      </c>
      <c r="P3104" s="6" t="s">
        <v>8303</v>
      </c>
      <c r="Q3104" s="8">
        <f t="shared" si="389"/>
        <v>39.112499999999997</v>
      </c>
      <c r="R3104" s="9">
        <f t="shared" si="390"/>
        <v>69.533333333333331</v>
      </c>
      <c r="S3104" s="6" t="s">
        <v>8317</v>
      </c>
      <c r="T3104" s="6" t="s">
        <v>8357</v>
      </c>
      <c r="U3104" s="6" t="str">
        <f t="shared" si="384"/>
        <v>theater</v>
      </c>
      <c r="V3104" s="6" t="str">
        <f t="shared" si="391"/>
        <v>spaces</v>
      </c>
      <c r="W3104" s="6" t="str">
        <f t="shared" si="385"/>
        <v>theater</v>
      </c>
      <c r="X3104" s="6" t="str">
        <f t="shared" si="386"/>
        <v>spaces</v>
      </c>
    </row>
    <row r="3105" spans="1:24" ht="104.7" customHeight="1" x14ac:dyDescent="0.55000000000000004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20">
        <f t="shared" si="387"/>
        <v>42107.156319444446</v>
      </c>
      <c r="L3105" s="20">
        <f t="shared" si="388"/>
        <v>42167.156319444446</v>
      </c>
      <c r="M3105" s="6" t="b">
        <v>0</v>
      </c>
      <c r="N3105" s="6">
        <v>2</v>
      </c>
      <c r="O3105" s="6" t="b">
        <v>0</v>
      </c>
      <c r="P3105" s="6" t="s">
        <v>8303</v>
      </c>
      <c r="Q3105" s="8">
        <f t="shared" si="389"/>
        <v>0.26829268292682928</v>
      </c>
      <c r="R3105" s="9">
        <f t="shared" si="390"/>
        <v>5.5</v>
      </c>
      <c r="S3105" s="6" t="s">
        <v>8317</v>
      </c>
      <c r="T3105" s="6" t="s">
        <v>8357</v>
      </c>
      <c r="U3105" s="6" t="str">
        <f t="shared" si="384"/>
        <v>theater</v>
      </c>
      <c r="V3105" s="6" t="str">
        <f t="shared" si="391"/>
        <v>spaces</v>
      </c>
      <c r="W3105" s="6" t="str">
        <f t="shared" si="385"/>
        <v>theater</v>
      </c>
      <c r="X3105" s="6" t="str">
        <f t="shared" si="386"/>
        <v>spaces</v>
      </c>
    </row>
    <row r="3106" spans="1:24" ht="104.7" customHeight="1" x14ac:dyDescent="0.55000000000000004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20">
        <f t="shared" si="387"/>
        <v>42006.908692129626</v>
      </c>
      <c r="L3106" s="20">
        <f t="shared" si="388"/>
        <v>42038.083333333328</v>
      </c>
      <c r="M3106" s="6" t="b">
        <v>0</v>
      </c>
      <c r="N3106" s="6">
        <v>5</v>
      </c>
      <c r="O3106" s="6" t="b">
        <v>0</v>
      </c>
      <c r="P3106" s="6" t="s">
        <v>8303</v>
      </c>
      <c r="Q3106" s="8">
        <f t="shared" si="389"/>
        <v>29.625</v>
      </c>
      <c r="R3106" s="9">
        <f t="shared" si="390"/>
        <v>237</v>
      </c>
      <c r="S3106" s="6" t="s">
        <v>8317</v>
      </c>
      <c r="T3106" s="6" t="s">
        <v>8357</v>
      </c>
      <c r="U3106" s="6" t="str">
        <f t="shared" si="384"/>
        <v>theater</v>
      </c>
      <c r="V3106" s="6" t="str">
        <f t="shared" si="391"/>
        <v>spaces</v>
      </c>
      <c r="W3106" s="6" t="str">
        <f t="shared" si="385"/>
        <v>theater</v>
      </c>
      <c r="X3106" s="6" t="str">
        <f t="shared" si="386"/>
        <v>spaces</v>
      </c>
    </row>
    <row r="3107" spans="1:24" ht="104.7" customHeight="1" x14ac:dyDescent="0.55000000000000004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20">
        <f t="shared" si="387"/>
        <v>41876.718935185185</v>
      </c>
      <c r="L3107" s="20">
        <f t="shared" si="388"/>
        <v>41931.208333333336</v>
      </c>
      <c r="M3107" s="6" t="b">
        <v>0</v>
      </c>
      <c r="N3107" s="6">
        <v>31</v>
      </c>
      <c r="O3107" s="6" t="b">
        <v>0</v>
      </c>
      <c r="P3107" s="6" t="s">
        <v>8303</v>
      </c>
      <c r="Q3107" s="8">
        <f t="shared" si="389"/>
        <v>42.360992301112063</v>
      </c>
      <c r="R3107" s="9">
        <f t="shared" si="390"/>
        <v>79.870967741935488</v>
      </c>
      <c r="S3107" s="6" t="s">
        <v>8317</v>
      </c>
      <c r="T3107" s="6" t="s">
        <v>8357</v>
      </c>
      <c r="U3107" s="6" t="str">
        <f t="shared" si="384"/>
        <v>theater</v>
      </c>
      <c r="V3107" s="6" t="str">
        <f t="shared" si="391"/>
        <v>spaces</v>
      </c>
      <c r="W3107" s="6" t="str">
        <f t="shared" si="385"/>
        <v>theater</v>
      </c>
      <c r="X3107" s="6" t="str">
        <f t="shared" si="386"/>
        <v>spaces</v>
      </c>
    </row>
    <row r="3108" spans="1:24" ht="104.7" customHeight="1" x14ac:dyDescent="0.55000000000000004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20">
        <f t="shared" si="387"/>
        <v>42241.429120370376</v>
      </c>
      <c r="L3108" s="20">
        <f t="shared" si="388"/>
        <v>42263.916666666672</v>
      </c>
      <c r="M3108" s="6" t="b">
        <v>0</v>
      </c>
      <c r="N3108" s="6">
        <v>4</v>
      </c>
      <c r="O3108" s="6" t="b">
        <v>0</v>
      </c>
      <c r="P3108" s="6" t="s">
        <v>8303</v>
      </c>
      <c r="Q3108" s="8">
        <f t="shared" si="389"/>
        <v>4.1000000000000005</v>
      </c>
      <c r="R3108" s="9">
        <f t="shared" si="390"/>
        <v>10.25</v>
      </c>
      <c r="S3108" s="6" t="s">
        <v>8317</v>
      </c>
      <c r="T3108" s="6" t="s">
        <v>8357</v>
      </c>
      <c r="U3108" s="6" t="str">
        <f t="shared" si="384"/>
        <v>theater</v>
      </c>
      <c r="V3108" s="6" t="str">
        <f t="shared" si="391"/>
        <v>spaces</v>
      </c>
      <c r="W3108" s="6" t="str">
        <f t="shared" si="385"/>
        <v>theater</v>
      </c>
      <c r="X3108" s="6" t="str">
        <f t="shared" si="386"/>
        <v>spaces</v>
      </c>
    </row>
    <row r="3109" spans="1:24" ht="104.7" customHeight="1" x14ac:dyDescent="0.55000000000000004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20">
        <f t="shared" si="387"/>
        <v>42128.814247685179</v>
      </c>
      <c r="L3109" s="20">
        <f t="shared" si="388"/>
        <v>42135.814247685179</v>
      </c>
      <c r="M3109" s="6" t="b">
        <v>0</v>
      </c>
      <c r="N3109" s="6">
        <v>29</v>
      </c>
      <c r="O3109" s="6" t="b">
        <v>0</v>
      </c>
      <c r="P3109" s="6" t="s">
        <v>8303</v>
      </c>
      <c r="Q3109" s="8">
        <f t="shared" si="389"/>
        <v>19.762499999999999</v>
      </c>
      <c r="R3109" s="9">
        <f t="shared" si="390"/>
        <v>272.58620689655174</v>
      </c>
      <c r="S3109" s="6" t="s">
        <v>8317</v>
      </c>
      <c r="T3109" s="6" t="s">
        <v>8357</v>
      </c>
      <c r="U3109" s="6" t="str">
        <f t="shared" si="384"/>
        <v>theater</v>
      </c>
      <c r="V3109" s="6" t="str">
        <f t="shared" si="391"/>
        <v>spaces</v>
      </c>
      <c r="W3109" s="6" t="str">
        <f t="shared" si="385"/>
        <v>theater</v>
      </c>
      <c r="X3109" s="6" t="str">
        <f t="shared" si="386"/>
        <v>spaces</v>
      </c>
    </row>
    <row r="3110" spans="1:24" ht="104.7" customHeight="1" x14ac:dyDescent="0.55000000000000004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20">
        <f t="shared" si="387"/>
        <v>42062.680486111116</v>
      </c>
      <c r="L3110" s="20">
        <f t="shared" si="388"/>
        <v>42122.638819444444</v>
      </c>
      <c r="M3110" s="6" t="b">
        <v>0</v>
      </c>
      <c r="N3110" s="6">
        <v>2</v>
      </c>
      <c r="O3110" s="6" t="b">
        <v>0</v>
      </c>
      <c r="P3110" s="6" t="s">
        <v>8303</v>
      </c>
      <c r="Q3110" s="8">
        <f t="shared" si="389"/>
        <v>5.1999999999999998E-2</v>
      </c>
      <c r="R3110" s="9">
        <f t="shared" si="390"/>
        <v>13</v>
      </c>
      <c r="S3110" s="6" t="s">
        <v>8317</v>
      </c>
      <c r="T3110" s="6" t="s">
        <v>8357</v>
      </c>
      <c r="U3110" s="6" t="str">
        <f t="shared" si="384"/>
        <v>theater</v>
      </c>
      <c r="V3110" s="6" t="str">
        <f t="shared" si="391"/>
        <v>spaces</v>
      </c>
      <c r="W3110" s="6" t="str">
        <f t="shared" si="385"/>
        <v>theater</v>
      </c>
      <c r="X3110" s="6" t="str">
        <f t="shared" si="386"/>
        <v>spaces</v>
      </c>
    </row>
    <row r="3111" spans="1:24" ht="104.7" customHeight="1" x14ac:dyDescent="0.55000000000000004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20">
        <f t="shared" si="387"/>
        <v>41844.125115740739</v>
      </c>
      <c r="L3111" s="20">
        <f t="shared" si="388"/>
        <v>41879.125115740739</v>
      </c>
      <c r="M3111" s="6" t="b">
        <v>0</v>
      </c>
      <c r="N3111" s="6">
        <v>114</v>
      </c>
      <c r="O3111" s="6" t="b">
        <v>0</v>
      </c>
      <c r="P3111" s="6" t="s">
        <v>8303</v>
      </c>
      <c r="Q3111" s="8">
        <f t="shared" si="389"/>
        <v>25.030188679245285</v>
      </c>
      <c r="R3111" s="9">
        <f t="shared" si="390"/>
        <v>58.184210526315788</v>
      </c>
      <c r="S3111" s="6" t="s">
        <v>8317</v>
      </c>
      <c r="T3111" s="6" t="s">
        <v>8357</v>
      </c>
      <c r="U3111" s="6" t="str">
        <f t="shared" si="384"/>
        <v>theater</v>
      </c>
      <c r="V3111" s="6" t="str">
        <f t="shared" si="391"/>
        <v>spaces</v>
      </c>
      <c r="W3111" s="6" t="str">
        <f t="shared" si="385"/>
        <v>theater</v>
      </c>
      <c r="X3111" s="6" t="str">
        <f t="shared" si="386"/>
        <v>spaces</v>
      </c>
    </row>
    <row r="3112" spans="1:24" ht="104.7" customHeight="1" x14ac:dyDescent="0.55000000000000004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20">
        <f t="shared" si="387"/>
        <v>42745.031469907408</v>
      </c>
      <c r="L3112" s="20">
        <f t="shared" si="388"/>
        <v>42785.031469907408</v>
      </c>
      <c r="M3112" s="6" t="b">
        <v>0</v>
      </c>
      <c r="N3112" s="6">
        <v>1</v>
      </c>
      <c r="O3112" s="6" t="b">
        <v>0</v>
      </c>
      <c r="P3112" s="6" t="s">
        <v>8303</v>
      </c>
      <c r="Q3112" s="8">
        <f t="shared" si="389"/>
        <v>0.04</v>
      </c>
      <c r="R3112" s="9">
        <f t="shared" si="390"/>
        <v>10</v>
      </c>
      <c r="S3112" s="6" t="s">
        <v>8317</v>
      </c>
      <c r="T3112" s="6" t="s">
        <v>8357</v>
      </c>
      <c r="U3112" s="6" t="str">
        <f t="shared" si="384"/>
        <v>theater</v>
      </c>
      <c r="V3112" s="6" t="str">
        <f t="shared" si="391"/>
        <v>spaces</v>
      </c>
      <c r="W3112" s="6" t="str">
        <f t="shared" si="385"/>
        <v>theater</v>
      </c>
      <c r="X3112" s="6" t="str">
        <f t="shared" si="386"/>
        <v>spaces</v>
      </c>
    </row>
    <row r="3113" spans="1:24" ht="104.7" customHeight="1" x14ac:dyDescent="0.55000000000000004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20">
        <f t="shared" si="387"/>
        <v>41885.595138888886</v>
      </c>
      <c r="L3113" s="20">
        <f t="shared" si="388"/>
        <v>41916.595138888886</v>
      </c>
      <c r="M3113" s="6" t="b">
        <v>0</v>
      </c>
      <c r="N3113" s="6">
        <v>76</v>
      </c>
      <c r="O3113" s="6" t="b">
        <v>0</v>
      </c>
      <c r="P3113" s="6" t="s">
        <v>8303</v>
      </c>
      <c r="Q3113" s="8">
        <f t="shared" si="389"/>
        <v>26.640000000000004</v>
      </c>
      <c r="R3113" s="9">
        <f t="shared" si="390"/>
        <v>70.10526315789474</v>
      </c>
      <c r="S3113" s="6" t="s">
        <v>8317</v>
      </c>
      <c r="T3113" s="6" t="s">
        <v>8357</v>
      </c>
      <c r="U3113" s="6" t="str">
        <f t="shared" si="384"/>
        <v>theater</v>
      </c>
      <c r="V3113" s="6" t="str">
        <f t="shared" si="391"/>
        <v>spaces</v>
      </c>
      <c r="W3113" s="6" t="str">
        <f t="shared" si="385"/>
        <v>theater</v>
      </c>
      <c r="X3113" s="6" t="str">
        <f t="shared" si="386"/>
        <v>spaces</v>
      </c>
    </row>
    <row r="3114" spans="1:24" ht="104.7" customHeight="1" x14ac:dyDescent="0.55000000000000004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20">
        <f t="shared" si="387"/>
        <v>42615.121921296297</v>
      </c>
      <c r="L3114" s="20">
        <f t="shared" si="388"/>
        <v>42675.121921296297</v>
      </c>
      <c r="M3114" s="6" t="b">
        <v>0</v>
      </c>
      <c r="N3114" s="6">
        <v>9</v>
      </c>
      <c r="O3114" s="6" t="b">
        <v>0</v>
      </c>
      <c r="P3114" s="6" t="s">
        <v>8303</v>
      </c>
      <c r="Q3114" s="8">
        <f t="shared" si="389"/>
        <v>4.7363636363636363</v>
      </c>
      <c r="R3114" s="9">
        <f t="shared" si="390"/>
        <v>57.888888888888886</v>
      </c>
      <c r="S3114" s="6" t="s">
        <v>8317</v>
      </c>
      <c r="T3114" s="6" t="s">
        <v>8357</v>
      </c>
      <c r="U3114" s="6" t="str">
        <f t="shared" si="384"/>
        <v>theater</v>
      </c>
      <c r="V3114" s="6" t="str">
        <f t="shared" si="391"/>
        <v>spaces</v>
      </c>
      <c r="W3114" s="6" t="str">
        <f t="shared" si="385"/>
        <v>theater</v>
      </c>
      <c r="X3114" s="6" t="str">
        <f t="shared" si="386"/>
        <v>spaces</v>
      </c>
    </row>
    <row r="3115" spans="1:24" ht="104.7" customHeight="1" x14ac:dyDescent="0.55000000000000004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20">
        <f t="shared" si="387"/>
        <v>42081.731273148151</v>
      </c>
      <c r="L3115" s="20">
        <f t="shared" si="388"/>
        <v>42111.731273148151</v>
      </c>
      <c r="M3115" s="6" t="b">
        <v>0</v>
      </c>
      <c r="N3115" s="6">
        <v>37</v>
      </c>
      <c r="O3115" s="6" t="b">
        <v>0</v>
      </c>
      <c r="P3115" s="6" t="s">
        <v>8303</v>
      </c>
      <c r="Q3115" s="8">
        <f t="shared" si="389"/>
        <v>4.2435339894712749</v>
      </c>
      <c r="R3115" s="9">
        <f t="shared" si="390"/>
        <v>125.27027027027027</v>
      </c>
      <c r="S3115" s="6" t="s">
        <v>8317</v>
      </c>
      <c r="T3115" s="6" t="s">
        <v>8357</v>
      </c>
      <c r="U3115" s="6" t="str">
        <f t="shared" si="384"/>
        <v>theater</v>
      </c>
      <c r="V3115" s="6" t="str">
        <f t="shared" si="391"/>
        <v>spaces</v>
      </c>
      <c r="W3115" s="6" t="str">
        <f t="shared" si="385"/>
        <v>theater</v>
      </c>
      <c r="X3115" s="6" t="str">
        <f t="shared" si="386"/>
        <v>spaces</v>
      </c>
    </row>
    <row r="3116" spans="1:24" ht="104.7" customHeight="1" x14ac:dyDescent="0.55000000000000004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20">
        <f t="shared" si="387"/>
        <v>41843.632523148146</v>
      </c>
      <c r="L3116" s="20">
        <f t="shared" si="388"/>
        <v>41903.632523148146</v>
      </c>
      <c r="M3116" s="6" t="b">
        <v>0</v>
      </c>
      <c r="N3116" s="6">
        <v>0</v>
      </c>
      <c r="O3116" s="6" t="b">
        <v>0</v>
      </c>
      <c r="P3116" s="6" t="s">
        <v>8303</v>
      </c>
      <c r="Q3116" s="8">
        <f t="shared" si="389"/>
        <v>0</v>
      </c>
      <c r="R3116" s="9" t="e">
        <f t="shared" si="390"/>
        <v>#DIV/0!</v>
      </c>
      <c r="S3116" s="6" t="s">
        <v>8317</v>
      </c>
      <c r="T3116" s="6" t="s">
        <v>8357</v>
      </c>
      <c r="U3116" s="6" t="str">
        <f t="shared" si="384"/>
        <v>theater</v>
      </c>
      <c r="V3116" s="6" t="str">
        <f t="shared" si="391"/>
        <v>spaces</v>
      </c>
      <c r="W3116" s="6" t="str">
        <f t="shared" si="385"/>
        <v>theater</v>
      </c>
      <c r="X3116" s="6" t="str">
        <f t="shared" si="386"/>
        <v>spaces</v>
      </c>
    </row>
    <row r="3117" spans="1:24" ht="104.7" customHeight="1" x14ac:dyDescent="0.55000000000000004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20">
        <f t="shared" si="387"/>
        <v>42496.447071759263</v>
      </c>
      <c r="L3117" s="20">
        <f t="shared" si="388"/>
        <v>42526.447071759263</v>
      </c>
      <c r="M3117" s="6" t="b">
        <v>0</v>
      </c>
      <c r="N3117" s="6">
        <v>1</v>
      </c>
      <c r="O3117" s="6" t="b">
        <v>0</v>
      </c>
      <c r="P3117" s="6" t="s">
        <v>8303</v>
      </c>
      <c r="Q3117" s="8">
        <f t="shared" si="389"/>
        <v>3</v>
      </c>
      <c r="R3117" s="9">
        <f t="shared" si="390"/>
        <v>300</v>
      </c>
      <c r="S3117" s="6" t="s">
        <v>8317</v>
      </c>
      <c r="T3117" s="6" t="s">
        <v>8357</v>
      </c>
      <c r="U3117" s="6" t="str">
        <f t="shared" si="384"/>
        <v>theater</v>
      </c>
      <c r="V3117" s="6" t="str">
        <f t="shared" si="391"/>
        <v>spaces</v>
      </c>
      <c r="W3117" s="6" t="str">
        <f t="shared" si="385"/>
        <v>theater</v>
      </c>
      <c r="X3117" s="6" t="str">
        <f t="shared" si="386"/>
        <v>spaces</v>
      </c>
    </row>
    <row r="3118" spans="1:24" ht="104.7" customHeight="1" x14ac:dyDescent="0.55000000000000004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20">
        <f t="shared" si="387"/>
        <v>42081.515335648146</v>
      </c>
      <c r="L3118" s="20">
        <f t="shared" si="388"/>
        <v>42095.515335648146</v>
      </c>
      <c r="M3118" s="6" t="b">
        <v>0</v>
      </c>
      <c r="N3118" s="6">
        <v>10</v>
      </c>
      <c r="O3118" s="6" t="b">
        <v>0</v>
      </c>
      <c r="P3118" s="6" t="s">
        <v>8303</v>
      </c>
      <c r="Q3118" s="8">
        <f t="shared" si="389"/>
        <v>57.333333333333336</v>
      </c>
      <c r="R3118" s="9">
        <f t="shared" si="390"/>
        <v>43</v>
      </c>
      <c r="S3118" s="6" t="s">
        <v>8317</v>
      </c>
      <c r="T3118" s="6" t="s">
        <v>8357</v>
      </c>
      <c r="U3118" s="6" t="str">
        <f t="shared" si="384"/>
        <v>theater</v>
      </c>
      <c r="V3118" s="6" t="str">
        <f t="shared" si="391"/>
        <v>spaces</v>
      </c>
      <c r="W3118" s="6" t="str">
        <f t="shared" si="385"/>
        <v>theater</v>
      </c>
      <c r="X3118" s="6" t="str">
        <f t="shared" si="386"/>
        <v>spaces</v>
      </c>
    </row>
    <row r="3119" spans="1:24" ht="104.7" customHeight="1" x14ac:dyDescent="0.55000000000000004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20">
        <f t="shared" si="387"/>
        <v>42509.374537037031</v>
      </c>
      <c r="L3119" s="20">
        <f t="shared" si="388"/>
        <v>42517.55</v>
      </c>
      <c r="M3119" s="6" t="b">
        <v>0</v>
      </c>
      <c r="N3119" s="6">
        <v>1</v>
      </c>
      <c r="O3119" s="6" t="b">
        <v>0</v>
      </c>
      <c r="P3119" s="6" t="s">
        <v>8303</v>
      </c>
      <c r="Q3119" s="8">
        <f t="shared" si="389"/>
        <v>0.1</v>
      </c>
      <c r="R3119" s="9">
        <f t="shared" si="390"/>
        <v>1</v>
      </c>
      <c r="S3119" s="6" t="s">
        <v>8317</v>
      </c>
      <c r="T3119" s="6" t="s">
        <v>8357</v>
      </c>
      <c r="U3119" s="6" t="str">
        <f t="shared" si="384"/>
        <v>theater</v>
      </c>
      <c r="V3119" s="6" t="str">
        <f t="shared" si="391"/>
        <v>spaces</v>
      </c>
      <c r="W3119" s="6" t="str">
        <f t="shared" si="385"/>
        <v>theater</v>
      </c>
      <c r="X3119" s="6" t="str">
        <f t="shared" si="386"/>
        <v>spaces</v>
      </c>
    </row>
    <row r="3120" spans="1:24" ht="104.7" customHeight="1" x14ac:dyDescent="0.55000000000000004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20">
        <f t="shared" si="387"/>
        <v>42534.649571759262</v>
      </c>
      <c r="L3120" s="20">
        <f t="shared" si="388"/>
        <v>42553.649571759262</v>
      </c>
      <c r="M3120" s="6" t="b">
        <v>0</v>
      </c>
      <c r="N3120" s="6">
        <v>2</v>
      </c>
      <c r="O3120" s="6" t="b">
        <v>0</v>
      </c>
      <c r="P3120" s="6" t="s">
        <v>8303</v>
      </c>
      <c r="Q3120" s="8">
        <f t="shared" si="389"/>
        <v>0.31</v>
      </c>
      <c r="R3120" s="9">
        <f t="shared" si="390"/>
        <v>775</v>
      </c>
      <c r="S3120" s="6" t="s">
        <v>8317</v>
      </c>
      <c r="T3120" s="6" t="s">
        <v>8357</v>
      </c>
      <c r="U3120" s="6" t="str">
        <f t="shared" si="384"/>
        <v>theater</v>
      </c>
      <c r="V3120" s="6" t="str">
        <f t="shared" si="391"/>
        <v>spaces</v>
      </c>
      <c r="W3120" s="6" t="str">
        <f t="shared" si="385"/>
        <v>theater</v>
      </c>
      <c r="X3120" s="6" t="str">
        <f t="shared" si="386"/>
        <v>spaces</v>
      </c>
    </row>
    <row r="3121" spans="1:24" ht="104.7" customHeight="1" x14ac:dyDescent="0.55000000000000004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20">
        <f t="shared" si="387"/>
        <v>42060.04550925926</v>
      </c>
      <c r="L3121" s="20">
        <f t="shared" si="388"/>
        <v>42090.003842592589</v>
      </c>
      <c r="M3121" s="6" t="b">
        <v>0</v>
      </c>
      <c r="N3121" s="6">
        <v>1</v>
      </c>
      <c r="O3121" s="6" t="b">
        <v>0</v>
      </c>
      <c r="P3121" s="6" t="s">
        <v>8303</v>
      </c>
      <c r="Q3121" s="8">
        <f t="shared" si="389"/>
        <v>0.05</v>
      </c>
      <c r="R3121" s="9">
        <f t="shared" si="390"/>
        <v>5</v>
      </c>
      <c r="S3121" s="6" t="s">
        <v>8317</v>
      </c>
      <c r="T3121" s="6" t="s">
        <v>8357</v>
      </c>
      <c r="U3121" s="6" t="str">
        <f t="shared" si="384"/>
        <v>theater</v>
      </c>
      <c r="V3121" s="6" t="str">
        <f t="shared" si="391"/>
        <v>spaces</v>
      </c>
      <c r="W3121" s="6" t="str">
        <f t="shared" si="385"/>
        <v>theater</v>
      </c>
      <c r="X3121" s="6" t="str">
        <f t="shared" si="386"/>
        <v>spaces</v>
      </c>
    </row>
    <row r="3122" spans="1:24" ht="104.7" customHeight="1" x14ac:dyDescent="0.55000000000000004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20">
        <f t="shared" si="387"/>
        <v>42435.942083333335</v>
      </c>
      <c r="L3122" s="20">
        <f t="shared" si="388"/>
        <v>42495.900416666671</v>
      </c>
      <c r="M3122" s="6" t="b">
        <v>0</v>
      </c>
      <c r="N3122" s="6">
        <v>10</v>
      </c>
      <c r="O3122" s="6" t="b">
        <v>0</v>
      </c>
      <c r="P3122" s="6" t="s">
        <v>8303</v>
      </c>
      <c r="Q3122" s="8">
        <f t="shared" si="389"/>
        <v>9.8461538461538465E-3</v>
      </c>
      <c r="R3122" s="9">
        <f t="shared" si="390"/>
        <v>12.8</v>
      </c>
      <c r="S3122" s="6" t="s">
        <v>8317</v>
      </c>
      <c r="T3122" s="6" t="s">
        <v>8357</v>
      </c>
      <c r="U3122" s="6" t="str">
        <f t="shared" si="384"/>
        <v>theater</v>
      </c>
      <c r="V3122" s="6" t="str">
        <f t="shared" si="391"/>
        <v>spaces</v>
      </c>
      <c r="W3122" s="6" t="str">
        <f t="shared" si="385"/>
        <v>theater</v>
      </c>
      <c r="X3122" s="6" t="str">
        <f t="shared" si="386"/>
        <v>spaces</v>
      </c>
    </row>
    <row r="3123" spans="1:24" ht="104.7" customHeight="1" x14ac:dyDescent="0.55000000000000004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20">
        <f t="shared" si="387"/>
        <v>41848.679803240739</v>
      </c>
      <c r="L3123" s="20">
        <f t="shared" si="388"/>
        <v>41908.679803240739</v>
      </c>
      <c r="M3123" s="6" t="b">
        <v>0</v>
      </c>
      <c r="N3123" s="6">
        <v>1</v>
      </c>
      <c r="O3123" s="6" t="b">
        <v>0</v>
      </c>
      <c r="P3123" s="6" t="s">
        <v>8303</v>
      </c>
      <c r="Q3123" s="8">
        <f t="shared" si="389"/>
        <v>0.66666666666666674</v>
      </c>
      <c r="R3123" s="9">
        <f t="shared" si="390"/>
        <v>10</v>
      </c>
      <c r="S3123" s="6" t="s">
        <v>8317</v>
      </c>
      <c r="T3123" s="6" t="s">
        <v>8357</v>
      </c>
      <c r="U3123" s="6" t="str">
        <f t="shared" si="384"/>
        <v>theater</v>
      </c>
      <c r="V3123" s="6" t="str">
        <f t="shared" si="391"/>
        <v>spaces</v>
      </c>
      <c r="W3123" s="6" t="str">
        <f t="shared" si="385"/>
        <v>theater</v>
      </c>
      <c r="X3123" s="6" t="str">
        <f t="shared" si="386"/>
        <v>spaces</v>
      </c>
    </row>
    <row r="3124" spans="1:24" ht="104.7" customHeight="1" x14ac:dyDescent="0.55000000000000004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20">
        <f t="shared" si="387"/>
        <v>42678.932083333333</v>
      </c>
      <c r="L3124" s="20">
        <f t="shared" si="388"/>
        <v>42683.973750000005</v>
      </c>
      <c r="M3124" s="6" t="b">
        <v>0</v>
      </c>
      <c r="N3124" s="6">
        <v>2</v>
      </c>
      <c r="O3124" s="6" t="b">
        <v>0</v>
      </c>
      <c r="P3124" s="6" t="s">
        <v>8303</v>
      </c>
      <c r="Q3124" s="8">
        <f t="shared" si="389"/>
        <v>58.291457286432156</v>
      </c>
      <c r="R3124" s="9">
        <f t="shared" si="390"/>
        <v>58</v>
      </c>
      <c r="S3124" s="6" t="s">
        <v>8317</v>
      </c>
      <c r="T3124" s="6" t="s">
        <v>8357</v>
      </c>
      <c r="U3124" s="6" t="str">
        <f t="shared" si="384"/>
        <v>theater</v>
      </c>
      <c r="V3124" s="6" t="str">
        <f t="shared" si="391"/>
        <v>spaces</v>
      </c>
      <c r="W3124" s="6" t="str">
        <f t="shared" si="385"/>
        <v>theater</v>
      </c>
      <c r="X3124" s="6" t="str">
        <f t="shared" si="386"/>
        <v>spaces</v>
      </c>
    </row>
    <row r="3125" spans="1:24" ht="104.7" customHeight="1" x14ac:dyDescent="0.55000000000000004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20">
        <f t="shared" si="387"/>
        <v>42530.993032407408</v>
      </c>
      <c r="L3125" s="20">
        <f t="shared" si="388"/>
        <v>42560.993032407408</v>
      </c>
      <c r="M3125" s="6" t="b">
        <v>0</v>
      </c>
      <c r="N3125" s="6">
        <v>348</v>
      </c>
      <c r="O3125" s="6" t="b">
        <v>0</v>
      </c>
      <c r="P3125" s="6" t="s">
        <v>8303</v>
      </c>
      <c r="Q3125" s="8">
        <f t="shared" si="389"/>
        <v>68.153599999999997</v>
      </c>
      <c r="R3125" s="9">
        <f t="shared" si="390"/>
        <v>244.80459770114942</v>
      </c>
      <c r="S3125" s="6" t="s">
        <v>8317</v>
      </c>
      <c r="T3125" s="6" t="s">
        <v>8357</v>
      </c>
      <c r="U3125" s="6" t="str">
        <f t="shared" si="384"/>
        <v>theater</v>
      </c>
      <c r="V3125" s="6" t="str">
        <f t="shared" si="391"/>
        <v>spaces</v>
      </c>
      <c r="W3125" s="6" t="str">
        <f t="shared" si="385"/>
        <v>theater</v>
      </c>
      <c r="X3125" s="6" t="str">
        <f t="shared" si="386"/>
        <v>spaces</v>
      </c>
    </row>
    <row r="3126" spans="1:24" ht="104.7" customHeight="1" x14ac:dyDescent="0.55000000000000004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20">
        <f t="shared" si="387"/>
        <v>41977.780104166668</v>
      </c>
      <c r="L3126" s="20">
        <f t="shared" si="388"/>
        <v>42037.780104166668</v>
      </c>
      <c r="M3126" s="6" t="b">
        <v>0</v>
      </c>
      <c r="N3126" s="6">
        <v>4</v>
      </c>
      <c r="O3126" s="6" t="b">
        <v>0</v>
      </c>
      <c r="P3126" s="6" t="s">
        <v>8303</v>
      </c>
      <c r="Q3126" s="8">
        <f t="shared" si="389"/>
        <v>3.2499999999999999E-3</v>
      </c>
      <c r="R3126" s="9">
        <f t="shared" si="390"/>
        <v>6.5</v>
      </c>
      <c r="S3126" s="6" t="s">
        <v>8317</v>
      </c>
      <c r="T3126" s="6" t="s">
        <v>8357</v>
      </c>
      <c r="U3126" s="6" t="str">
        <f t="shared" si="384"/>
        <v>theater</v>
      </c>
      <c r="V3126" s="6" t="str">
        <f t="shared" si="391"/>
        <v>spaces</v>
      </c>
      <c r="W3126" s="6" t="str">
        <f t="shared" si="385"/>
        <v>theater</v>
      </c>
      <c r="X3126" s="6" t="str">
        <f t="shared" si="386"/>
        <v>spaces</v>
      </c>
    </row>
    <row r="3127" spans="1:24" ht="104.7" customHeight="1" x14ac:dyDescent="0.55000000000000004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20">
        <f t="shared" si="387"/>
        <v>42346.20685185185</v>
      </c>
      <c r="L3127" s="20">
        <f t="shared" si="388"/>
        <v>42376.20685185185</v>
      </c>
      <c r="M3127" s="6" t="b">
        <v>0</v>
      </c>
      <c r="N3127" s="6">
        <v>0</v>
      </c>
      <c r="O3127" s="6" t="b">
        <v>0</v>
      </c>
      <c r="P3127" s="6" t="s">
        <v>8303</v>
      </c>
      <c r="Q3127" s="8">
        <f t="shared" si="389"/>
        <v>0</v>
      </c>
      <c r="R3127" s="9" t="e">
        <f t="shared" si="390"/>
        <v>#DIV/0!</v>
      </c>
      <c r="S3127" s="6" t="s">
        <v>8317</v>
      </c>
      <c r="T3127" s="6" t="s">
        <v>8357</v>
      </c>
      <c r="U3127" s="6" t="str">
        <f t="shared" si="384"/>
        <v>theater</v>
      </c>
      <c r="V3127" s="6" t="str">
        <f t="shared" si="391"/>
        <v>spaces</v>
      </c>
      <c r="W3127" s="6" t="str">
        <f t="shared" si="385"/>
        <v>theater</v>
      </c>
      <c r="X3127" s="6" t="str">
        <f t="shared" si="386"/>
        <v>spaces</v>
      </c>
    </row>
    <row r="3128" spans="1:24" ht="104.7" customHeight="1" x14ac:dyDescent="0.55000000000000004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20">
        <f t="shared" si="387"/>
        <v>42427.01807870371</v>
      </c>
      <c r="L3128" s="20">
        <f t="shared" si="388"/>
        <v>42456.976412037038</v>
      </c>
      <c r="M3128" s="6" t="b">
        <v>0</v>
      </c>
      <c r="N3128" s="6">
        <v>17</v>
      </c>
      <c r="O3128" s="6" t="b">
        <v>0</v>
      </c>
      <c r="P3128" s="6" t="s">
        <v>8303</v>
      </c>
      <c r="Q3128" s="8">
        <f t="shared" si="389"/>
        <v>4.16</v>
      </c>
      <c r="R3128" s="9">
        <f t="shared" si="390"/>
        <v>61.176470588235297</v>
      </c>
      <c r="S3128" s="6" t="s">
        <v>8317</v>
      </c>
      <c r="T3128" s="6" t="s">
        <v>8357</v>
      </c>
      <c r="U3128" s="6" t="str">
        <f t="shared" si="384"/>
        <v>theater</v>
      </c>
      <c r="V3128" s="6" t="str">
        <f t="shared" si="391"/>
        <v>spaces</v>
      </c>
      <c r="W3128" s="6" t="str">
        <f t="shared" si="385"/>
        <v>theater</v>
      </c>
      <c r="X3128" s="6" t="str">
        <f t="shared" si="386"/>
        <v>spaces</v>
      </c>
    </row>
    <row r="3129" spans="1:24" ht="104.7" customHeight="1" x14ac:dyDescent="0.55000000000000004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20">
        <f t="shared" si="387"/>
        <v>42034.856817129628</v>
      </c>
      <c r="L3129" s="20">
        <f t="shared" si="388"/>
        <v>42064.856817129628</v>
      </c>
      <c r="M3129" s="6" t="b">
        <v>0</v>
      </c>
      <c r="N3129" s="6">
        <v>0</v>
      </c>
      <c r="O3129" s="6" t="b">
        <v>0</v>
      </c>
      <c r="P3129" s="6" t="s">
        <v>8303</v>
      </c>
      <c r="Q3129" s="8">
        <f t="shared" si="389"/>
        <v>0</v>
      </c>
      <c r="R3129" s="9" t="e">
        <f t="shared" si="390"/>
        <v>#DIV/0!</v>
      </c>
      <c r="S3129" s="6" t="s">
        <v>8317</v>
      </c>
      <c r="T3129" s="6" t="s">
        <v>8357</v>
      </c>
      <c r="U3129" s="6" t="str">
        <f t="shared" si="384"/>
        <v>theater</v>
      </c>
      <c r="V3129" s="6" t="str">
        <f t="shared" si="391"/>
        <v>spaces</v>
      </c>
      <c r="W3129" s="6" t="str">
        <f t="shared" si="385"/>
        <v>theater</v>
      </c>
      <c r="X3129" s="6" t="str">
        <f t="shared" si="386"/>
        <v>spaces</v>
      </c>
    </row>
    <row r="3130" spans="1:24" ht="104.7" customHeight="1" x14ac:dyDescent="0.55000000000000004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20">
        <f t="shared" si="387"/>
        <v>42780.825706018513</v>
      </c>
      <c r="L3130" s="20">
        <f t="shared" si="388"/>
        <v>42810.784039351856</v>
      </c>
      <c r="M3130" s="6" t="b">
        <v>0</v>
      </c>
      <c r="N3130" s="6">
        <v>117</v>
      </c>
      <c r="O3130" s="6" t="b">
        <v>0</v>
      </c>
      <c r="P3130" s="6" t="s">
        <v>8271</v>
      </c>
      <c r="Q3130" s="8">
        <f t="shared" si="389"/>
        <v>108.60666666666667</v>
      </c>
      <c r="R3130" s="9">
        <f t="shared" si="390"/>
        <v>139.23931623931625</v>
      </c>
      <c r="S3130" s="6" t="s">
        <v>8317</v>
      </c>
      <c r="T3130" s="6" t="s">
        <v>8318</v>
      </c>
      <c r="U3130" s="6" t="str">
        <f t="shared" si="384"/>
        <v>theater</v>
      </c>
      <c r="V3130" s="6" t="str">
        <f t="shared" si="391"/>
        <v>plays</v>
      </c>
      <c r="W3130" s="6" t="str">
        <f t="shared" si="385"/>
        <v>theater</v>
      </c>
      <c r="X3130" s="6" t="str">
        <f t="shared" si="386"/>
        <v>plays</v>
      </c>
    </row>
    <row r="3131" spans="1:24" ht="104.7" customHeight="1" x14ac:dyDescent="0.55000000000000004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20">
        <f t="shared" si="387"/>
        <v>42803.842812499999</v>
      </c>
      <c r="L3131" s="20">
        <f t="shared" si="388"/>
        <v>42843.801145833335</v>
      </c>
      <c r="M3131" s="6" t="b">
        <v>0</v>
      </c>
      <c r="N3131" s="6">
        <v>1</v>
      </c>
      <c r="O3131" s="6" t="b">
        <v>0</v>
      </c>
      <c r="P3131" s="6" t="s">
        <v>8271</v>
      </c>
      <c r="Q3131" s="8">
        <f t="shared" si="389"/>
        <v>0.8</v>
      </c>
      <c r="R3131" s="9">
        <f t="shared" si="390"/>
        <v>10</v>
      </c>
      <c r="S3131" s="6" t="s">
        <v>8317</v>
      </c>
      <c r="T3131" s="6" t="s">
        <v>8318</v>
      </c>
      <c r="U3131" s="6" t="str">
        <f t="shared" si="384"/>
        <v>theater</v>
      </c>
      <c r="V3131" s="6" t="str">
        <f t="shared" si="391"/>
        <v>plays</v>
      </c>
      <c r="W3131" s="6" t="str">
        <f t="shared" si="385"/>
        <v>theater</v>
      </c>
      <c r="X3131" s="6" t="str">
        <f t="shared" si="386"/>
        <v>plays</v>
      </c>
    </row>
    <row r="3132" spans="1:24" ht="104.7" customHeight="1" x14ac:dyDescent="0.55000000000000004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20">
        <f t="shared" si="387"/>
        <v>42808.640231481477</v>
      </c>
      <c r="L3132" s="20">
        <f t="shared" si="388"/>
        <v>42839.207638888889</v>
      </c>
      <c r="M3132" s="6" t="b">
        <v>0</v>
      </c>
      <c r="N3132" s="6">
        <v>4</v>
      </c>
      <c r="O3132" s="6" t="b">
        <v>0</v>
      </c>
      <c r="P3132" s="6" t="s">
        <v>8271</v>
      </c>
      <c r="Q3132" s="8">
        <f t="shared" si="389"/>
        <v>3.75</v>
      </c>
      <c r="R3132" s="9">
        <f t="shared" si="390"/>
        <v>93.75</v>
      </c>
      <c r="S3132" s="6" t="s">
        <v>8317</v>
      </c>
      <c r="T3132" s="6" t="s">
        <v>8318</v>
      </c>
      <c r="U3132" s="6" t="str">
        <f t="shared" si="384"/>
        <v>theater</v>
      </c>
      <c r="V3132" s="6" t="str">
        <f t="shared" si="391"/>
        <v>plays</v>
      </c>
      <c r="W3132" s="6" t="str">
        <f t="shared" si="385"/>
        <v>theater</v>
      </c>
      <c r="X3132" s="6" t="str">
        <f t="shared" si="386"/>
        <v>plays</v>
      </c>
    </row>
    <row r="3133" spans="1:24" ht="104.7" customHeight="1" x14ac:dyDescent="0.55000000000000004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20">
        <f t="shared" si="387"/>
        <v>42803.579224537039</v>
      </c>
      <c r="L3133" s="20">
        <f t="shared" si="388"/>
        <v>42833.537557870368</v>
      </c>
      <c r="M3133" s="6" t="b">
        <v>0</v>
      </c>
      <c r="N3133" s="6">
        <v>12</v>
      </c>
      <c r="O3133" s="6" t="b">
        <v>0</v>
      </c>
      <c r="P3133" s="6" t="s">
        <v>8271</v>
      </c>
      <c r="Q3133" s="8">
        <f t="shared" si="389"/>
        <v>15.731707317073171</v>
      </c>
      <c r="R3133" s="9">
        <f t="shared" si="390"/>
        <v>53.75</v>
      </c>
      <c r="S3133" s="6" t="s">
        <v>8317</v>
      </c>
      <c r="T3133" s="6" t="s">
        <v>8318</v>
      </c>
      <c r="U3133" s="6" t="str">
        <f t="shared" si="384"/>
        <v>theater</v>
      </c>
      <c r="V3133" s="6" t="str">
        <f t="shared" si="391"/>
        <v>plays</v>
      </c>
      <c r="W3133" s="6" t="str">
        <f t="shared" si="385"/>
        <v>theater</v>
      </c>
      <c r="X3133" s="6" t="str">
        <f t="shared" si="386"/>
        <v>plays</v>
      </c>
    </row>
    <row r="3134" spans="1:24" ht="104.7" customHeight="1" x14ac:dyDescent="0.55000000000000004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20">
        <f t="shared" si="387"/>
        <v>42786.350231481483</v>
      </c>
      <c r="L3134" s="20">
        <f t="shared" si="388"/>
        <v>42846.308564814812</v>
      </c>
      <c r="M3134" s="6" t="b">
        <v>0</v>
      </c>
      <c r="N3134" s="6">
        <v>1</v>
      </c>
      <c r="O3134" s="6" t="b">
        <v>0</v>
      </c>
      <c r="P3134" s="6" t="s">
        <v>8271</v>
      </c>
      <c r="Q3134" s="8">
        <f t="shared" si="389"/>
        <v>3.3333333333333333E-2</v>
      </c>
      <c r="R3134" s="9">
        <f t="shared" si="390"/>
        <v>10</v>
      </c>
      <c r="S3134" s="6" t="s">
        <v>8317</v>
      </c>
      <c r="T3134" s="6" t="s">
        <v>8318</v>
      </c>
      <c r="U3134" s="6" t="str">
        <f t="shared" si="384"/>
        <v>theater</v>
      </c>
      <c r="V3134" s="6" t="str">
        <f t="shared" si="391"/>
        <v>plays</v>
      </c>
      <c r="W3134" s="6" t="str">
        <f t="shared" si="385"/>
        <v>theater</v>
      </c>
      <c r="X3134" s="6" t="str">
        <f t="shared" si="386"/>
        <v>plays</v>
      </c>
    </row>
    <row r="3135" spans="1:24" ht="104.7" customHeight="1" x14ac:dyDescent="0.55000000000000004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20">
        <f t="shared" si="387"/>
        <v>42788.565208333333</v>
      </c>
      <c r="L3135" s="20">
        <f t="shared" si="388"/>
        <v>42818.523541666669</v>
      </c>
      <c r="M3135" s="6" t="b">
        <v>0</v>
      </c>
      <c r="N3135" s="6">
        <v>16</v>
      </c>
      <c r="O3135" s="6" t="b">
        <v>0</v>
      </c>
      <c r="P3135" s="6" t="s">
        <v>8271</v>
      </c>
      <c r="Q3135" s="8">
        <f t="shared" si="389"/>
        <v>108</v>
      </c>
      <c r="R3135" s="9">
        <f t="shared" si="390"/>
        <v>33.75</v>
      </c>
      <c r="S3135" s="6" t="s">
        <v>8317</v>
      </c>
      <c r="T3135" s="6" t="s">
        <v>8318</v>
      </c>
      <c r="U3135" s="6" t="str">
        <f t="shared" si="384"/>
        <v>theater</v>
      </c>
      <c r="V3135" s="6" t="str">
        <f t="shared" si="391"/>
        <v>plays</v>
      </c>
      <c r="W3135" s="6" t="str">
        <f t="shared" si="385"/>
        <v>theater</v>
      </c>
      <c r="X3135" s="6" t="str">
        <f t="shared" si="386"/>
        <v>plays</v>
      </c>
    </row>
    <row r="3136" spans="1:24" ht="104.7" customHeight="1" x14ac:dyDescent="0.55000000000000004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20">
        <f t="shared" si="387"/>
        <v>42800.720127314817</v>
      </c>
      <c r="L3136" s="20">
        <f t="shared" si="388"/>
        <v>42821.678460648152</v>
      </c>
      <c r="M3136" s="6" t="b">
        <v>0</v>
      </c>
      <c r="N3136" s="6">
        <v>12</v>
      </c>
      <c r="O3136" s="6" t="b">
        <v>0</v>
      </c>
      <c r="P3136" s="6" t="s">
        <v>8271</v>
      </c>
      <c r="Q3136" s="8">
        <f t="shared" si="389"/>
        <v>22.5</v>
      </c>
      <c r="R3136" s="9">
        <f t="shared" si="390"/>
        <v>18.75</v>
      </c>
      <c r="S3136" s="6" t="s">
        <v>8317</v>
      </c>
      <c r="T3136" s="6" t="s">
        <v>8318</v>
      </c>
      <c r="U3136" s="6" t="str">
        <f t="shared" si="384"/>
        <v>theater</v>
      </c>
      <c r="V3136" s="6" t="str">
        <f t="shared" si="391"/>
        <v>plays</v>
      </c>
      <c r="W3136" s="6" t="str">
        <f t="shared" si="385"/>
        <v>theater</v>
      </c>
      <c r="X3136" s="6" t="str">
        <f t="shared" si="386"/>
        <v>plays</v>
      </c>
    </row>
    <row r="3137" spans="1:24" ht="104.7" customHeight="1" x14ac:dyDescent="0.55000000000000004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20">
        <f t="shared" si="387"/>
        <v>42807.151863425926</v>
      </c>
      <c r="L3137" s="20">
        <f t="shared" si="388"/>
        <v>42829.151863425926</v>
      </c>
      <c r="M3137" s="6" t="b">
        <v>0</v>
      </c>
      <c r="N3137" s="6">
        <v>7</v>
      </c>
      <c r="O3137" s="6" t="b">
        <v>0</v>
      </c>
      <c r="P3137" s="6" t="s">
        <v>8271</v>
      </c>
      <c r="Q3137" s="8">
        <f t="shared" si="389"/>
        <v>20.849420849420849</v>
      </c>
      <c r="R3137" s="9">
        <f t="shared" si="390"/>
        <v>23.142857142857142</v>
      </c>
      <c r="S3137" s="6" t="s">
        <v>8317</v>
      </c>
      <c r="T3137" s="6" t="s">
        <v>8318</v>
      </c>
      <c r="U3137" s="6" t="str">
        <f t="shared" si="384"/>
        <v>theater</v>
      </c>
      <c r="V3137" s="6" t="str">
        <f t="shared" si="391"/>
        <v>plays</v>
      </c>
      <c r="W3137" s="6" t="str">
        <f t="shared" si="385"/>
        <v>theater</v>
      </c>
      <c r="X3137" s="6" t="str">
        <f t="shared" si="386"/>
        <v>plays</v>
      </c>
    </row>
    <row r="3138" spans="1:24" ht="104.7" customHeight="1" x14ac:dyDescent="0.55000000000000004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20">
        <f t="shared" si="387"/>
        <v>42789.462430555555</v>
      </c>
      <c r="L3138" s="20">
        <f t="shared" si="388"/>
        <v>42825.957638888889</v>
      </c>
      <c r="M3138" s="6" t="b">
        <v>0</v>
      </c>
      <c r="N3138" s="6">
        <v>22</v>
      </c>
      <c r="O3138" s="6" t="b">
        <v>0</v>
      </c>
      <c r="P3138" s="6" t="s">
        <v>8271</v>
      </c>
      <c r="Q3138" s="8">
        <f t="shared" si="389"/>
        <v>127.8</v>
      </c>
      <c r="R3138" s="9">
        <f t="shared" si="390"/>
        <v>29.045454545454547</v>
      </c>
      <c r="S3138" s="6" t="s">
        <v>8317</v>
      </c>
      <c r="T3138" s="6" t="s">
        <v>8318</v>
      </c>
      <c r="U3138" s="6" t="str">
        <f t="shared" ref="U3138:U3201" si="392">LEFT(P3138,FIND("/",P3138)-1)</f>
        <v>theater</v>
      </c>
      <c r="V3138" s="6" t="str">
        <f t="shared" si="391"/>
        <v>plays</v>
      </c>
      <c r="W3138" s="6" t="str">
        <f t="shared" ref="W3138:W3201" si="393">TRIM(MID(SUBSTITUTE(P3138,"/",REPT(" ",LEN(P3138))),(1-1)*LEN(P3138)+1,LEN(P3138)))</f>
        <v>theater</v>
      </c>
      <c r="X3138" s="6" t="str">
        <f t="shared" ref="X3138:X3201" si="394">TRIM(MID(SUBSTITUTE(P3138,"/",REPT(" ",LEN(P3138))),(2-1)*LEN(P3138)+1,LEN(P3138)))</f>
        <v>plays</v>
      </c>
    </row>
    <row r="3139" spans="1:24" ht="104.7" customHeight="1" x14ac:dyDescent="0.55000000000000004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20">
        <f t="shared" ref="K3139:K3202" si="395">(((J3139/60)/60)/24)+DATE(1970,1,1)</f>
        <v>42807.885057870371</v>
      </c>
      <c r="L3139" s="20">
        <f t="shared" ref="L3139:L3202" si="396">(((I3139/60)/60)/24)+DATE(1970,1,1)</f>
        <v>42858.8</v>
      </c>
      <c r="M3139" s="6" t="b">
        <v>0</v>
      </c>
      <c r="N3139" s="6">
        <v>1</v>
      </c>
      <c r="O3139" s="6" t="b">
        <v>0</v>
      </c>
      <c r="P3139" s="6" t="s">
        <v>8271</v>
      </c>
      <c r="Q3139" s="8">
        <f t="shared" ref="Q3139:Q3202" si="397">E3139/D3139*100</f>
        <v>3.3333333333333335</v>
      </c>
      <c r="R3139" s="9">
        <f t="shared" ref="R3139:R3202" si="398">E3139/N3139</f>
        <v>50</v>
      </c>
      <c r="S3139" s="6" t="s">
        <v>8317</v>
      </c>
      <c r="T3139" s="6" t="s">
        <v>8318</v>
      </c>
      <c r="U3139" s="6" t="str">
        <f t="shared" si="392"/>
        <v>theater</v>
      </c>
      <c r="V3139" s="6" t="str">
        <f t="shared" ref="V3139:V3202" si="399">RIGHT(P3139,LEN(P3139)-LEN(U3139)-1)</f>
        <v>plays</v>
      </c>
      <c r="W3139" s="6" t="str">
        <f t="shared" si="393"/>
        <v>theater</v>
      </c>
      <c r="X3139" s="6" t="str">
        <f t="shared" si="394"/>
        <v>plays</v>
      </c>
    </row>
    <row r="3140" spans="1:24" ht="104.7" customHeight="1" x14ac:dyDescent="0.55000000000000004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20">
        <f t="shared" si="395"/>
        <v>42809.645914351851</v>
      </c>
      <c r="L3140" s="20">
        <f t="shared" si="396"/>
        <v>42828.645914351851</v>
      </c>
      <c r="M3140" s="6" t="b">
        <v>0</v>
      </c>
      <c r="N3140" s="6">
        <v>0</v>
      </c>
      <c r="O3140" s="6" t="b">
        <v>0</v>
      </c>
      <c r="P3140" s="6" t="s">
        <v>8271</v>
      </c>
      <c r="Q3140" s="8">
        <f t="shared" si="397"/>
        <v>0</v>
      </c>
      <c r="R3140" s="9" t="e">
        <f t="shared" si="398"/>
        <v>#DIV/0!</v>
      </c>
      <c r="S3140" s="6" t="s">
        <v>8317</v>
      </c>
      <c r="T3140" s="6" t="s">
        <v>8318</v>
      </c>
      <c r="U3140" s="6" t="str">
        <f t="shared" si="392"/>
        <v>theater</v>
      </c>
      <c r="V3140" s="6" t="str">
        <f t="shared" si="399"/>
        <v>plays</v>
      </c>
      <c r="W3140" s="6" t="str">
        <f t="shared" si="393"/>
        <v>theater</v>
      </c>
      <c r="X3140" s="6" t="str">
        <f t="shared" si="394"/>
        <v>plays</v>
      </c>
    </row>
    <row r="3141" spans="1:24" ht="104.7" customHeight="1" x14ac:dyDescent="0.55000000000000004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20">
        <f t="shared" si="395"/>
        <v>42785.270370370374</v>
      </c>
      <c r="L3141" s="20">
        <f t="shared" si="396"/>
        <v>42819.189583333333</v>
      </c>
      <c r="M3141" s="6" t="b">
        <v>0</v>
      </c>
      <c r="N3141" s="6">
        <v>6</v>
      </c>
      <c r="O3141" s="6" t="b">
        <v>0</v>
      </c>
      <c r="P3141" s="6" t="s">
        <v>8271</v>
      </c>
      <c r="Q3141" s="8">
        <f t="shared" si="397"/>
        <v>5.4</v>
      </c>
      <c r="R3141" s="9">
        <f t="shared" si="398"/>
        <v>450</v>
      </c>
      <c r="S3141" s="6" t="s">
        <v>8317</v>
      </c>
      <c r="T3141" s="6" t="s">
        <v>8318</v>
      </c>
      <c r="U3141" s="6" t="str">
        <f t="shared" si="392"/>
        <v>theater</v>
      </c>
      <c r="V3141" s="6" t="str">
        <f t="shared" si="399"/>
        <v>plays</v>
      </c>
      <c r="W3141" s="6" t="str">
        <f t="shared" si="393"/>
        <v>theater</v>
      </c>
      <c r="X3141" s="6" t="str">
        <f t="shared" si="394"/>
        <v>plays</v>
      </c>
    </row>
    <row r="3142" spans="1:24" ht="104.7" customHeight="1" x14ac:dyDescent="0.55000000000000004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20">
        <f t="shared" si="395"/>
        <v>42802.718784722223</v>
      </c>
      <c r="L3142" s="20">
        <f t="shared" si="396"/>
        <v>42832.677118055552</v>
      </c>
      <c r="M3142" s="6" t="b">
        <v>0</v>
      </c>
      <c r="N3142" s="6">
        <v>4</v>
      </c>
      <c r="O3142" s="6" t="b">
        <v>0</v>
      </c>
      <c r="P3142" s="6" t="s">
        <v>8271</v>
      </c>
      <c r="Q3142" s="8">
        <f t="shared" si="397"/>
        <v>0.96</v>
      </c>
      <c r="R3142" s="9">
        <f t="shared" si="398"/>
        <v>24</v>
      </c>
      <c r="S3142" s="6" t="s">
        <v>8317</v>
      </c>
      <c r="T3142" s="6" t="s">
        <v>8318</v>
      </c>
      <c r="U3142" s="6" t="str">
        <f t="shared" si="392"/>
        <v>theater</v>
      </c>
      <c r="V3142" s="6" t="str">
        <f t="shared" si="399"/>
        <v>plays</v>
      </c>
      <c r="W3142" s="6" t="str">
        <f t="shared" si="393"/>
        <v>theater</v>
      </c>
      <c r="X3142" s="6" t="str">
        <f t="shared" si="394"/>
        <v>plays</v>
      </c>
    </row>
    <row r="3143" spans="1:24" ht="104.7" customHeight="1" x14ac:dyDescent="0.55000000000000004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20">
        <f t="shared" si="395"/>
        <v>42800.753333333334</v>
      </c>
      <c r="L3143" s="20">
        <f t="shared" si="396"/>
        <v>42841.833333333328</v>
      </c>
      <c r="M3143" s="6" t="b">
        <v>0</v>
      </c>
      <c r="N3143" s="6">
        <v>8</v>
      </c>
      <c r="O3143" s="6" t="b">
        <v>0</v>
      </c>
      <c r="P3143" s="6" t="s">
        <v>8271</v>
      </c>
      <c r="Q3143" s="8">
        <f t="shared" si="397"/>
        <v>51.6</v>
      </c>
      <c r="R3143" s="9">
        <f t="shared" si="398"/>
        <v>32.25</v>
      </c>
      <c r="S3143" s="6" t="s">
        <v>8317</v>
      </c>
      <c r="T3143" s="6" t="s">
        <v>8318</v>
      </c>
      <c r="U3143" s="6" t="str">
        <f t="shared" si="392"/>
        <v>theater</v>
      </c>
      <c r="V3143" s="6" t="str">
        <f t="shared" si="399"/>
        <v>plays</v>
      </c>
      <c r="W3143" s="6" t="str">
        <f t="shared" si="393"/>
        <v>theater</v>
      </c>
      <c r="X3143" s="6" t="str">
        <f t="shared" si="394"/>
        <v>plays</v>
      </c>
    </row>
    <row r="3144" spans="1:24" ht="104.7" customHeight="1" x14ac:dyDescent="0.55000000000000004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20">
        <f t="shared" si="395"/>
        <v>42783.513182870374</v>
      </c>
      <c r="L3144" s="20">
        <f t="shared" si="396"/>
        <v>42813.471516203703</v>
      </c>
      <c r="M3144" s="6" t="b">
        <v>0</v>
      </c>
      <c r="N3144" s="6">
        <v>3</v>
      </c>
      <c r="O3144" s="6" t="b">
        <v>0</v>
      </c>
      <c r="P3144" s="6" t="s">
        <v>8271</v>
      </c>
      <c r="Q3144" s="8">
        <f t="shared" si="397"/>
        <v>1.6363636363636365</v>
      </c>
      <c r="R3144" s="9">
        <f t="shared" si="398"/>
        <v>15</v>
      </c>
      <c r="S3144" s="6" t="s">
        <v>8317</v>
      </c>
      <c r="T3144" s="6" t="s">
        <v>8318</v>
      </c>
      <c r="U3144" s="6" t="str">
        <f t="shared" si="392"/>
        <v>theater</v>
      </c>
      <c r="V3144" s="6" t="str">
        <f t="shared" si="399"/>
        <v>plays</v>
      </c>
      <c r="W3144" s="6" t="str">
        <f t="shared" si="393"/>
        <v>theater</v>
      </c>
      <c r="X3144" s="6" t="str">
        <f t="shared" si="394"/>
        <v>plays</v>
      </c>
    </row>
    <row r="3145" spans="1:24" ht="104.7" customHeight="1" x14ac:dyDescent="0.55000000000000004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20">
        <f t="shared" si="395"/>
        <v>42808.358287037037</v>
      </c>
      <c r="L3145" s="20">
        <f t="shared" si="396"/>
        <v>42834.358287037037</v>
      </c>
      <c r="M3145" s="6" t="b">
        <v>0</v>
      </c>
      <c r="N3145" s="6">
        <v>0</v>
      </c>
      <c r="O3145" s="6" t="b">
        <v>0</v>
      </c>
      <c r="P3145" s="6" t="s">
        <v>8271</v>
      </c>
      <c r="Q3145" s="8">
        <f t="shared" si="397"/>
        <v>0</v>
      </c>
      <c r="R3145" s="9" t="e">
        <f t="shared" si="398"/>
        <v>#DIV/0!</v>
      </c>
      <c r="S3145" s="6" t="s">
        <v>8317</v>
      </c>
      <c r="T3145" s="6" t="s">
        <v>8318</v>
      </c>
      <c r="U3145" s="6" t="str">
        <f t="shared" si="392"/>
        <v>theater</v>
      </c>
      <c r="V3145" s="6" t="str">
        <f t="shared" si="399"/>
        <v>plays</v>
      </c>
      <c r="W3145" s="6" t="str">
        <f t="shared" si="393"/>
        <v>theater</v>
      </c>
      <c r="X3145" s="6" t="str">
        <f t="shared" si="394"/>
        <v>plays</v>
      </c>
    </row>
    <row r="3146" spans="1:24" ht="104.7" customHeight="1" x14ac:dyDescent="0.55000000000000004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20">
        <f t="shared" si="395"/>
        <v>42796.538275462968</v>
      </c>
      <c r="L3146" s="20">
        <f t="shared" si="396"/>
        <v>42813.25</v>
      </c>
      <c r="M3146" s="6" t="b">
        <v>0</v>
      </c>
      <c r="N3146" s="6">
        <v>30</v>
      </c>
      <c r="O3146" s="6" t="b">
        <v>0</v>
      </c>
      <c r="P3146" s="6" t="s">
        <v>8271</v>
      </c>
      <c r="Q3146" s="8">
        <f t="shared" si="397"/>
        <v>75.400000000000006</v>
      </c>
      <c r="R3146" s="9">
        <f t="shared" si="398"/>
        <v>251.33333333333334</v>
      </c>
      <c r="S3146" s="6" t="s">
        <v>8317</v>
      </c>
      <c r="T3146" s="6" t="s">
        <v>8318</v>
      </c>
      <c r="U3146" s="6" t="str">
        <f t="shared" si="392"/>
        <v>theater</v>
      </c>
      <c r="V3146" s="6" t="str">
        <f t="shared" si="399"/>
        <v>plays</v>
      </c>
      <c r="W3146" s="6" t="str">
        <f t="shared" si="393"/>
        <v>theater</v>
      </c>
      <c r="X3146" s="6" t="str">
        <f t="shared" si="394"/>
        <v>plays</v>
      </c>
    </row>
    <row r="3147" spans="1:24" ht="104.7" customHeight="1" x14ac:dyDescent="0.55000000000000004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20">
        <f t="shared" si="395"/>
        <v>42762.040902777779</v>
      </c>
      <c r="L3147" s="20">
        <f t="shared" si="396"/>
        <v>42821.999236111107</v>
      </c>
      <c r="M3147" s="6" t="b">
        <v>0</v>
      </c>
      <c r="N3147" s="6">
        <v>0</v>
      </c>
      <c r="O3147" s="6" t="b">
        <v>0</v>
      </c>
      <c r="P3147" s="6" t="s">
        <v>8271</v>
      </c>
      <c r="Q3147" s="8">
        <f t="shared" si="397"/>
        <v>0</v>
      </c>
      <c r="R3147" s="9" t="e">
        <f t="shared" si="398"/>
        <v>#DIV/0!</v>
      </c>
      <c r="S3147" s="6" t="s">
        <v>8317</v>
      </c>
      <c r="T3147" s="6" t="s">
        <v>8318</v>
      </c>
      <c r="U3147" s="6" t="str">
        <f t="shared" si="392"/>
        <v>theater</v>
      </c>
      <c r="V3147" s="6" t="str">
        <f t="shared" si="399"/>
        <v>plays</v>
      </c>
      <c r="W3147" s="6" t="str">
        <f t="shared" si="393"/>
        <v>theater</v>
      </c>
      <c r="X3147" s="6" t="str">
        <f t="shared" si="394"/>
        <v>plays</v>
      </c>
    </row>
    <row r="3148" spans="1:24" ht="104.7" customHeight="1" x14ac:dyDescent="0.55000000000000004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20">
        <f t="shared" si="395"/>
        <v>42796.682476851856</v>
      </c>
      <c r="L3148" s="20">
        <f t="shared" si="396"/>
        <v>42841.640810185185</v>
      </c>
      <c r="M3148" s="6" t="b">
        <v>0</v>
      </c>
      <c r="N3148" s="6">
        <v>12</v>
      </c>
      <c r="O3148" s="6" t="b">
        <v>0</v>
      </c>
      <c r="P3148" s="6" t="s">
        <v>8271</v>
      </c>
      <c r="Q3148" s="8">
        <f t="shared" si="397"/>
        <v>10.5</v>
      </c>
      <c r="R3148" s="9">
        <f t="shared" si="398"/>
        <v>437.5</v>
      </c>
      <c r="S3148" s="6" t="s">
        <v>8317</v>
      </c>
      <c r="T3148" s="6" t="s">
        <v>8318</v>
      </c>
      <c r="U3148" s="6" t="str">
        <f t="shared" si="392"/>
        <v>theater</v>
      </c>
      <c r="V3148" s="6" t="str">
        <f t="shared" si="399"/>
        <v>plays</v>
      </c>
      <c r="W3148" s="6" t="str">
        <f t="shared" si="393"/>
        <v>theater</v>
      </c>
      <c r="X3148" s="6" t="str">
        <f t="shared" si="394"/>
        <v>plays</v>
      </c>
    </row>
    <row r="3149" spans="1:24" ht="104.7" customHeight="1" x14ac:dyDescent="0.55000000000000004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20">
        <f t="shared" si="395"/>
        <v>41909.969386574077</v>
      </c>
      <c r="L3149" s="20">
        <f t="shared" si="396"/>
        <v>41950.011053240742</v>
      </c>
      <c r="M3149" s="6" t="b">
        <v>1</v>
      </c>
      <c r="N3149" s="6">
        <v>213</v>
      </c>
      <c r="O3149" s="6" t="b">
        <v>1</v>
      </c>
      <c r="P3149" s="6" t="s">
        <v>8271</v>
      </c>
      <c r="Q3149" s="8">
        <f t="shared" si="397"/>
        <v>117.52499999999999</v>
      </c>
      <c r="R3149" s="9">
        <f t="shared" si="398"/>
        <v>110.35211267605634</v>
      </c>
      <c r="S3149" s="6" t="s">
        <v>8317</v>
      </c>
      <c r="T3149" s="6" t="s">
        <v>8318</v>
      </c>
      <c r="U3149" s="6" t="str">
        <f t="shared" si="392"/>
        <v>theater</v>
      </c>
      <c r="V3149" s="6" t="str">
        <f t="shared" si="399"/>
        <v>plays</v>
      </c>
      <c r="W3149" s="6" t="str">
        <f t="shared" si="393"/>
        <v>theater</v>
      </c>
      <c r="X3149" s="6" t="str">
        <f t="shared" si="394"/>
        <v>plays</v>
      </c>
    </row>
    <row r="3150" spans="1:24" ht="104.7" customHeight="1" x14ac:dyDescent="0.55000000000000004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20">
        <f t="shared" si="395"/>
        <v>41891.665324074071</v>
      </c>
      <c r="L3150" s="20">
        <f t="shared" si="396"/>
        <v>41913.166666666664</v>
      </c>
      <c r="M3150" s="6" t="b">
        <v>1</v>
      </c>
      <c r="N3150" s="6">
        <v>57</v>
      </c>
      <c r="O3150" s="6" t="b">
        <v>1</v>
      </c>
      <c r="P3150" s="6" t="s">
        <v>8271</v>
      </c>
      <c r="Q3150" s="8">
        <f t="shared" si="397"/>
        <v>131.16666666666669</v>
      </c>
      <c r="R3150" s="9">
        <f t="shared" si="398"/>
        <v>41.421052631578945</v>
      </c>
      <c r="S3150" s="6" t="s">
        <v>8317</v>
      </c>
      <c r="T3150" s="6" t="s">
        <v>8318</v>
      </c>
      <c r="U3150" s="6" t="str">
        <f t="shared" si="392"/>
        <v>theater</v>
      </c>
      <c r="V3150" s="6" t="str">
        <f t="shared" si="399"/>
        <v>plays</v>
      </c>
      <c r="W3150" s="6" t="str">
        <f t="shared" si="393"/>
        <v>theater</v>
      </c>
      <c r="X3150" s="6" t="str">
        <f t="shared" si="394"/>
        <v>plays</v>
      </c>
    </row>
    <row r="3151" spans="1:24" ht="104.7" customHeight="1" x14ac:dyDescent="0.55000000000000004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20">
        <f t="shared" si="395"/>
        <v>41226.017361111109</v>
      </c>
      <c r="L3151" s="20">
        <f t="shared" si="396"/>
        <v>41250.083333333336</v>
      </c>
      <c r="M3151" s="6" t="b">
        <v>1</v>
      </c>
      <c r="N3151" s="6">
        <v>25</v>
      </c>
      <c r="O3151" s="6" t="b">
        <v>1</v>
      </c>
      <c r="P3151" s="6" t="s">
        <v>8271</v>
      </c>
      <c r="Q3151" s="8">
        <f t="shared" si="397"/>
        <v>104</v>
      </c>
      <c r="R3151" s="9">
        <f t="shared" si="398"/>
        <v>52</v>
      </c>
      <c r="S3151" s="6" t="s">
        <v>8317</v>
      </c>
      <c r="T3151" s="6" t="s">
        <v>8318</v>
      </c>
      <c r="U3151" s="6" t="str">
        <f t="shared" si="392"/>
        <v>theater</v>
      </c>
      <c r="V3151" s="6" t="str">
        <f t="shared" si="399"/>
        <v>plays</v>
      </c>
      <c r="W3151" s="6" t="str">
        <f t="shared" si="393"/>
        <v>theater</v>
      </c>
      <c r="X3151" s="6" t="str">
        <f t="shared" si="394"/>
        <v>plays</v>
      </c>
    </row>
    <row r="3152" spans="1:24" ht="104.7" customHeight="1" x14ac:dyDescent="0.55000000000000004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20">
        <f t="shared" si="395"/>
        <v>40478.263923611114</v>
      </c>
      <c r="L3152" s="20">
        <f t="shared" si="396"/>
        <v>40568.166666666664</v>
      </c>
      <c r="M3152" s="6" t="b">
        <v>1</v>
      </c>
      <c r="N3152" s="6">
        <v>104</v>
      </c>
      <c r="O3152" s="6" t="b">
        <v>1</v>
      </c>
      <c r="P3152" s="6" t="s">
        <v>8271</v>
      </c>
      <c r="Q3152" s="8">
        <f t="shared" si="397"/>
        <v>101</v>
      </c>
      <c r="R3152" s="9">
        <f t="shared" si="398"/>
        <v>33.990384615384613</v>
      </c>
      <c r="S3152" s="6" t="s">
        <v>8317</v>
      </c>
      <c r="T3152" s="6" t="s">
        <v>8318</v>
      </c>
      <c r="U3152" s="6" t="str">
        <f t="shared" si="392"/>
        <v>theater</v>
      </c>
      <c r="V3152" s="6" t="str">
        <f t="shared" si="399"/>
        <v>plays</v>
      </c>
      <c r="W3152" s="6" t="str">
        <f t="shared" si="393"/>
        <v>theater</v>
      </c>
      <c r="X3152" s="6" t="str">
        <f t="shared" si="394"/>
        <v>plays</v>
      </c>
    </row>
    <row r="3153" spans="1:24" ht="104.7" customHeight="1" x14ac:dyDescent="0.55000000000000004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20">
        <f t="shared" si="395"/>
        <v>41862.83997685185</v>
      </c>
      <c r="L3153" s="20">
        <f t="shared" si="396"/>
        <v>41892.83997685185</v>
      </c>
      <c r="M3153" s="6" t="b">
        <v>1</v>
      </c>
      <c r="N3153" s="6">
        <v>34</v>
      </c>
      <c r="O3153" s="6" t="b">
        <v>1</v>
      </c>
      <c r="P3153" s="6" t="s">
        <v>8271</v>
      </c>
      <c r="Q3153" s="8">
        <f t="shared" si="397"/>
        <v>100.4</v>
      </c>
      <c r="R3153" s="9">
        <f t="shared" si="398"/>
        <v>103.35294117647059</v>
      </c>
      <c r="S3153" s="6" t="s">
        <v>8317</v>
      </c>
      <c r="T3153" s="6" t="s">
        <v>8318</v>
      </c>
      <c r="U3153" s="6" t="str">
        <f t="shared" si="392"/>
        <v>theater</v>
      </c>
      <c r="V3153" s="6" t="str">
        <f t="shared" si="399"/>
        <v>plays</v>
      </c>
      <c r="W3153" s="6" t="str">
        <f t="shared" si="393"/>
        <v>theater</v>
      </c>
      <c r="X3153" s="6" t="str">
        <f t="shared" si="394"/>
        <v>plays</v>
      </c>
    </row>
    <row r="3154" spans="1:24" ht="104.7" customHeight="1" x14ac:dyDescent="0.55000000000000004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20">
        <f t="shared" si="395"/>
        <v>41550.867673611108</v>
      </c>
      <c r="L3154" s="20">
        <f t="shared" si="396"/>
        <v>41580.867673611108</v>
      </c>
      <c r="M3154" s="6" t="b">
        <v>1</v>
      </c>
      <c r="N3154" s="6">
        <v>67</v>
      </c>
      <c r="O3154" s="6" t="b">
        <v>1</v>
      </c>
      <c r="P3154" s="6" t="s">
        <v>8271</v>
      </c>
      <c r="Q3154" s="8">
        <f t="shared" si="397"/>
        <v>105.95454545454545</v>
      </c>
      <c r="R3154" s="9">
        <f t="shared" si="398"/>
        <v>34.791044776119406</v>
      </c>
      <c r="S3154" s="6" t="s">
        <v>8317</v>
      </c>
      <c r="T3154" s="6" t="s">
        <v>8318</v>
      </c>
      <c r="U3154" s="6" t="str">
        <f t="shared" si="392"/>
        <v>theater</v>
      </c>
      <c r="V3154" s="6" t="str">
        <f t="shared" si="399"/>
        <v>plays</v>
      </c>
      <c r="W3154" s="6" t="str">
        <f t="shared" si="393"/>
        <v>theater</v>
      </c>
      <c r="X3154" s="6" t="str">
        <f t="shared" si="394"/>
        <v>plays</v>
      </c>
    </row>
    <row r="3155" spans="1:24" ht="104.7" customHeight="1" x14ac:dyDescent="0.55000000000000004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20">
        <f t="shared" si="395"/>
        <v>40633.154363425929</v>
      </c>
      <c r="L3155" s="20">
        <f t="shared" si="396"/>
        <v>40664.207638888889</v>
      </c>
      <c r="M3155" s="6" t="b">
        <v>1</v>
      </c>
      <c r="N3155" s="6">
        <v>241</v>
      </c>
      <c r="O3155" s="6" t="b">
        <v>1</v>
      </c>
      <c r="P3155" s="6" t="s">
        <v>8271</v>
      </c>
      <c r="Q3155" s="8">
        <f t="shared" si="397"/>
        <v>335.58333333333337</v>
      </c>
      <c r="R3155" s="9">
        <f t="shared" si="398"/>
        <v>41.773858921161825</v>
      </c>
      <c r="S3155" s="6" t="s">
        <v>8317</v>
      </c>
      <c r="T3155" s="6" t="s">
        <v>8318</v>
      </c>
      <c r="U3155" s="6" t="str">
        <f t="shared" si="392"/>
        <v>theater</v>
      </c>
      <c r="V3155" s="6" t="str">
        <f t="shared" si="399"/>
        <v>plays</v>
      </c>
      <c r="W3155" s="6" t="str">
        <f t="shared" si="393"/>
        <v>theater</v>
      </c>
      <c r="X3155" s="6" t="str">
        <f t="shared" si="394"/>
        <v>plays</v>
      </c>
    </row>
    <row r="3156" spans="1:24" ht="104.7" customHeight="1" x14ac:dyDescent="0.55000000000000004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20">
        <f t="shared" si="395"/>
        <v>40970.875671296293</v>
      </c>
      <c r="L3156" s="20">
        <f t="shared" si="396"/>
        <v>41000.834004629629</v>
      </c>
      <c r="M3156" s="6" t="b">
        <v>1</v>
      </c>
      <c r="N3156" s="6">
        <v>123</v>
      </c>
      <c r="O3156" s="6" t="b">
        <v>1</v>
      </c>
      <c r="P3156" s="6" t="s">
        <v>8271</v>
      </c>
      <c r="Q3156" s="8">
        <f t="shared" si="397"/>
        <v>112.92857142857142</v>
      </c>
      <c r="R3156" s="9">
        <f t="shared" si="398"/>
        <v>64.268292682926827</v>
      </c>
      <c r="S3156" s="6" t="s">
        <v>8317</v>
      </c>
      <c r="T3156" s="6" t="s">
        <v>8318</v>
      </c>
      <c r="U3156" s="6" t="str">
        <f t="shared" si="392"/>
        <v>theater</v>
      </c>
      <c r="V3156" s="6" t="str">
        <f t="shared" si="399"/>
        <v>plays</v>
      </c>
      <c r="W3156" s="6" t="str">
        <f t="shared" si="393"/>
        <v>theater</v>
      </c>
      <c r="X3156" s="6" t="str">
        <f t="shared" si="394"/>
        <v>plays</v>
      </c>
    </row>
    <row r="3157" spans="1:24" ht="104.7" customHeight="1" x14ac:dyDescent="0.55000000000000004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20">
        <f t="shared" si="395"/>
        <v>41233.499131944445</v>
      </c>
      <c r="L3157" s="20">
        <f t="shared" si="396"/>
        <v>41263.499131944445</v>
      </c>
      <c r="M3157" s="6" t="b">
        <v>1</v>
      </c>
      <c r="N3157" s="6">
        <v>302</v>
      </c>
      <c r="O3157" s="6" t="b">
        <v>1</v>
      </c>
      <c r="P3157" s="6" t="s">
        <v>8271</v>
      </c>
      <c r="Q3157" s="8">
        <f t="shared" si="397"/>
        <v>188.50460000000001</v>
      </c>
      <c r="R3157" s="9">
        <f t="shared" si="398"/>
        <v>31.209370860927152</v>
      </c>
      <c r="S3157" s="6" t="s">
        <v>8317</v>
      </c>
      <c r="T3157" s="6" t="s">
        <v>8318</v>
      </c>
      <c r="U3157" s="6" t="str">
        <f t="shared" si="392"/>
        <v>theater</v>
      </c>
      <c r="V3157" s="6" t="str">
        <f t="shared" si="399"/>
        <v>plays</v>
      </c>
      <c r="W3157" s="6" t="str">
        <f t="shared" si="393"/>
        <v>theater</v>
      </c>
      <c r="X3157" s="6" t="str">
        <f t="shared" si="394"/>
        <v>plays</v>
      </c>
    </row>
    <row r="3158" spans="1:24" ht="104.7" customHeight="1" x14ac:dyDescent="0.55000000000000004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20">
        <f t="shared" si="395"/>
        <v>41026.953055555554</v>
      </c>
      <c r="L3158" s="20">
        <f t="shared" si="396"/>
        <v>41061.953055555554</v>
      </c>
      <c r="M3158" s="6" t="b">
        <v>1</v>
      </c>
      <c r="N3158" s="6">
        <v>89</v>
      </c>
      <c r="O3158" s="6" t="b">
        <v>1</v>
      </c>
      <c r="P3158" s="6" t="s">
        <v>8271</v>
      </c>
      <c r="Q3158" s="8">
        <f t="shared" si="397"/>
        <v>101.81818181818181</v>
      </c>
      <c r="R3158" s="9">
        <f t="shared" si="398"/>
        <v>62.921348314606739</v>
      </c>
      <c r="S3158" s="6" t="s">
        <v>8317</v>
      </c>
      <c r="T3158" s="6" t="s">
        <v>8318</v>
      </c>
      <c r="U3158" s="6" t="str">
        <f t="shared" si="392"/>
        <v>theater</v>
      </c>
      <c r="V3158" s="6" t="str">
        <f t="shared" si="399"/>
        <v>plays</v>
      </c>
      <c r="W3158" s="6" t="str">
        <f t="shared" si="393"/>
        <v>theater</v>
      </c>
      <c r="X3158" s="6" t="str">
        <f t="shared" si="394"/>
        <v>plays</v>
      </c>
    </row>
    <row r="3159" spans="1:24" ht="104.7" customHeight="1" x14ac:dyDescent="0.55000000000000004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20">
        <f t="shared" si="395"/>
        <v>41829.788252314815</v>
      </c>
      <c r="L3159" s="20">
        <f t="shared" si="396"/>
        <v>41839.208333333336</v>
      </c>
      <c r="M3159" s="6" t="b">
        <v>1</v>
      </c>
      <c r="N3159" s="6">
        <v>41</v>
      </c>
      <c r="O3159" s="6" t="b">
        <v>1</v>
      </c>
      <c r="P3159" s="6" t="s">
        <v>8271</v>
      </c>
      <c r="Q3159" s="8">
        <f t="shared" si="397"/>
        <v>101</v>
      </c>
      <c r="R3159" s="9">
        <f t="shared" si="398"/>
        <v>98.536585365853654</v>
      </c>
      <c r="S3159" s="6" t="s">
        <v>8317</v>
      </c>
      <c r="T3159" s="6" t="s">
        <v>8318</v>
      </c>
      <c r="U3159" s="6" t="str">
        <f t="shared" si="392"/>
        <v>theater</v>
      </c>
      <c r="V3159" s="6" t="str">
        <f t="shared" si="399"/>
        <v>plays</v>
      </c>
      <c r="W3159" s="6" t="str">
        <f t="shared" si="393"/>
        <v>theater</v>
      </c>
      <c r="X3159" s="6" t="str">
        <f t="shared" si="394"/>
        <v>plays</v>
      </c>
    </row>
    <row r="3160" spans="1:24" ht="104.7" customHeight="1" x14ac:dyDescent="0.55000000000000004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20">
        <f t="shared" si="395"/>
        <v>41447.839722222219</v>
      </c>
      <c r="L3160" s="20">
        <f t="shared" si="396"/>
        <v>41477.839722222219</v>
      </c>
      <c r="M3160" s="6" t="b">
        <v>1</v>
      </c>
      <c r="N3160" s="6">
        <v>69</v>
      </c>
      <c r="O3160" s="6" t="b">
        <v>1</v>
      </c>
      <c r="P3160" s="6" t="s">
        <v>8271</v>
      </c>
      <c r="Q3160" s="8">
        <f t="shared" si="397"/>
        <v>113.99999999999999</v>
      </c>
      <c r="R3160" s="9">
        <f t="shared" si="398"/>
        <v>82.608695652173907</v>
      </c>
      <c r="S3160" s="6" t="s">
        <v>8317</v>
      </c>
      <c r="T3160" s="6" t="s">
        <v>8318</v>
      </c>
      <c r="U3160" s="6" t="str">
        <f t="shared" si="392"/>
        <v>theater</v>
      </c>
      <c r="V3160" s="6" t="str">
        <f t="shared" si="399"/>
        <v>plays</v>
      </c>
      <c r="W3160" s="6" t="str">
        <f t="shared" si="393"/>
        <v>theater</v>
      </c>
      <c r="X3160" s="6" t="str">
        <f t="shared" si="394"/>
        <v>plays</v>
      </c>
    </row>
    <row r="3161" spans="1:24" ht="104.7" customHeight="1" x14ac:dyDescent="0.55000000000000004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20">
        <f t="shared" si="395"/>
        <v>40884.066678240742</v>
      </c>
      <c r="L3161" s="20">
        <f t="shared" si="396"/>
        <v>40926.958333333336</v>
      </c>
      <c r="M3161" s="6" t="b">
        <v>1</v>
      </c>
      <c r="N3161" s="6">
        <v>52</v>
      </c>
      <c r="O3161" s="6" t="b">
        <v>1</v>
      </c>
      <c r="P3161" s="6" t="s">
        <v>8271</v>
      </c>
      <c r="Q3161" s="8">
        <f t="shared" si="397"/>
        <v>133.48133333333334</v>
      </c>
      <c r="R3161" s="9">
        <f t="shared" si="398"/>
        <v>38.504230769230773</v>
      </c>
      <c r="S3161" s="6" t="s">
        <v>8317</v>
      </c>
      <c r="T3161" s="6" t="s">
        <v>8318</v>
      </c>
      <c r="U3161" s="6" t="str">
        <f t="shared" si="392"/>
        <v>theater</v>
      </c>
      <c r="V3161" s="6" t="str">
        <f t="shared" si="399"/>
        <v>plays</v>
      </c>
      <c r="W3161" s="6" t="str">
        <f t="shared" si="393"/>
        <v>theater</v>
      </c>
      <c r="X3161" s="6" t="str">
        <f t="shared" si="394"/>
        <v>plays</v>
      </c>
    </row>
    <row r="3162" spans="1:24" ht="104.7" customHeight="1" x14ac:dyDescent="0.55000000000000004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20">
        <f t="shared" si="395"/>
        <v>41841.26489583333</v>
      </c>
      <c r="L3162" s="20">
        <f t="shared" si="396"/>
        <v>41864.207638888889</v>
      </c>
      <c r="M3162" s="6" t="b">
        <v>1</v>
      </c>
      <c r="N3162" s="6">
        <v>57</v>
      </c>
      <c r="O3162" s="6" t="b">
        <v>1</v>
      </c>
      <c r="P3162" s="6" t="s">
        <v>8271</v>
      </c>
      <c r="Q3162" s="8">
        <f t="shared" si="397"/>
        <v>101.53333333333335</v>
      </c>
      <c r="R3162" s="9">
        <f t="shared" si="398"/>
        <v>80.15789473684211</v>
      </c>
      <c r="S3162" s="6" t="s">
        <v>8317</v>
      </c>
      <c r="T3162" s="6" t="s">
        <v>8318</v>
      </c>
      <c r="U3162" s="6" t="str">
        <f t="shared" si="392"/>
        <v>theater</v>
      </c>
      <c r="V3162" s="6" t="str">
        <f t="shared" si="399"/>
        <v>plays</v>
      </c>
      <c r="W3162" s="6" t="str">
        <f t="shared" si="393"/>
        <v>theater</v>
      </c>
      <c r="X3162" s="6" t="str">
        <f t="shared" si="394"/>
        <v>plays</v>
      </c>
    </row>
    <row r="3163" spans="1:24" ht="104.7" customHeight="1" x14ac:dyDescent="0.55000000000000004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20">
        <f t="shared" si="395"/>
        <v>41897.536134259259</v>
      </c>
      <c r="L3163" s="20">
        <f t="shared" si="396"/>
        <v>41927.536134259259</v>
      </c>
      <c r="M3163" s="6" t="b">
        <v>1</v>
      </c>
      <c r="N3163" s="6">
        <v>74</v>
      </c>
      <c r="O3163" s="6" t="b">
        <v>1</v>
      </c>
      <c r="P3163" s="6" t="s">
        <v>8271</v>
      </c>
      <c r="Q3163" s="8">
        <f t="shared" si="397"/>
        <v>105.1</v>
      </c>
      <c r="R3163" s="9">
        <f t="shared" si="398"/>
        <v>28.405405405405407</v>
      </c>
      <c r="S3163" s="6" t="s">
        <v>8317</v>
      </c>
      <c r="T3163" s="6" t="s">
        <v>8318</v>
      </c>
      <c r="U3163" s="6" t="str">
        <f t="shared" si="392"/>
        <v>theater</v>
      </c>
      <c r="V3163" s="6" t="str">
        <f t="shared" si="399"/>
        <v>plays</v>
      </c>
      <c r="W3163" s="6" t="str">
        <f t="shared" si="393"/>
        <v>theater</v>
      </c>
      <c r="X3163" s="6" t="str">
        <f t="shared" si="394"/>
        <v>plays</v>
      </c>
    </row>
    <row r="3164" spans="1:24" ht="104.7" customHeight="1" x14ac:dyDescent="0.55000000000000004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20">
        <f t="shared" si="395"/>
        <v>41799.685902777775</v>
      </c>
      <c r="L3164" s="20">
        <f t="shared" si="396"/>
        <v>41827.083333333336</v>
      </c>
      <c r="M3164" s="6" t="b">
        <v>1</v>
      </c>
      <c r="N3164" s="6">
        <v>63</v>
      </c>
      <c r="O3164" s="6" t="b">
        <v>1</v>
      </c>
      <c r="P3164" s="6" t="s">
        <v>8271</v>
      </c>
      <c r="Q3164" s="8">
        <f t="shared" si="397"/>
        <v>127.15</v>
      </c>
      <c r="R3164" s="9">
        <f t="shared" si="398"/>
        <v>80.730158730158735</v>
      </c>
      <c r="S3164" s="6" t="s">
        <v>8317</v>
      </c>
      <c r="T3164" s="6" t="s">
        <v>8318</v>
      </c>
      <c r="U3164" s="6" t="str">
        <f t="shared" si="392"/>
        <v>theater</v>
      </c>
      <c r="V3164" s="6" t="str">
        <f t="shared" si="399"/>
        <v>plays</v>
      </c>
      <c r="W3164" s="6" t="str">
        <f t="shared" si="393"/>
        <v>theater</v>
      </c>
      <c r="X3164" s="6" t="str">
        <f t="shared" si="394"/>
        <v>plays</v>
      </c>
    </row>
    <row r="3165" spans="1:24" ht="104.7" customHeight="1" x14ac:dyDescent="0.55000000000000004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20">
        <f t="shared" si="395"/>
        <v>41775.753761574073</v>
      </c>
      <c r="L3165" s="20">
        <f t="shared" si="396"/>
        <v>41805.753761574073</v>
      </c>
      <c r="M3165" s="6" t="b">
        <v>1</v>
      </c>
      <c r="N3165" s="6">
        <v>72</v>
      </c>
      <c r="O3165" s="6" t="b">
        <v>1</v>
      </c>
      <c r="P3165" s="6" t="s">
        <v>8271</v>
      </c>
      <c r="Q3165" s="8">
        <f t="shared" si="397"/>
        <v>111.15384615384616</v>
      </c>
      <c r="R3165" s="9">
        <f t="shared" si="398"/>
        <v>200.69444444444446</v>
      </c>
      <c r="S3165" s="6" t="s">
        <v>8317</v>
      </c>
      <c r="T3165" s="6" t="s">
        <v>8318</v>
      </c>
      <c r="U3165" s="6" t="str">
        <f t="shared" si="392"/>
        <v>theater</v>
      </c>
      <c r="V3165" s="6" t="str">
        <f t="shared" si="399"/>
        <v>plays</v>
      </c>
      <c r="W3165" s="6" t="str">
        <f t="shared" si="393"/>
        <v>theater</v>
      </c>
      <c r="X3165" s="6" t="str">
        <f t="shared" si="394"/>
        <v>plays</v>
      </c>
    </row>
    <row r="3166" spans="1:24" ht="104.7" customHeight="1" x14ac:dyDescent="0.55000000000000004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20">
        <f t="shared" si="395"/>
        <v>41766.80572916667</v>
      </c>
      <c r="L3166" s="20">
        <f t="shared" si="396"/>
        <v>41799.80572916667</v>
      </c>
      <c r="M3166" s="6" t="b">
        <v>1</v>
      </c>
      <c r="N3166" s="6">
        <v>71</v>
      </c>
      <c r="O3166" s="6" t="b">
        <v>1</v>
      </c>
      <c r="P3166" s="6" t="s">
        <v>8271</v>
      </c>
      <c r="Q3166" s="8">
        <f t="shared" si="397"/>
        <v>106.76</v>
      </c>
      <c r="R3166" s="9">
        <f t="shared" si="398"/>
        <v>37.591549295774648</v>
      </c>
      <c r="S3166" s="6" t="s">
        <v>8317</v>
      </c>
      <c r="T3166" s="6" t="s">
        <v>8318</v>
      </c>
      <c r="U3166" s="6" t="str">
        <f t="shared" si="392"/>
        <v>theater</v>
      </c>
      <c r="V3166" s="6" t="str">
        <f t="shared" si="399"/>
        <v>plays</v>
      </c>
      <c r="W3166" s="6" t="str">
        <f t="shared" si="393"/>
        <v>theater</v>
      </c>
      <c r="X3166" s="6" t="str">
        <f t="shared" si="394"/>
        <v>plays</v>
      </c>
    </row>
    <row r="3167" spans="1:24" ht="104.7" customHeight="1" x14ac:dyDescent="0.55000000000000004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20">
        <f t="shared" si="395"/>
        <v>40644.159259259257</v>
      </c>
      <c r="L3167" s="20">
        <f t="shared" si="396"/>
        <v>40666.165972222225</v>
      </c>
      <c r="M3167" s="6" t="b">
        <v>1</v>
      </c>
      <c r="N3167" s="6">
        <v>21</v>
      </c>
      <c r="O3167" s="6" t="b">
        <v>1</v>
      </c>
      <c r="P3167" s="6" t="s">
        <v>8271</v>
      </c>
      <c r="Q3167" s="8">
        <f t="shared" si="397"/>
        <v>162.66666666666666</v>
      </c>
      <c r="R3167" s="9">
        <f t="shared" si="398"/>
        <v>58.095238095238095</v>
      </c>
      <c r="S3167" s="6" t="s">
        <v>8317</v>
      </c>
      <c r="T3167" s="6" t="s">
        <v>8318</v>
      </c>
      <c r="U3167" s="6" t="str">
        <f t="shared" si="392"/>
        <v>theater</v>
      </c>
      <c r="V3167" s="6" t="str">
        <f t="shared" si="399"/>
        <v>plays</v>
      </c>
      <c r="W3167" s="6" t="str">
        <f t="shared" si="393"/>
        <v>theater</v>
      </c>
      <c r="X3167" s="6" t="str">
        <f t="shared" si="394"/>
        <v>plays</v>
      </c>
    </row>
    <row r="3168" spans="1:24" ht="104.7" customHeight="1" x14ac:dyDescent="0.55000000000000004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20">
        <f t="shared" si="395"/>
        <v>41940.69158564815</v>
      </c>
      <c r="L3168" s="20">
        <f t="shared" si="396"/>
        <v>41969.332638888889</v>
      </c>
      <c r="M3168" s="6" t="b">
        <v>1</v>
      </c>
      <c r="N3168" s="6">
        <v>930</v>
      </c>
      <c r="O3168" s="6" t="b">
        <v>1</v>
      </c>
      <c r="P3168" s="6" t="s">
        <v>8271</v>
      </c>
      <c r="Q3168" s="8">
        <f t="shared" si="397"/>
        <v>160.22808571428573</v>
      </c>
      <c r="R3168" s="9">
        <f t="shared" si="398"/>
        <v>60.300892473118282</v>
      </c>
      <c r="S3168" s="6" t="s">
        <v>8317</v>
      </c>
      <c r="T3168" s="6" t="s">
        <v>8318</v>
      </c>
      <c r="U3168" s="6" t="str">
        <f t="shared" si="392"/>
        <v>theater</v>
      </c>
      <c r="V3168" s="6" t="str">
        <f t="shared" si="399"/>
        <v>plays</v>
      </c>
      <c r="W3168" s="6" t="str">
        <f t="shared" si="393"/>
        <v>theater</v>
      </c>
      <c r="X3168" s="6" t="str">
        <f t="shared" si="394"/>
        <v>plays</v>
      </c>
    </row>
    <row r="3169" spans="1:24" ht="104.7" customHeight="1" x14ac:dyDescent="0.55000000000000004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20">
        <f t="shared" si="395"/>
        <v>41839.175706018519</v>
      </c>
      <c r="L3169" s="20">
        <f t="shared" si="396"/>
        <v>41853.175706018519</v>
      </c>
      <c r="M3169" s="6" t="b">
        <v>1</v>
      </c>
      <c r="N3169" s="6">
        <v>55</v>
      </c>
      <c r="O3169" s="6" t="b">
        <v>1</v>
      </c>
      <c r="P3169" s="6" t="s">
        <v>8271</v>
      </c>
      <c r="Q3169" s="8">
        <f t="shared" si="397"/>
        <v>116.16666666666666</v>
      </c>
      <c r="R3169" s="9">
        <f t="shared" si="398"/>
        <v>63.363636363636367</v>
      </c>
      <c r="S3169" s="6" t="s">
        <v>8317</v>
      </c>
      <c r="T3169" s="6" t="s">
        <v>8318</v>
      </c>
      <c r="U3169" s="6" t="str">
        <f t="shared" si="392"/>
        <v>theater</v>
      </c>
      <c r="V3169" s="6" t="str">
        <f t="shared" si="399"/>
        <v>plays</v>
      </c>
      <c r="W3169" s="6" t="str">
        <f t="shared" si="393"/>
        <v>theater</v>
      </c>
      <c r="X3169" s="6" t="str">
        <f t="shared" si="394"/>
        <v>plays</v>
      </c>
    </row>
    <row r="3170" spans="1:24" ht="104.7" customHeight="1" x14ac:dyDescent="0.55000000000000004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20">
        <f t="shared" si="395"/>
        <v>41772.105937500004</v>
      </c>
      <c r="L3170" s="20">
        <f t="shared" si="396"/>
        <v>41803.916666666664</v>
      </c>
      <c r="M3170" s="6" t="b">
        <v>1</v>
      </c>
      <c r="N3170" s="6">
        <v>61</v>
      </c>
      <c r="O3170" s="6" t="b">
        <v>1</v>
      </c>
      <c r="P3170" s="6" t="s">
        <v>8271</v>
      </c>
      <c r="Q3170" s="8">
        <f t="shared" si="397"/>
        <v>124.2</v>
      </c>
      <c r="R3170" s="9">
        <f t="shared" si="398"/>
        <v>50.901639344262293</v>
      </c>
      <c r="S3170" s="6" t="s">
        <v>8317</v>
      </c>
      <c r="T3170" s="6" t="s">
        <v>8318</v>
      </c>
      <c r="U3170" s="6" t="str">
        <f t="shared" si="392"/>
        <v>theater</v>
      </c>
      <c r="V3170" s="6" t="str">
        <f t="shared" si="399"/>
        <v>plays</v>
      </c>
      <c r="W3170" s="6" t="str">
        <f t="shared" si="393"/>
        <v>theater</v>
      </c>
      <c r="X3170" s="6" t="str">
        <f t="shared" si="394"/>
        <v>plays</v>
      </c>
    </row>
    <row r="3171" spans="1:24" ht="104.7" customHeight="1" x14ac:dyDescent="0.55000000000000004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20">
        <f t="shared" si="395"/>
        <v>41591.737974537034</v>
      </c>
      <c r="L3171" s="20">
        <f t="shared" si="396"/>
        <v>41621.207638888889</v>
      </c>
      <c r="M3171" s="6" t="b">
        <v>1</v>
      </c>
      <c r="N3171" s="6">
        <v>82</v>
      </c>
      <c r="O3171" s="6" t="b">
        <v>1</v>
      </c>
      <c r="P3171" s="6" t="s">
        <v>8271</v>
      </c>
      <c r="Q3171" s="8">
        <f t="shared" si="397"/>
        <v>103.01249999999999</v>
      </c>
      <c r="R3171" s="9">
        <f t="shared" si="398"/>
        <v>100.5</v>
      </c>
      <c r="S3171" s="6" t="s">
        <v>8317</v>
      </c>
      <c r="T3171" s="6" t="s">
        <v>8318</v>
      </c>
      <c r="U3171" s="6" t="str">
        <f t="shared" si="392"/>
        <v>theater</v>
      </c>
      <c r="V3171" s="6" t="str">
        <f t="shared" si="399"/>
        <v>plays</v>
      </c>
      <c r="W3171" s="6" t="str">
        <f t="shared" si="393"/>
        <v>theater</v>
      </c>
      <c r="X3171" s="6" t="str">
        <f t="shared" si="394"/>
        <v>plays</v>
      </c>
    </row>
    <row r="3172" spans="1:24" ht="104.7" customHeight="1" x14ac:dyDescent="0.55000000000000004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20">
        <f t="shared" si="395"/>
        <v>41789.080370370371</v>
      </c>
      <c r="L3172" s="20">
        <f t="shared" si="396"/>
        <v>41822.166666666664</v>
      </c>
      <c r="M3172" s="6" t="b">
        <v>1</v>
      </c>
      <c r="N3172" s="6">
        <v>71</v>
      </c>
      <c r="O3172" s="6" t="b">
        <v>1</v>
      </c>
      <c r="P3172" s="6" t="s">
        <v>8271</v>
      </c>
      <c r="Q3172" s="8">
        <f t="shared" si="397"/>
        <v>112.25</v>
      </c>
      <c r="R3172" s="9">
        <f t="shared" si="398"/>
        <v>31.619718309859156</v>
      </c>
      <c r="S3172" s="6" t="s">
        <v>8317</v>
      </c>
      <c r="T3172" s="6" t="s">
        <v>8318</v>
      </c>
      <c r="U3172" s="6" t="str">
        <f t="shared" si="392"/>
        <v>theater</v>
      </c>
      <c r="V3172" s="6" t="str">
        <f t="shared" si="399"/>
        <v>plays</v>
      </c>
      <c r="W3172" s="6" t="str">
        <f t="shared" si="393"/>
        <v>theater</v>
      </c>
      <c r="X3172" s="6" t="str">
        <f t="shared" si="394"/>
        <v>plays</v>
      </c>
    </row>
    <row r="3173" spans="1:24" ht="104.7" customHeight="1" x14ac:dyDescent="0.55000000000000004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20">
        <f t="shared" si="395"/>
        <v>42466.608310185184</v>
      </c>
      <c r="L3173" s="20">
        <f t="shared" si="396"/>
        <v>42496.608310185184</v>
      </c>
      <c r="M3173" s="6" t="b">
        <v>1</v>
      </c>
      <c r="N3173" s="6">
        <v>117</v>
      </c>
      <c r="O3173" s="6" t="b">
        <v>1</v>
      </c>
      <c r="P3173" s="6" t="s">
        <v>8271</v>
      </c>
      <c r="Q3173" s="8">
        <f t="shared" si="397"/>
        <v>108.8142857142857</v>
      </c>
      <c r="R3173" s="9">
        <f t="shared" si="398"/>
        <v>65.102564102564102</v>
      </c>
      <c r="S3173" s="6" t="s">
        <v>8317</v>
      </c>
      <c r="T3173" s="6" t="s">
        <v>8318</v>
      </c>
      <c r="U3173" s="6" t="str">
        <f t="shared" si="392"/>
        <v>theater</v>
      </c>
      <c r="V3173" s="6" t="str">
        <f t="shared" si="399"/>
        <v>plays</v>
      </c>
      <c r="W3173" s="6" t="str">
        <f t="shared" si="393"/>
        <v>theater</v>
      </c>
      <c r="X3173" s="6" t="str">
        <f t="shared" si="394"/>
        <v>plays</v>
      </c>
    </row>
    <row r="3174" spans="1:24" ht="104.7" customHeight="1" x14ac:dyDescent="0.55000000000000004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20">
        <f t="shared" si="395"/>
        <v>40923.729953703703</v>
      </c>
      <c r="L3174" s="20">
        <f t="shared" si="396"/>
        <v>40953.729953703703</v>
      </c>
      <c r="M3174" s="6" t="b">
        <v>1</v>
      </c>
      <c r="N3174" s="6">
        <v>29</v>
      </c>
      <c r="O3174" s="6" t="b">
        <v>1</v>
      </c>
      <c r="P3174" s="6" t="s">
        <v>8271</v>
      </c>
      <c r="Q3174" s="8">
        <f t="shared" si="397"/>
        <v>114.99999999999999</v>
      </c>
      <c r="R3174" s="9">
        <f t="shared" si="398"/>
        <v>79.310344827586206</v>
      </c>
      <c r="S3174" s="6" t="s">
        <v>8317</v>
      </c>
      <c r="T3174" s="6" t="s">
        <v>8318</v>
      </c>
      <c r="U3174" s="6" t="str">
        <f t="shared" si="392"/>
        <v>theater</v>
      </c>
      <c r="V3174" s="6" t="str">
        <f t="shared" si="399"/>
        <v>plays</v>
      </c>
      <c r="W3174" s="6" t="str">
        <f t="shared" si="393"/>
        <v>theater</v>
      </c>
      <c r="X3174" s="6" t="str">
        <f t="shared" si="394"/>
        <v>plays</v>
      </c>
    </row>
    <row r="3175" spans="1:24" ht="104.7" customHeight="1" x14ac:dyDescent="0.55000000000000004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20">
        <f t="shared" si="395"/>
        <v>41878.878379629627</v>
      </c>
      <c r="L3175" s="20">
        <f t="shared" si="396"/>
        <v>41908.878379629627</v>
      </c>
      <c r="M3175" s="6" t="b">
        <v>1</v>
      </c>
      <c r="N3175" s="6">
        <v>74</v>
      </c>
      <c r="O3175" s="6" t="b">
        <v>1</v>
      </c>
      <c r="P3175" s="6" t="s">
        <v>8271</v>
      </c>
      <c r="Q3175" s="8">
        <f t="shared" si="397"/>
        <v>103</v>
      </c>
      <c r="R3175" s="9">
        <f t="shared" si="398"/>
        <v>139.18918918918919</v>
      </c>
      <c r="S3175" s="6" t="s">
        <v>8317</v>
      </c>
      <c r="T3175" s="6" t="s">
        <v>8318</v>
      </c>
      <c r="U3175" s="6" t="str">
        <f t="shared" si="392"/>
        <v>theater</v>
      </c>
      <c r="V3175" s="6" t="str">
        <f t="shared" si="399"/>
        <v>plays</v>
      </c>
      <c r="W3175" s="6" t="str">
        <f t="shared" si="393"/>
        <v>theater</v>
      </c>
      <c r="X3175" s="6" t="str">
        <f t="shared" si="394"/>
        <v>plays</v>
      </c>
    </row>
    <row r="3176" spans="1:24" ht="104.7" customHeight="1" x14ac:dyDescent="0.55000000000000004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20">
        <f t="shared" si="395"/>
        <v>41862.864675925928</v>
      </c>
      <c r="L3176" s="20">
        <f t="shared" si="396"/>
        <v>41876.864675925928</v>
      </c>
      <c r="M3176" s="6" t="b">
        <v>1</v>
      </c>
      <c r="N3176" s="6">
        <v>23</v>
      </c>
      <c r="O3176" s="6" t="b">
        <v>1</v>
      </c>
      <c r="P3176" s="6" t="s">
        <v>8271</v>
      </c>
      <c r="Q3176" s="8">
        <f t="shared" si="397"/>
        <v>101.13333333333334</v>
      </c>
      <c r="R3176" s="9">
        <f t="shared" si="398"/>
        <v>131.91304347826087</v>
      </c>
      <c r="S3176" s="6" t="s">
        <v>8317</v>
      </c>
      <c r="T3176" s="6" t="s">
        <v>8318</v>
      </c>
      <c r="U3176" s="6" t="str">
        <f t="shared" si="392"/>
        <v>theater</v>
      </c>
      <c r="V3176" s="6" t="str">
        <f t="shared" si="399"/>
        <v>plays</v>
      </c>
      <c r="W3176" s="6" t="str">
        <f t="shared" si="393"/>
        <v>theater</v>
      </c>
      <c r="X3176" s="6" t="str">
        <f t="shared" si="394"/>
        <v>plays</v>
      </c>
    </row>
    <row r="3177" spans="1:24" ht="104.7" customHeight="1" x14ac:dyDescent="0.55000000000000004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20">
        <f t="shared" si="395"/>
        <v>40531.886886574073</v>
      </c>
      <c r="L3177" s="20">
        <f t="shared" si="396"/>
        <v>40591.886886574073</v>
      </c>
      <c r="M3177" s="6" t="b">
        <v>1</v>
      </c>
      <c r="N3177" s="6">
        <v>60</v>
      </c>
      <c r="O3177" s="6" t="b">
        <v>1</v>
      </c>
      <c r="P3177" s="6" t="s">
        <v>8271</v>
      </c>
      <c r="Q3177" s="8">
        <f t="shared" si="397"/>
        <v>109.55999999999999</v>
      </c>
      <c r="R3177" s="9">
        <f t="shared" si="398"/>
        <v>91.3</v>
      </c>
      <c r="S3177" s="6" t="s">
        <v>8317</v>
      </c>
      <c r="T3177" s="6" t="s">
        <v>8318</v>
      </c>
      <c r="U3177" s="6" t="str">
        <f t="shared" si="392"/>
        <v>theater</v>
      </c>
      <c r="V3177" s="6" t="str">
        <f t="shared" si="399"/>
        <v>plays</v>
      </c>
      <c r="W3177" s="6" t="str">
        <f t="shared" si="393"/>
        <v>theater</v>
      </c>
      <c r="X3177" s="6" t="str">
        <f t="shared" si="394"/>
        <v>plays</v>
      </c>
    </row>
    <row r="3178" spans="1:24" ht="104.7" customHeight="1" x14ac:dyDescent="0.55000000000000004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20">
        <f t="shared" si="395"/>
        <v>41477.930914351848</v>
      </c>
      <c r="L3178" s="20">
        <f t="shared" si="396"/>
        <v>41504.625</v>
      </c>
      <c r="M3178" s="6" t="b">
        <v>1</v>
      </c>
      <c r="N3178" s="6">
        <v>55</v>
      </c>
      <c r="O3178" s="6" t="b">
        <v>1</v>
      </c>
      <c r="P3178" s="6" t="s">
        <v>8271</v>
      </c>
      <c r="Q3178" s="8">
        <f t="shared" si="397"/>
        <v>114.8421052631579</v>
      </c>
      <c r="R3178" s="9">
        <f t="shared" si="398"/>
        <v>39.672727272727272</v>
      </c>
      <c r="S3178" s="6" t="s">
        <v>8317</v>
      </c>
      <c r="T3178" s="6" t="s">
        <v>8318</v>
      </c>
      <c r="U3178" s="6" t="str">
        <f t="shared" si="392"/>
        <v>theater</v>
      </c>
      <c r="V3178" s="6" t="str">
        <f t="shared" si="399"/>
        <v>plays</v>
      </c>
      <c r="W3178" s="6" t="str">
        <f t="shared" si="393"/>
        <v>theater</v>
      </c>
      <c r="X3178" s="6" t="str">
        <f t="shared" si="394"/>
        <v>plays</v>
      </c>
    </row>
    <row r="3179" spans="1:24" ht="104.7" customHeight="1" x14ac:dyDescent="0.55000000000000004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20">
        <f t="shared" si="395"/>
        <v>41781.666770833333</v>
      </c>
      <c r="L3179" s="20">
        <f t="shared" si="396"/>
        <v>41811.666770833333</v>
      </c>
      <c r="M3179" s="6" t="b">
        <v>1</v>
      </c>
      <c r="N3179" s="6">
        <v>51</v>
      </c>
      <c r="O3179" s="6" t="b">
        <v>1</v>
      </c>
      <c r="P3179" s="6" t="s">
        <v>8271</v>
      </c>
      <c r="Q3179" s="8">
        <f t="shared" si="397"/>
        <v>117.39999999999999</v>
      </c>
      <c r="R3179" s="9">
        <f t="shared" si="398"/>
        <v>57.549019607843135</v>
      </c>
      <c r="S3179" s="6" t="s">
        <v>8317</v>
      </c>
      <c r="T3179" s="6" t="s">
        <v>8318</v>
      </c>
      <c r="U3179" s="6" t="str">
        <f t="shared" si="392"/>
        <v>theater</v>
      </c>
      <c r="V3179" s="6" t="str">
        <f t="shared" si="399"/>
        <v>plays</v>
      </c>
      <c r="W3179" s="6" t="str">
        <f t="shared" si="393"/>
        <v>theater</v>
      </c>
      <c r="X3179" s="6" t="str">
        <f t="shared" si="394"/>
        <v>plays</v>
      </c>
    </row>
    <row r="3180" spans="1:24" ht="104.7" customHeight="1" x14ac:dyDescent="0.55000000000000004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20">
        <f t="shared" si="395"/>
        <v>41806.605034722219</v>
      </c>
      <c r="L3180" s="20">
        <f t="shared" si="396"/>
        <v>41836.605034722219</v>
      </c>
      <c r="M3180" s="6" t="b">
        <v>1</v>
      </c>
      <c r="N3180" s="6">
        <v>78</v>
      </c>
      <c r="O3180" s="6" t="b">
        <v>1</v>
      </c>
      <c r="P3180" s="6" t="s">
        <v>8271</v>
      </c>
      <c r="Q3180" s="8">
        <f t="shared" si="397"/>
        <v>171.73333333333335</v>
      </c>
      <c r="R3180" s="9">
        <f t="shared" si="398"/>
        <v>33.025641025641029</v>
      </c>
      <c r="S3180" s="6" t="s">
        <v>8317</v>
      </c>
      <c r="T3180" s="6" t="s">
        <v>8318</v>
      </c>
      <c r="U3180" s="6" t="str">
        <f t="shared" si="392"/>
        <v>theater</v>
      </c>
      <c r="V3180" s="6" t="str">
        <f t="shared" si="399"/>
        <v>plays</v>
      </c>
      <c r="W3180" s="6" t="str">
        <f t="shared" si="393"/>
        <v>theater</v>
      </c>
      <c r="X3180" s="6" t="str">
        <f t="shared" si="394"/>
        <v>plays</v>
      </c>
    </row>
    <row r="3181" spans="1:24" ht="104.7" customHeight="1" x14ac:dyDescent="0.55000000000000004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20">
        <f t="shared" si="395"/>
        <v>41375.702210648145</v>
      </c>
      <c r="L3181" s="20">
        <f t="shared" si="396"/>
        <v>41400.702210648145</v>
      </c>
      <c r="M3181" s="6" t="b">
        <v>1</v>
      </c>
      <c r="N3181" s="6">
        <v>62</v>
      </c>
      <c r="O3181" s="6" t="b">
        <v>1</v>
      </c>
      <c r="P3181" s="6" t="s">
        <v>8271</v>
      </c>
      <c r="Q3181" s="8">
        <f t="shared" si="397"/>
        <v>114.16238095238094</v>
      </c>
      <c r="R3181" s="9">
        <f t="shared" si="398"/>
        <v>77.335806451612896</v>
      </c>
      <c r="S3181" s="6" t="s">
        <v>8317</v>
      </c>
      <c r="T3181" s="6" t="s">
        <v>8318</v>
      </c>
      <c r="U3181" s="6" t="str">
        <f t="shared" si="392"/>
        <v>theater</v>
      </c>
      <c r="V3181" s="6" t="str">
        <f t="shared" si="399"/>
        <v>plays</v>
      </c>
      <c r="W3181" s="6" t="str">
        <f t="shared" si="393"/>
        <v>theater</v>
      </c>
      <c r="X3181" s="6" t="str">
        <f t="shared" si="394"/>
        <v>plays</v>
      </c>
    </row>
    <row r="3182" spans="1:24" ht="104.7" customHeight="1" x14ac:dyDescent="0.55000000000000004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20">
        <f t="shared" si="395"/>
        <v>41780.412604166668</v>
      </c>
      <c r="L3182" s="20">
        <f t="shared" si="396"/>
        <v>41810.412604166668</v>
      </c>
      <c r="M3182" s="6" t="b">
        <v>1</v>
      </c>
      <c r="N3182" s="6">
        <v>45</v>
      </c>
      <c r="O3182" s="6" t="b">
        <v>1</v>
      </c>
      <c r="P3182" s="6" t="s">
        <v>8271</v>
      </c>
      <c r="Q3182" s="8">
        <f t="shared" si="397"/>
        <v>119.75</v>
      </c>
      <c r="R3182" s="9">
        <f t="shared" si="398"/>
        <v>31.933333333333334</v>
      </c>
      <c r="S3182" s="6" t="s">
        <v>8317</v>
      </c>
      <c r="T3182" s="6" t="s">
        <v>8318</v>
      </c>
      <c r="U3182" s="6" t="str">
        <f t="shared" si="392"/>
        <v>theater</v>
      </c>
      <c r="V3182" s="6" t="str">
        <f t="shared" si="399"/>
        <v>plays</v>
      </c>
      <c r="W3182" s="6" t="str">
        <f t="shared" si="393"/>
        <v>theater</v>
      </c>
      <c r="X3182" s="6" t="str">
        <f t="shared" si="394"/>
        <v>plays</v>
      </c>
    </row>
    <row r="3183" spans="1:24" ht="104.7" customHeight="1" x14ac:dyDescent="0.55000000000000004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20">
        <f t="shared" si="395"/>
        <v>41779.310034722221</v>
      </c>
      <c r="L3183" s="20">
        <f t="shared" si="396"/>
        <v>41805.666666666664</v>
      </c>
      <c r="M3183" s="6" t="b">
        <v>1</v>
      </c>
      <c r="N3183" s="6">
        <v>15</v>
      </c>
      <c r="O3183" s="6" t="b">
        <v>1</v>
      </c>
      <c r="P3183" s="6" t="s">
        <v>8271</v>
      </c>
      <c r="Q3183" s="8">
        <f t="shared" si="397"/>
        <v>109.00000000000001</v>
      </c>
      <c r="R3183" s="9">
        <f t="shared" si="398"/>
        <v>36.333333333333336</v>
      </c>
      <c r="S3183" s="6" t="s">
        <v>8317</v>
      </c>
      <c r="T3183" s="6" t="s">
        <v>8318</v>
      </c>
      <c r="U3183" s="6" t="str">
        <f t="shared" si="392"/>
        <v>theater</v>
      </c>
      <c r="V3183" s="6" t="str">
        <f t="shared" si="399"/>
        <v>plays</v>
      </c>
      <c r="W3183" s="6" t="str">
        <f t="shared" si="393"/>
        <v>theater</v>
      </c>
      <c r="X3183" s="6" t="str">
        <f t="shared" si="394"/>
        <v>plays</v>
      </c>
    </row>
    <row r="3184" spans="1:24" ht="104.7" customHeight="1" x14ac:dyDescent="0.55000000000000004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20">
        <f t="shared" si="395"/>
        <v>40883.949317129627</v>
      </c>
      <c r="L3184" s="20">
        <f t="shared" si="396"/>
        <v>40939.708333333336</v>
      </c>
      <c r="M3184" s="6" t="b">
        <v>1</v>
      </c>
      <c r="N3184" s="6">
        <v>151</v>
      </c>
      <c r="O3184" s="6" t="b">
        <v>1</v>
      </c>
      <c r="P3184" s="6" t="s">
        <v>8271</v>
      </c>
      <c r="Q3184" s="8">
        <f t="shared" si="397"/>
        <v>100.88571428571429</v>
      </c>
      <c r="R3184" s="9">
        <f t="shared" si="398"/>
        <v>46.768211920529801</v>
      </c>
      <c r="S3184" s="6" t="s">
        <v>8317</v>
      </c>
      <c r="T3184" s="6" t="s">
        <v>8318</v>
      </c>
      <c r="U3184" s="6" t="str">
        <f t="shared" si="392"/>
        <v>theater</v>
      </c>
      <c r="V3184" s="6" t="str">
        <f t="shared" si="399"/>
        <v>plays</v>
      </c>
      <c r="W3184" s="6" t="str">
        <f t="shared" si="393"/>
        <v>theater</v>
      </c>
      <c r="X3184" s="6" t="str">
        <f t="shared" si="394"/>
        <v>plays</v>
      </c>
    </row>
    <row r="3185" spans="1:24" ht="104.7" customHeight="1" x14ac:dyDescent="0.55000000000000004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20">
        <f t="shared" si="395"/>
        <v>41491.79478009259</v>
      </c>
      <c r="L3185" s="20">
        <f t="shared" si="396"/>
        <v>41509.79478009259</v>
      </c>
      <c r="M3185" s="6" t="b">
        <v>1</v>
      </c>
      <c r="N3185" s="6">
        <v>68</v>
      </c>
      <c r="O3185" s="6" t="b">
        <v>1</v>
      </c>
      <c r="P3185" s="6" t="s">
        <v>8271</v>
      </c>
      <c r="Q3185" s="8">
        <f t="shared" si="397"/>
        <v>109.00000000000001</v>
      </c>
      <c r="R3185" s="9">
        <f t="shared" si="398"/>
        <v>40.073529411764703</v>
      </c>
      <c r="S3185" s="6" t="s">
        <v>8317</v>
      </c>
      <c r="T3185" s="6" t="s">
        <v>8318</v>
      </c>
      <c r="U3185" s="6" t="str">
        <f t="shared" si="392"/>
        <v>theater</v>
      </c>
      <c r="V3185" s="6" t="str">
        <f t="shared" si="399"/>
        <v>plays</v>
      </c>
      <c r="W3185" s="6" t="str">
        <f t="shared" si="393"/>
        <v>theater</v>
      </c>
      <c r="X3185" s="6" t="str">
        <f t="shared" si="394"/>
        <v>plays</v>
      </c>
    </row>
    <row r="3186" spans="1:24" ht="104.7" customHeight="1" x14ac:dyDescent="0.55000000000000004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20">
        <f t="shared" si="395"/>
        <v>41791.993414351848</v>
      </c>
      <c r="L3186" s="20">
        <f t="shared" si="396"/>
        <v>41821.993414351848</v>
      </c>
      <c r="M3186" s="6" t="b">
        <v>1</v>
      </c>
      <c r="N3186" s="6">
        <v>46</v>
      </c>
      <c r="O3186" s="6" t="b">
        <v>1</v>
      </c>
      <c r="P3186" s="6" t="s">
        <v>8271</v>
      </c>
      <c r="Q3186" s="8">
        <f t="shared" si="397"/>
        <v>107.20930232558139</v>
      </c>
      <c r="R3186" s="9">
        <f t="shared" si="398"/>
        <v>100.21739130434783</v>
      </c>
      <c r="S3186" s="6" t="s">
        <v>8317</v>
      </c>
      <c r="T3186" s="6" t="s">
        <v>8318</v>
      </c>
      <c r="U3186" s="6" t="str">
        <f t="shared" si="392"/>
        <v>theater</v>
      </c>
      <c r="V3186" s="6" t="str">
        <f t="shared" si="399"/>
        <v>plays</v>
      </c>
      <c r="W3186" s="6" t="str">
        <f t="shared" si="393"/>
        <v>theater</v>
      </c>
      <c r="X3186" s="6" t="str">
        <f t="shared" si="394"/>
        <v>plays</v>
      </c>
    </row>
    <row r="3187" spans="1:24" ht="104.7" customHeight="1" x14ac:dyDescent="0.55000000000000004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20">
        <f t="shared" si="395"/>
        <v>41829.977326388893</v>
      </c>
      <c r="L3187" s="20">
        <f t="shared" si="396"/>
        <v>41836.977326388893</v>
      </c>
      <c r="M3187" s="6" t="b">
        <v>1</v>
      </c>
      <c r="N3187" s="6">
        <v>24</v>
      </c>
      <c r="O3187" s="6" t="b">
        <v>1</v>
      </c>
      <c r="P3187" s="6" t="s">
        <v>8271</v>
      </c>
      <c r="Q3187" s="8">
        <f t="shared" si="397"/>
        <v>100</v>
      </c>
      <c r="R3187" s="9">
        <f t="shared" si="398"/>
        <v>41.666666666666664</v>
      </c>
      <c r="S3187" s="6" t="s">
        <v>8317</v>
      </c>
      <c r="T3187" s="6" t="s">
        <v>8318</v>
      </c>
      <c r="U3187" s="6" t="str">
        <f t="shared" si="392"/>
        <v>theater</v>
      </c>
      <c r="V3187" s="6" t="str">
        <f t="shared" si="399"/>
        <v>plays</v>
      </c>
      <c r="W3187" s="6" t="str">
        <f t="shared" si="393"/>
        <v>theater</v>
      </c>
      <c r="X3187" s="6" t="str">
        <f t="shared" si="394"/>
        <v>plays</v>
      </c>
    </row>
    <row r="3188" spans="1:24" ht="104.7" customHeight="1" x14ac:dyDescent="0.55000000000000004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20">
        <f t="shared" si="395"/>
        <v>41868.924050925925</v>
      </c>
      <c r="L3188" s="20">
        <f t="shared" si="396"/>
        <v>41898.875</v>
      </c>
      <c r="M3188" s="6" t="b">
        <v>1</v>
      </c>
      <c r="N3188" s="6">
        <v>70</v>
      </c>
      <c r="O3188" s="6" t="b">
        <v>1</v>
      </c>
      <c r="P3188" s="6" t="s">
        <v>8271</v>
      </c>
      <c r="Q3188" s="8">
        <f t="shared" si="397"/>
        <v>102.18750000000001</v>
      </c>
      <c r="R3188" s="9">
        <f t="shared" si="398"/>
        <v>46.714285714285715</v>
      </c>
      <c r="S3188" s="6" t="s">
        <v>8317</v>
      </c>
      <c r="T3188" s="6" t="s">
        <v>8318</v>
      </c>
      <c r="U3188" s="6" t="str">
        <f t="shared" si="392"/>
        <v>theater</v>
      </c>
      <c r="V3188" s="6" t="str">
        <f t="shared" si="399"/>
        <v>plays</v>
      </c>
      <c r="W3188" s="6" t="str">
        <f t="shared" si="393"/>
        <v>theater</v>
      </c>
      <c r="X3188" s="6" t="str">
        <f t="shared" si="394"/>
        <v>plays</v>
      </c>
    </row>
    <row r="3189" spans="1:24" ht="104.7" customHeight="1" x14ac:dyDescent="0.55000000000000004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20">
        <f t="shared" si="395"/>
        <v>41835.666354166664</v>
      </c>
      <c r="L3189" s="20">
        <f t="shared" si="396"/>
        <v>41855.666354166664</v>
      </c>
      <c r="M3189" s="6" t="b">
        <v>1</v>
      </c>
      <c r="N3189" s="6">
        <v>244</v>
      </c>
      <c r="O3189" s="6" t="b">
        <v>1</v>
      </c>
      <c r="P3189" s="6" t="s">
        <v>8271</v>
      </c>
      <c r="Q3189" s="8">
        <f t="shared" si="397"/>
        <v>116.29333333333334</v>
      </c>
      <c r="R3189" s="9">
        <f t="shared" si="398"/>
        <v>71.491803278688522</v>
      </c>
      <c r="S3189" s="6" t="s">
        <v>8317</v>
      </c>
      <c r="T3189" s="6" t="s">
        <v>8318</v>
      </c>
      <c r="U3189" s="6" t="str">
        <f t="shared" si="392"/>
        <v>theater</v>
      </c>
      <c r="V3189" s="6" t="str">
        <f t="shared" si="399"/>
        <v>plays</v>
      </c>
      <c r="W3189" s="6" t="str">
        <f t="shared" si="393"/>
        <v>theater</v>
      </c>
      <c r="X3189" s="6" t="str">
        <f t="shared" si="394"/>
        <v>plays</v>
      </c>
    </row>
    <row r="3190" spans="1:24" ht="104.7" customHeight="1" x14ac:dyDescent="0.55000000000000004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20">
        <f t="shared" si="395"/>
        <v>42144.415532407409</v>
      </c>
      <c r="L3190" s="20">
        <f t="shared" si="396"/>
        <v>42165.415532407409</v>
      </c>
      <c r="M3190" s="6" t="b">
        <v>0</v>
      </c>
      <c r="N3190" s="6">
        <v>9</v>
      </c>
      <c r="O3190" s="6" t="b">
        <v>0</v>
      </c>
      <c r="P3190" s="6" t="s">
        <v>8305</v>
      </c>
      <c r="Q3190" s="8">
        <f t="shared" si="397"/>
        <v>65</v>
      </c>
      <c r="R3190" s="9">
        <f t="shared" si="398"/>
        <v>14.444444444444445</v>
      </c>
      <c r="S3190" s="6" t="s">
        <v>8317</v>
      </c>
      <c r="T3190" s="6" t="s">
        <v>8359</v>
      </c>
      <c r="U3190" s="6" t="str">
        <f t="shared" si="392"/>
        <v>theater</v>
      </c>
      <c r="V3190" s="6" t="str">
        <f t="shared" si="399"/>
        <v>musical</v>
      </c>
      <c r="W3190" s="6" t="str">
        <f t="shared" si="393"/>
        <v>theater</v>
      </c>
      <c r="X3190" s="6" t="str">
        <f t="shared" si="394"/>
        <v>musical</v>
      </c>
    </row>
    <row r="3191" spans="1:24" ht="104.7" customHeight="1" x14ac:dyDescent="0.55000000000000004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20">
        <f t="shared" si="395"/>
        <v>42118.346435185187</v>
      </c>
      <c r="L3191" s="20">
        <f t="shared" si="396"/>
        <v>42148.346435185187</v>
      </c>
      <c r="M3191" s="6" t="b">
        <v>0</v>
      </c>
      <c r="N3191" s="6">
        <v>19</v>
      </c>
      <c r="O3191" s="6" t="b">
        <v>0</v>
      </c>
      <c r="P3191" s="6" t="s">
        <v>8305</v>
      </c>
      <c r="Q3191" s="8">
        <f t="shared" si="397"/>
        <v>12.327272727272726</v>
      </c>
      <c r="R3191" s="9">
        <f t="shared" si="398"/>
        <v>356.84210526315792</v>
      </c>
      <c r="S3191" s="6" t="s">
        <v>8317</v>
      </c>
      <c r="T3191" s="6" t="s">
        <v>8359</v>
      </c>
      <c r="U3191" s="6" t="str">
        <f t="shared" si="392"/>
        <v>theater</v>
      </c>
      <c r="V3191" s="6" t="str">
        <f t="shared" si="399"/>
        <v>musical</v>
      </c>
      <c r="W3191" s="6" t="str">
        <f t="shared" si="393"/>
        <v>theater</v>
      </c>
      <c r="X3191" s="6" t="str">
        <f t="shared" si="394"/>
        <v>musical</v>
      </c>
    </row>
    <row r="3192" spans="1:24" ht="104.7" customHeight="1" x14ac:dyDescent="0.55000000000000004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20">
        <f t="shared" si="395"/>
        <v>42683.151331018518</v>
      </c>
      <c r="L3192" s="20">
        <f t="shared" si="396"/>
        <v>42713.192997685182</v>
      </c>
      <c r="M3192" s="6" t="b">
        <v>0</v>
      </c>
      <c r="N3192" s="6">
        <v>0</v>
      </c>
      <c r="O3192" s="6" t="b">
        <v>0</v>
      </c>
      <c r="P3192" s="6" t="s">
        <v>8305</v>
      </c>
      <c r="Q3192" s="8">
        <f t="shared" si="397"/>
        <v>0</v>
      </c>
      <c r="R3192" s="9" t="e">
        <f t="shared" si="398"/>
        <v>#DIV/0!</v>
      </c>
      <c r="S3192" s="6" t="s">
        <v>8317</v>
      </c>
      <c r="T3192" s="6" t="s">
        <v>8359</v>
      </c>
      <c r="U3192" s="6" t="str">
        <f t="shared" si="392"/>
        <v>theater</v>
      </c>
      <c r="V3192" s="6" t="str">
        <f t="shared" si="399"/>
        <v>musical</v>
      </c>
      <c r="W3192" s="6" t="str">
        <f t="shared" si="393"/>
        <v>theater</v>
      </c>
      <c r="X3192" s="6" t="str">
        <f t="shared" si="394"/>
        <v>musical</v>
      </c>
    </row>
    <row r="3193" spans="1:24" ht="104.7" customHeight="1" x14ac:dyDescent="0.55000000000000004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20">
        <f t="shared" si="395"/>
        <v>42538.755428240736</v>
      </c>
      <c r="L3193" s="20">
        <f t="shared" si="396"/>
        <v>42598.755428240736</v>
      </c>
      <c r="M3193" s="6" t="b">
        <v>0</v>
      </c>
      <c r="N3193" s="6">
        <v>4</v>
      </c>
      <c r="O3193" s="6" t="b">
        <v>0</v>
      </c>
      <c r="P3193" s="6" t="s">
        <v>8305</v>
      </c>
      <c r="Q3193" s="8">
        <f t="shared" si="397"/>
        <v>4.0266666666666664</v>
      </c>
      <c r="R3193" s="9">
        <f t="shared" si="398"/>
        <v>37.75</v>
      </c>
      <c r="S3193" s="6" t="s">
        <v>8317</v>
      </c>
      <c r="T3193" s="6" t="s">
        <v>8359</v>
      </c>
      <c r="U3193" s="6" t="str">
        <f t="shared" si="392"/>
        <v>theater</v>
      </c>
      <c r="V3193" s="6" t="str">
        <f t="shared" si="399"/>
        <v>musical</v>
      </c>
      <c r="W3193" s="6" t="str">
        <f t="shared" si="393"/>
        <v>theater</v>
      </c>
      <c r="X3193" s="6" t="str">
        <f t="shared" si="394"/>
        <v>musical</v>
      </c>
    </row>
    <row r="3194" spans="1:24" ht="104.7" customHeight="1" x14ac:dyDescent="0.55000000000000004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20">
        <f t="shared" si="395"/>
        <v>42018.94049768518</v>
      </c>
      <c r="L3194" s="20">
        <f t="shared" si="396"/>
        <v>42063.916666666672</v>
      </c>
      <c r="M3194" s="6" t="b">
        <v>0</v>
      </c>
      <c r="N3194" s="6">
        <v>8</v>
      </c>
      <c r="O3194" s="6" t="b">
        <v>0</v>
      </c>
      <c r="P3194" s="6" t="s">
        <v>8305</v>
      </c>
      <c r="Q3194" s="8">
        <f t="shared" si="397"/>
        <v>1.02</v>
      </c>
      <c r="R3194" s="9">
        <f t="shared" si="398"/>
        <v>12.75</v>
      </c>
      <c r="S3194" s="6" t="s">
        <v>8317</v>
      </c>
      <c r="T3194" s="6" t="s">
        <v>8359</v>
      </c>
      <c r="U3194" s="6" t="str">
        <f t="shared" si="392"/>
        <v>theater</v>
      </c>
      <c r="V3194" s="6" t="str">
        <f t="shared" si="399"/>
        <v>musical</v>
      </c>
      <c r="W3194" s="6" t="str">
        <f t="shared" si="393"/>
        <v>theater</v>
      </c>
      <c r="X3194" s="6" t="str">
        <f t="shared" si="394"/>
        <v>musical</v>
      </c>
    </row>
    <row r="3195" spans="1:24" ht="104.7" customHeight="1" x14ac:dyDescent="0.55000000000000004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20">
        <f t="shared" si="395"/>
        <v>42010.968240740738</v>
      </c>
      <c r="L3195" s="20">
        <f t="shared" si="396"/>
        <v>42055.968240740738</v>
      </c>
      <c r="M3195" s="6" t="b">
        <v>0</v>
      </c>
      <c r="N3195" s="6">
        <v>24</v>
      </c>
      <c r="O3195" s="6" t="b">
        <v>0</v>
      </c>
      <c r="P3195" s="6" t="s">
        <v>8305</v>
      </c>
      <c r="Q3195" s="8">
        <f t="shared" si="397"/>
        <v>11.74</v>
      </c>
      <c r="R3195" s="9">
        <f t="shared" si="398"/>
        <v>24.458333333333332</v>
      </c>
      <c r="S3195" s="6" t="s">
        <v>8317</v>
      </c>
      <c r="T3195" s="6" t="s">
        <v>8359</v>
      </c>
      <c r="U3195" s="6" t="str">
        <f t="shared" si="392"/>
        <v>theater</v>
      </c>
      <c r="V3195" s="6" t="str">
        <f t="shared" si="399"/>
        <v>musical</v>
      </c>
      <c r="W3195" s="6" t="str">
        <f t="shared" si="393"/>
        <v>theater</v>
      </c>
      <c r="X3195" s="6" t="str">
        <f t="shared" si="394"/>
        <v>musical</v>
      </c>
    </row>
    <row r="3196" spans="1:24" ht="104.7" customHeight="1" x14ac:dyDescent="0.55000000000000004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20">
        <f t="shared" si="395"/>
        <v>42182.062476851846</v>
      </c>
      <c r="L3196" s="20">
        <f t="shared" si="396"/>
        <v>42212.062476851846</v>
      </c>
      <c r="M3196" s="6" t="b">
        <v>0</v>
      </c>
      <c r="N3196" s="6">
        <v>0</v>
      </c>
      <c r="O3196" s="6" t="b">
        <v>0</v>
      </c>
      <c r="P3196" s="6" t="s">
        <v>8305</v>
      </c>
      <c r="Q3196" s="8">
        <f t="shared" si="397"/>
        <v>0</v>
      </c>
      <c r="R3196" s="9" t="e">
        <f t="shared" si="398"/>
        <v>#DIV/0!</v>
      </c>
      <c r="S3196" s="6" t="s">
        <v>8317</v>
      </c>
      <c r="T3196" s="6" t="s">
        <v>8359</v>
      </c>
      <c r="U3196" s="6" t="str">
        <f t="shared" si="392"/>
        <v>theater</v>
      </c>
      <c r="V3196" s="6" t="str">
        <f t="shared" si="399"/>
        <v>musical</v>
      </c>
      <c r="W3196" s="6" t="str">
        <f t="shared" si="393"/>
        <v>theater</v>
      </c>
      <c r="X3196" s="6" t="str">
        <f t="shared" si="394"/>
        <v>musical</v>
      </c>
    </row>
    <row r="3197" spans="1:24" ht="104.7" customHeight="1" x14ac:dyDescent="0.55000000000000004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20">
        <f t="shared" si="395"/>
        <v>42017.594236111108</v>
      </c>
      <c r="L3197" s="20">
        <f t="shared" si="396"/>
        <v>42047.594236111108</v>
      </c>
      <c r="M3197" s="6" t="b">
        <v>0</v>
      </c>
      <c r="N3197" s="6">
        <v>39</v>
      </c>
      <c r="O3197" s="6" t="b">
        <v>0</v>
      </c>
      <c r="P3197" s="6" t="s">
        <v>8305</v>
      </c>
      <c r="Q3197" s="8">
        <f t="shared" si="397"/>
        <v>59.142857142857139</v>
      </c>
      <c r="R3197" s="9">
        <f t="shared" si="398"/>
        <v>53.07692307692308</v>
      </c>
      <c r="S3197" s="6" t="s">
        <v>8317</v>
      </c>
      <c r="T3197" s="6" t="s">
        <v>8359</v>
      </c>
      <c r="U3197" s="6" t="str">
        <f t="shared" si="392"/>
        <v>theater</v>
      </c>
      <c r="V3197" s="6" t="str">
        <f t="shared" si="399"/>
        <v>musical</v>
      </c>
      <c r="W3197" s="6" t="str">
        <f t="shared" si="393"/>
        <v>theater</v>
      </c>
      <c r="X3197" s="6" t="str">
        <f t="shared" si="394"/>
        <v>musical</v>
      </c>
    </row>
    <row r="3198" spans="1:24" ht="104.7" customHeight="1" x14ac:dyDescent="0.55000000000000004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20">
        <f t="shared" si="395"/>
        <v>42157.598090277781</v>
      </c>
      <c r="L3198" s="20">
        <f t="shared" si="396"/>
        <v>42217.583333333328</v>
      </c>
      <c r="M3198" s="6" t="b">
        <v>0</v>
      </c>
      <c r="N3198" s="6">
        <v>6</v>
      </c>
      <c r="O3198" s="6" t="b">
        <v>0</v>
      </c>
      <c r="P3198" s="6" t="s">
        <v>8305</v>
      </c>
      <c r="Q3198" s="8">
        <f t="shared" si="397"/>
        <v>0.06</v>
      </c>
      <c r="R3198" s="9">
        <f t="shared" si="398"/>
        <v>300</v>
      </c>
      <c r="S3198" s="6" t="s">
        <v>8317</v>
      </c>
      <c r="T3198" s="6" t="s">
        <v>8359</v>
      </c>
      <c r="U3198" s="6" t="str">
        <f t="shared" si="392"/>
        <v>theater</v>
      </c>
      <c r="V3198" s="6" t="str">
        <f t="shared" si="399"/>
        <v>musical</v>
      </c>
      <c r="W3198" s="6" t="str">
        <f t="shared" si="393"/>
        <v>theater</v>
      </c>
      <c r="X3198" s="6" t="str">
        <f t="shared" si="394"/>
        <v>musical</v>
      </c>
    </row>
    <row r="3199" spans="1:24" ht="104.7" customHeight="1" x14ac:dyDescent="0.55000000000000004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20">
        <f t="shared" si="395"/>
        <v>42009.493263888886</v>
      </c>
      <c r="L3199" s="20">
        <f t="shared" si="396"/>
        <v>42039.493263888886</v>
      </c>
      <c r="M3199" s="6" t="b">
        <v>0</v>
      </c>
      <c r="N3199" s="6">
        <v>4</v>
      </c>
      <c r="O3199" s="6" t="b">
        <v>0</v>
      </c>
      <c r="P3199" s="6" t="s">
        <v>8305</v>
      </c>
      <c r="Q3199" s="8">
        <f t="shared" si="397"/>
        <v>11.450000000000001</v>
      </c>
      <c r="R3199" s="9">
        <f t="shared" si="398"/>
        <v>286.25</v>
      </c>
      <c r="S3199" s="6" t="s">
        <v>8317</v>
      </c>
      <c r="T3199" s="6" t="s">
        <v>8359</v>
      </c>
      <c r="U3199" s="6" t="str">
        <f t="shared" si="392"/>
        <v>theater</v>
      </c>
      <c r="V3199" s="6" t="str">
        <f t="shared" si="399"/>
        <v>musical</v>
      </c>
      <c r="W3199" s="6" t="str">
        <f t="shared" si="393"/>
        <v>theater</v>
      </c>
      <c r="X3199" s="6" t="str">
        <f t="shared" si="394"/>
        <v>musical</v>
      </c>
    </row>
    <row r="3200" spans="1:24" ht="104.7" customHeight="1" x14ac:dyDescent="0.55000000000000004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20">
        <f t="shared" si="395"/>
        <v>42013.424502314811</v>
      </c>
      <c r="L3200" s="20">
        <f t="shared" si="396"/>
        <v>42051.424502314811</v>
      </c>
      <c r="M3200" s="6" t="b">
        <v>0</v>
      </c>
      <c r="N3200" s="6">
        <v>3</v>
      </c>
      <c r="O3200" s="6" t="b">
        <v>0</v>
      </c>
      <c r="P3200" s="6" t="s">
        <v>8305</v>
      </c>
      <c r="Q3200" s="8">
        <f t="shared" si="397"/>
        <v>0.36666666666666664</v>
      </c>
      <c r="R3200" s="9">
        <f t="shared" si="398"/>
        <v>36.666666666666664</v>
      </c>
      <c r="S3200" s="6" t="s">
        <v>8317</v>
      </c>
      <c r="T3200" s="6" t="s">
        <v>8359</v>
      </c>
      <c r="U3200" s="6" t="str">
        <f t="shared" si="392"/>
        <v>theater</v>
      </c>
      <c r="V3200" s="6" t="str">
        <f t="shared" si="399"/>
        <v>musical</v>
      </c>
      <c r="W3200" s="6" t="str">
        <f t="shared" si="393"/>
        <v>theater</v>
      </c>
      <c r="X3200" s="6" t="str">
        <f t="shared" si="394"/>
        <v>musical</v>
      </c>
    </row>
    <row r="3201" spans="1:24" ht="104.7" customHeight="1" x14ac:dyDescent="0.55000000000000004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20">
        <f t="shared" si="395"/>
        <v>41858.761782407404</v>
      </c>
      <c r="L3201" s="20">
        <f t="shared" si="396"/>
        <v>41888.875</v>
      </c>
      <c r="M3201" s="6" t="b">
        <v>0</v>
      </c>
      <c r="N3201" s="6">
        <v>53</v>
      </c>
      <c r="O3201" s="6" t="b">
        <v>0</v>
      </c>
      <c r="P3201" s="6" t="s">
        <v>8305</v>
      </c>
      <c r="Q3201" s="8">
        <f t="shared" si="397"/>
        <v>52.16</v>
      </c>
      <c r="R3201" s="9">
        <f t="shared" si="398"/>
        <v>49.20754716981132</v>
      </c>
      <c r="S3201" s="6" t="s">
        <v>8317</v>
      </c>
      <c r="T3201" s="6" t="s">
        <v>8359</v>
      </c>
      <c r="U3201" s="6" t="str">
        <f t="shared" si="392"/>
        <v>theater</v>
      </c>
      <c r="V3201" s="6" t="str">
        <f t="shared" si="399"/>
        <v>musical</v>
      </c>
      <c r="W3201" s="6" t="str">
        <f t="shared" si="393"/>
        <v>theater</v>
      </c>
      <c r="X3201" s="6" t="str">
        <f t="shared" si="394"/>
        <v>musical</v>
      </c>
    </row>
    <row r="3202" spans="1:24" ht="104.7" customHeight="1" x14ac:dyDescent="0.55000000000000004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20">
        <f t="shared" si="395"/>
        <v>42460.320613425924</v>
      </c>
      <c r="L3202" s="20">
        <f t="shared" si="396"/>
        <v>42490.231944444444</v>
      </c>
      <c r="M3202" s="6" t="b">
        <v>0</v>
      </c>
      <c r="N3202" s="6">
        <v>1</v>
      </c>
      <c r="O3202" s="6" t="b">
        <v>0</v>
      </c>
      <c r="P3202" s="6" t="s">
        <v>8305</v>
      </c>
      <c r="Q3202" s="8">
        <f t="shared" si="397"/>
        <v>2E-3</v>
      </c>
      <c r="R3202" s="9">
        <f t="shared" si="398"/>
        <v>1</v>
      </c>
      <c r="S3202" s="6" t="s">
        <v>8317</v>
      </c>
      <c r="T3202" s="6" t="s">
        <v>8359</v>
      </c>
      <c r="U3202" s="6" t="str">
        <f t="shared" ref="U3202:U3265" si="400">LEFT(P3202,FIND("/",P3202)-1)</f>
        <v>theater</v>
      </c>
      <c r="V3202" s="6" t="str">
        <f t="shared" si="399"/>
        <v>musical</v>
      </c>
      <c r="W3202" s="6" t="str">
        <f t="shared" ref="W3202:W3265" si="401">TRIM(MID(SUBSTITUTE(P3202,"/",REPT(" ",LEN(P3202))),(1-1)*LEN(P3202)+1,LEN(P3202)))</f>
        <v>theater</v>
      </c>
      <c r="X3202" s="6" t="str">
        <f t="shared" ref="X3202:X3265" si="402">TRIM(MID(SUBSTITUTE(P3202,"/",REPT(" ",LEN(P3202))),(2-1)*LEN(P3202)+1,LEN(P3202)))</f>
        <v>musical</v>
      </c>
    </row>
    <row r="3203" spans="1:24" ht="104.7" customHeight="1" x14ac:dyDescent="0.55000000000000004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20">
        <f t="shared" ref="K3203:K3266" si="403">(((J3203/60)/60)/24)+DATE(1970,1,1)</f>
        <v>41861.767094907409</v>
      </c>
      <c r="L3203" s="20">
        <f t="shared" ref="L3203:L3266" si="404">(((I3203/60)/60)/24)+DATE(1970,1,1)</f>
        <v>41882.767094907409</v>
      </c>
      <c r="M3203" s="6" t="b">
        <v>0</v>
      </c>
      <c r="N3203" s="6">
        <v>2</v>
      </c>
      <c r="O3203" s="6" t="b">
        <v>0</v>
      </c>
      <c r="P3203" s="6" t="s">
        <v>8305</v>
      </c>
      <c r="Q3203" s="8">
        <f t="shared" ref="Q3203:Q3266" si="405">E3203/D3203*100</f>
        <v>1.25</v>
      </c>
      <c r="R3203" s="9">
        <f t="shared" ref="R3203:R3266" si="406">E3203/N3203</f>
        <v>12.5</v>
      </c>
      <c r="S3203" s="6" t="s">
        <v>8317</v>
      </c>
      <c r="T3203" s="6" t="s">
        <v>8359</v>
      </c>
      <c r="U3203" s="6" t="str">
        <f t="shared" si="400"/>
        <v>theater</v>
      </c>
      <c r="V3203" s="6" t="str">
        <f t="shared" ref="V3203:V3266" si="407">RIGHT(P3203,LEN(P3203)-LEN(U3203)-1)</f>
        <v>musical</v>
      </c>
      <c r="W3203" s="6" t="str">
        <f t="shared" si="401"/>
        <v>theater</v>
      </c>
      <c r="X3203" s="6" t="str">
        <f t="shared" si="402"/>
        <v>musical</v>
      </c>
    </row>
    <row r="3204" spans="1:24" ht="104.7" customHeight="1" x14ac:dyDescent="0.55000000000000004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20">
        <f t="shared" si="403"/>
        <v>42293.853541666671</v>
      </c>
      <c r="L3204" s="20">
        <f t="shared" si="404"/>
        <v>42352.249305555553</v>
      </c>
      <c r="M3204" s="6" t="b">
        <v>0</v>
      </c>
      <c r="N3204" s="6">
        <v>25</v>
      </c>
      <c r="O3204" s="6" t="b">
        <v>0</v>
      </c>
      <c r="P3204" s="6" t="s">
        <v>8305</v>
      </c>
      <c r="Q3204" s="8">
        <f t="shared" si="405"/>
        <v>54.52</v>
      </c>
      <c r="R3204" s="9">
        <f t="shared" si="406"/>
        <v>109.04</v>
      </c>
      <c r="S3204" s="6" t="s">
        <v>8317</v>
      </c>
      <c r="T3204" s="6" t="s">
        <v>8359</v>
      </c>
      <c r="U3204" s="6" t="str">
        <f t="shared" si="400"/>
        <v>theater</v>
      </c>
      <c r="V3204" s="6" t="str">
        <f t="shared" si="407"/>
        <v>musical</v>
      </c>
      <c r="W3204" s="6" t="str">
        <f t="shared" si="401"/>
        <v>theater</v>
      </c>
      <c r="X3204" s="6" t="str">
        <f t="shared" si="402"/>
        <v>musical</v>
      </c>
    </row>
    <row r="3205" spans="1:24" ht="104.7" customHeight="1" x14ac:dyDescent="0.55000000000000004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20">
        <f t="shared" si="403"/>
        <v>42242.988680555558</v>
      </c>
      <c r="L3205" s="20">
        <f t="shared" si="404"/>
        <v>42272.988680555558</v>
      </c>
      <c r="M3205" s="6" t="b">
        <v>0</v>
      </c>
      <c r="N3205" s="6">
        <v>6</v>
      </c>
      <c r="O3205" s="6" t="b">
        <v>0</v>
      </c>
      <c r="P3205" s="6" t="s">
        <v>8305</v>
      </c>
      <c r="Q3205" s="8">
        <f t="shared" si="405"/>
        <v>25</v>
      </c>
      <c r="R3205" s="9">
        <f t="shared" si="406"/>
        <v>41.666666666666664</v>
      </c>
      <c r="S3205" s="6" t="s">
        <v>8317</v>
      </c>
      <c r="T3205" s="6" t="s">
        <v>8359</v>
      </c>
      <c r="U3205" s="6" t="str">
        <f t="shared" si="400"/>
        <v>theater</v>
      </c>
      <c r="V3205" s="6" t="str">
        <f t="shared" si="407"/>
        <v>musical</v>
      </c>
      <c r="W3205" s="6" t="str">
        <f t="shared" si="401"/>
        <v>theater</v>
      </c>
      <c r="X3205" s="6" t="str">
        <f t="shared" si="402"/>
        <v>musical</v>
      </c>
    </row>
    <row r="3206" spans="1:24" ht="104.7" customHeight="1" x14ac:dyDescent="0.55000000000000004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20">
        <f t="shared" si="403"/>
        <v>42172.686099537037</v>
      </c>
      <c r="L3206" s="20">
        <f t="shared" si="404"/>
        <v>42202.676388888889</v>
      </c>
      <c r="M3206" s="6" t="b">
        <v>0</v>
      </c>
      <c r="N3206" s="6">
        <v>0</v>
      </c>
      <c r="O3206" s="6" t="b">
        <v>0</v>
      </c>
      <c r="P3206" s="6" t="s">
        <v>8305</v>
      </c>
      <c r="Q3206" s="8">
        <f t="shared" si="405"/>
        <v>0</v>
      </c>
      <c r="R3206" s="9" t="e">
        <f t="shared" si="406"/>
        <v>#DIV/0!</v>
      </c>
      <c r="S3206" s="6" t="s">
        <v>8317</v>
      </c>
      <c r="T3206" s="6" t="s">
        <v>8359</v>
      </c>
      <c r="U3206" s="6" t="str">
        <f t="shared" si="400"/>
        <v>theater</v>
      </c>
      <c r="V3206" s="6" t="str">
        <f t="shared" si="407"/>
        <v>musical</v>
      </c>
      <c r="W3206" s="6" t="str">
        <f t="shared" si="401"/>
        <v>theater</v>
      </c>
      <c r="X3206" s="6" t="str">
        <f t="shared" si="402"/>
        <v>musical</v>
      </c>
    </row>
    <row r="3207" spans="1:24" ht="104.7" customHeight="1" x14ac:dyDescent="0.55000000000000004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20">
        <f t="shared" si="403"/>
        <v>42095.374675925923</v>
      </c>
      <c r="L3207" s="20">
        <f t="shared" si="404"/>
        <v>42125.374675925923</v>
      </c>
      <c r="M3207" s="6" t="b">
        <v>0</v>
      </c>
      <c r="N3207" s="6">
        <v>12</v>
      </c>
      <c r="O3207" s="6" t="b">
        <v>0</v>
      </c>
      <c r="P3207" s="6" t="s">
        <v>8305</v>
      </c>
      <c r="Q3207" s="8">
        <f t="shared" si="405"/>
        <v>3.4125000000000001</v>
      </c>
      <c r="R3207" s="9">
        <f t="shared" si="406"/>
        <v>22.75</v>
      </c>
      <c r="S3207" s="6" t="s">
        <v>8317</v>
      </c>
      <c r="T3207" s="6" t="s">
        <v>8359</v>
      </c>
      <c r="U3207" s="6" t="str">
        <f t="shared" si="400"/>
        <v>theater</v>
      </c>
      <c r="V3207" s="6" t="str">
        <f t="shared" si="407"/>
        <v>musical</v>
      </c>
      <c r="W3207" s="6" t="str">
        <f t="shared" si="401"/>
        <v>theater</v>
      </c>
      <c r="X3207" s="6" t="str">
        <f t="shared" si="402"/>
        <v>musical</v>
      </c>
    </row>
    <row r="3208" spans="1:24" ht="104.7" customHeight="1" x14ac:dyDescent="0.55000000000000004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20">
        <f t="shared" si="403"/>
        <v>42236.276053240741</v>
      </c>
      <c r="L3208" s="20">
        <f t="shared" si="404"/>
        <v>42266.276053240741</v>
      </c>
      <c r="M3208" s="6" t="b">
        <v>0</v>
      </c>
      <c r="N3208" s="6">
        <v>0</v>
      </c>
      <c r="O3208" s="6" t="b">
        <v>0</v>
      </c>
      <c r="P3208" s="6" t="s">
        <v>8305</v>
      </c>
      <c r="Q3208" s="8">
        <f t="shared" si="405"/>
        <v>0</v>
      </c>
      <c r="R3208" s="9" t="e">
        <f t="shared" si="406"/>
        <v>#DIV/0!</v>
      </c>
      <c r="S3208" s="6" t="s">
        <v>8317</v>
      </c>
      <c r="T3208" s="6" t="s">
        <v>8359</v>
      </c>
      <c r="U3208" s="6" t="str">
        <f t="shared" si="400"/>
        <v>theater</v>
      </c>
      <c r="V3208" s="6" t="str">
        <f t="shared" si="407"/>
        <v>musical</v>
      </c>
      <c r="W3208" s="6" t="str">
        <f t="shared" si="401"/>
        <v>theater</v>
      </c>
      <c r="X3208" s="6" t="str">
        <f t="shared" si="402"/>
        <v>musical</v>
      </c>
    </row>
    <row r="3209" spans="1:24" ht="104.7" customHeight="1" x14ac:dyDescent="0.55000000000000004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20">
        <f t="shared" si="403"/>
        <v>42057.277858796297</v>
      </c>
      <c r="L3209" s="20">
        <f t="shared" si="404"/>
        <v>42117.236192129625</v>
      </c>
      <c r="M3209" s="6" t="b">
        <v>0</v>
      </c>
      <c r="N3209" s="6">
        <v>36</v>
      </c>
      <c r="O3209" s="6" t="b">
        <v>0</v>
      </c>
      <c r="P3209" s="6" t="s">
        <v>8305</v>
      </c>
      <c r="Q3209" s="8">
        <f t="shared" si="405"/>
        <v>46.36363636363636</v>
      </c>
      <c r="R3209" s="9">
        <f t="shared" si="406"/>
        <v>70.833333333333329</v>
      </c>
      <c r="S3209" s="6" t="s">
        <v>8317</v>
      </c>
      <c r="T3209" s="6" t="s">
        <v>8359</v>
      </c>
      <c r="U3209" s="6" t="str">
        <f t="shared" si="400"/>
        <v>theater</v>
      </c>
      <c r="V3209" s="6" t="str">
        <f t="shared" si="407"/>
        <v>musical</v>
      </c>
      <c r="W3209" s="6" t="str">
        <f t="shared" si="401"/>
        <v>theater</v>
      </c>
      <c r="X3209" s="6" t="str">
        <f t="shared" si="402"/>
        <v>musical</v>
      </c>
    </row>
    <row r="3210" spans="1:24" ht="104.7" customHeight="1" x14ac:dyDescent="0.55000000000000004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20">
        <f t="shared" si="403"/>
        <v>41827.605057870373</v>
      </c>
      <c r="L3210" s="20">
        <f t="shared" si="404"/>
        <v>41848.605057870373</v>
      </c>
      <c r="M3210" s="6" t="b">
        <v>1</v>
      </c>
      <c r="N3210" s="6">
        <v>82</v>
      </c>
      <c r="O3210" s="6" t="b">
        <v>1</v>
      </c>
      <c r="P3210" s="6" t="s">
        <v>8271</v>
      </c>
      <c r="Q3210" s="8">
        <f t="shared" si="405"/>
        <v>103.49999999999999</v>
      </c>
      <c r="R3210" s="9">
        <f t="shared" si="406"/>
        <v>63.109756097560975</v>
      </c>
      <c r="S3210" s="6" t="s">
        <v>8317</v>
      </c>
      <c r="T3210" s="6" t="s">
        <v>8318</v>
      </c>
      <c r="U3210" s="6" t="str">
        <f t="shared" si="400"/>
        <v>theater</v>
      </c>
      <c r="V3210" s="6" t="str">
        <f t="shared" si="407"/>
        <v>plays</v>
      </c>
      <c r="W3210" s="6" t="str">
        <f t="shared" si="401"/>
        <v>theater</v>
      </c>
      <c r="X3210" s="6" t="str">
        <f t="shared" si="402"/>
        <v>plays</v>
      </c>
    </row>
    <row r="3211" spans="1:24" ht="104.7" customHeight="1" x14ac:dyDescent="0.55000000000000004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20">
        <f t="shared" si="403"/>
        <v>41778.637245370373</v>
      </c>
      <c r="L3211" s="20">
        <f t="shared" si="404"/>
        <v>41810.958333333336</v>
      </c>
      <c r="M3211" s="6" t="b">
        <v>1</v>
      </c>
      <c r="N3211" s="6">
        <v>226</v>
      </c>
      <c r="O3211" s="6" t="b">
        <v>1</v>
      </c>
      <c r="P3211" s="6" t="s">
        <v>8271</v>
      </c>
      <c r="Q3211" s="8">
        <f t="shared" si="405"/>
        <v>119.32315789473684</v>
      </c>
      <c r="R3211" s="9">
        <f t="shared" si="406"/>
        <v>50.157964601769912</v>
      </c>
      <c r="S3211" s="6" t="s">
        <v>8317</v>
      </c>
      <c r="T3211" s="6" t="s">
        <v>8318</v>
      </c>
      <c r="U3211" s="6" t="str">
        <f t="shared" si="400"/>
        <v>theater</v>
      </c>
      <c r="V3211" s="6" t="str">
        <f t="shared" si="407"/>
        <v>plays</v>
      </c>
      <c r="W3211" s="6" t="str">
        <f t="shared" si="401"/>
        <v>theater</v>
      </c>
      <c r="X3211" s="6" t="str">
        <f t="shared" si="402"/>
        <v>plays</v>
      </c>
    </row>
    <row r="3212" spans="1:24" ht="104.7" customHeight="1" x14ac:dyDescent="0.55000000000000004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20">
        <f t="shared" si="403"/>
        <v>41013.936562499999</v>
      </c>
      <c r="L3212" s="20">
        <f t="shared" si="404"/>
        <v>41061.165972222225</v>
      </c>
      <c r="M3212" s="6" t="b">
        <v>1</v>
      </c>
      <c r="N3212" s="6">
        <v>60</v>
      </c>
      <c r="O3212" s="6" t="b">
        <v>1</v>
      </c>
      <c r="P3212" s="6" t="s">
        <v>8271</v>
      </c>
      <c r="Q3212" s="8">
        <f t="shared" si="405"/>
        <v>125.76666666666667</v>
      </c>
      <c r="R3212" s="9">
        <f t="shared" si="406"/>
        <v>62.883333333333333</v>
      </c>
      <c r="S3212" s="6" t="s">
        <v>8317</v>
      </c>
      <c r="T3212" s="6" t="s">
        <v>8318</v>
      </c>
      <c r="U3212" s="6" t="str">
        <f t="shared" si="400"/>
        <v>theater</v>
      </c>
      <c r="V3212" s="6" t="str">
        <f t="shared" si="407"/>
        <v>plays</v>
      </c>
      <c r="W3212" s="6" t="str">
        <f t="shared" si="401"/>
        <v>theater</v>
      </c>
      <c r="X3212" s="6" t="str">
        <f t="shared" si="402"/>
        <v>plays</v>
      </c>
    </row>
    <row r="3213" spans="1:24" ht="104.7" customHeight="1" x14ac:dyDescent="0.55000000000000004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20">
        <f t="shared" si="403"/>
        <v>41834.586574074077</v>
      </c>
      <c r="L3213" s="20">
        <f t="shared" si="404"/>
        <v>41866.083333333336</v>
      </c>
      <c r="M3213" s="6" t="b">
        <v>1</v>
      </c>
      <c r="N3213" s="6">
        <v>322</v>
      </c>
      <c r="O3213" s="6" t="b">
        <v>1</v>
      </c>
      <c r="P3213" s="6" t="s">
        <v>8271</v>
      </c>
      <c r="Q3213" s="8">
        <f t="shared" si="405"/>
        <v>119.74347826086958</v>
      </c>
      <c r="R3213" s="9">
        <f t="shared" si="406"/>
        <v>85.531055900621112</v>
      </c>
      <c r="S3213" s="6" t="s">
        <v>8317</v>
      </c>
      <c r="T3213" s="6" t="s">
        <v>8318</v>
      </c>
      <c r="U3213" s="6" t="str">
        <f t="shared" si="400"/>
        <v>theater</v>
      </c>
      <c r="V3213" s="6" t="str">
        <f t="shared" si="407"/>
        <v>plays</v>
      </c>
      <c r="W3213" s="6" t="str">
        <f t="shared" si="401"/>
        <v>theater</v>
      </c>
      <c r="X3213" s="6" t="str">
        <f t="shared" si="402"/>
        <v>plays</v>
      </c>
    </row>
    <row r="3214" spans="1:24" ht="104.7" customHeight="1" x14ac:dyDescent="0.55000000000000004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20">
        <f t="shared" si="403"/>
        <v>41829.795729166668</v>
      </c>
      <c r="L3214" s="20">
        <f t="shared" si="404"/>
        <v>41859.795729166668</v>
      </c>
      <c r="M3214" s="6" t="b">
        <v>1</v>
      </c>
      <c r="N3214" s="6">
        <v>94</v>
      </c>
      <c r="O3214" s="6" t="b">
        <v>1</v>
      </c>
      <c r="P3214" s="6" t="s">
        <v>8271</v>
      </c>
      <c r="Q3214" s="8">
        <f t="shared" si="405"/>
        <v>126.25</v>
      </c>
      <c r="R3214" s="9">
        <f t="shared" si="406"/>
        <v>53.723404255319146</v>
      </c>
      <c r="S3214" s="6" t="s">
        <v>8317</v>
      </c>
      <c r="T3214" s="6" t="s">
        <v>8318</v>
      </c>
      <c r="U3214" s="6" t="str">
        <f t="shared" si="400"/>
        <v>theater</v>
      </c>
      <c r="V3214" s="6" t="str">
        <f t="shared" si="407"/>
        <v>plays</v>
      </c>
      <c r="W3214" s="6" t="str">
        <f t="shared" si="401"/>
        <v>theater</v>
      </c>
      <c r="X3214" s="6" t="str">
        <f t="shared" si="402"/>
        <v>plays</v>
      </c>
    </row>
    <row r="3215" spans="1:24" ht="104.7" customHeight="1" x14ac:dyDescent="0.55000000000000004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20">
        <f t="shared" si="403"/>
        <v>42171.763414351852</v>
      </c>
      <c r="L3215" s="20">
        <f t="shared" si="404"/>
        <v>42211.763414351852</v>
      </c>
      <c r="M3215" s="6" t="b">
        <v>1</v>
      </c>
      <c r="N3215" s="6">
        <v>47</v>
      </c>
      <c r="O3215" s="6" t="b">
        <v>1</v>
      </c>
      <c r="P3215" s="6" t="s">
        <v>8271</v>
      </c>
      <c r="Q3215" s="8">
        <f t="shared" si="405"/>
        <v>100.11666666666667</v>
      </c>
      <c r="R3215" s="9">
        <f t="shared" si="406"/>
        <v>127.80851063829788</v>
      </c>
      <c r="S3215" s="6" t="s">
        <v>8317</v>
      </c>
      <c r="T3215" s="6" t="s">
        <v>8318</v>
      </c>
      <c r="U3215" s="6" t="str">
        <f t="shared" si="400"/>
        <v>theater</v>
      </c>
      <c r="V3215" s="6" t="str">
        <f t="shared" si="407"/>
        <v>plays</v>
      </c>
      <c r="W3215" s="6" t="str">
        <f t="shared" si="401"/>
        <v>theater</v>
      </c>
      <c r="X3215" s="6" t="str">
        <f t="shared" si="402"/>
        <v>plays</v>
      </c>
    </row>
    <row r="3216" spans="1:24" ht="104.7" customHeight="1" x14ac:dyDescent="0.55000000000000004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20">
        <f t="shared" si="403"/>
        <v>42337.792511574073</v>
      </c>
      <c r="L3216" s="20">
        <f t="shared" si="404"/>
        <v>42374.996527777781</v>
      </c>
      <c r="M3216" s="6" t="b">
        <v>1</v>
      </c>
      <c r="N3216" s="6">
        <v>115</v>
      </c>
      <c r="O3216" s="6" t="b">
        <v>1</v>
      </c>
      <c r="P3216" s="6" t="s">
        <v>8271</v>
      </c>
      <c r="Q3216" s="8">
        <f t="shared" si="405"/>
        <v>102.13333333333334</v>
      </c>
      <c r="R3216" s="9">
        <f t="shared" si="406"/>
        <v>106.57391304347826</v>
      </c>
      <c r="S3216" s="6" t="s">
        <v>8317</v>
      </c>
      <c r="T3216" s="6" t="s">
        <v>8318</v>
      </c>
      <c r="U3216" s="6" t="str">
        <f t="shared" si="400"/>
        <v>theater</v>
      </c>
      <c r="V3216" s="6" t="str">
        <f t="shared" si="407"/>
        <v>plays</v>
      </c>
      <c r="W3216" s="6" t="str">
        <f t="shared" si="401"/>
        <v>theater</v>
      </c>
      <c r="X3216" s="6" t="str">
        <f t="shared" si="402"/>
        <v>plays</v>
      </c>
    </row>
    <row r="3217" spans="1:24" ht="104.7" customHeight="1" x14ac:dyDescent="0.55000000000000004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20">
        <f t="shared" si="403"/>
        <v>42219.665173611109</v>
      </c>
      <c r="L3217" s="20">
        <f t="shared" si="404"/>
        <v>42257.165972222225</v>
      </c>
      <c r="M3217" s="6" t="b">
        <v>1</v>
      </c>
      <c r="N3217" s="6">
        <v>134</v>
      </c>
      <c r="O3217" s="6" t="b">
        <v>1</v>
      </c>
      <c r="P3217" s="6" t="s">
        <v>8271</v>
      </c>
      <c r="Q3217" s="8">
        <f t="shared" si="405"/>
        <v>100.35142857142858</v>
      </c>
      <c r="R3217" s="9">
        <f t="shared" si="406"/>
        <v>262.11194029850748</v>
      </c>
      <c r="S3217" s="6" t="s">
        <v>8317</v>
      </c>
      <c r="T3217" s="6" t="s">
        <v>8318</v>
      </c>
      <c r="U3217" s="6" t="str">
        <f t="shared" si="400"/>
        <v>theater</v>
      </c>
      <c r="V3217" s="6" t="str">
        <f t="shared" si="407"/>
        <v>plays</v>
      </c>
      <c r="W3217" s="6" t="str">
        <f t="shared" si="401"/>
        <v>theater</v>
      </c>
      <c r="X3217" s="6" t="str">
        <f t="shared" si="402"/>
        <v>plays</v>
      </c>
    </row>
    <row r="3218" spans="1:24" ht="104.7" customHeight="1" x14ac:dyDescent="0.55000000000000004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20">
        <f t="shared" si="403"/>
        <v>42165.462627314817</v>
      </c>
      <c r="L3218" s="20">
        <f t="shared" si="404"/>
        <v>42196.604166666672</v>
      </c>
      <c r="M3218" s="6" t="b">
        <v>1</v>
      </c>
      <c r="N3218" s="6">
        <v>35</v>
      </c>
      <c r="O3218" s="6" t="b">
        <v>1</v>
      </c>
      <c r="P3218" s="6" t="s">
        <v>8271</v>
      </c>
      <c r="Q3218" s="8">
        <f t="shared" si="405"/>
        <v>100.05</v>
      </c>
      <c r="R3218" s="9">
        <f t="shared" si="406"/>
        <v>57.171428571428571</v>
      </c>
      <c r="S3218" s="6" t="s">
        <v>8317</v>
      </c>
      <c r="T3218" s="6" t="s">
        <v>8318</v>
      </c>
      <c r="U3218" s="6" t="str">
        <f t="shared" si="400"/>
        <v>theater</v>
      </c>
      <c r="V3218" s="6" t="str">
        <f t="shared" si="407"/>
        <v>plays</v>
      </c>
      <c r="W3218" s="6" t="str">
        <f t="shared" si="401"/>
        <v>theater</v>
      </c>
      <c r="X3218" s="6" t="str">
        <f t="shared" si="402"/>
        <v>plays</v>
      </c>
    </row>
    <row r="3219" spans="1:24" ht="104.7" customHeight="1" x14ac:dyDescent="0.55000000000000004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20">
        <f t="shared" si="403"/>
        <v>42648.546111111107</v>
      </c>
      <c r="L3219" s="20">
        <f t="shared" si="404"/>
        <v>42678.546111111107</v>
      </c>
      <c r="M3219" s="6" t="b">
        <v>1</v>
      </c>
      <c r="N3219" s="6">
        <v>104</v>
      </c>
      <c r="O3219" s="6" t="b">
        <v>1</v>
      </c>
      <c r="P3219" s="6" t="s">
        <v>8271</v>
      </c>
      <c r="Q3219" s="8">
        <f t="shared" si="405"/>
        <v>116.02222222222223</v>
      </c>
      <c r="R3219" s="9">
        <f t="shared" si="406"/>
        <v>50.20192307692308</v>
      </c>
      <c r="S3219" s="6" t="s">
        <v>8317</v>
      </c>
      <c r="T3219" s="6" t="s">
        <v>8318</v>
      </c>
      <c r="U3219" s="6" t="str">
        <f t="shared" si="400"/>
        <v>theater</v>
      </c>
      <c r="V3219" s="6" t="str">
        <f t="shared" si="407"/>
        <v>plays</v>
      </c>
      <c r="W3219" s="6" t="str">
        <f t="shared" si="401"/>
        <v>theater</v>
      </c>
      <c r="X3219" s="6" t="str">
        <f t="shared" si="402"/>
        <v>plays</v>
      </c>
    </row>
    <row r="3220" spans="1:24" ht="104.7" customHeight="1" x14ac:dyDescent="0.55000000000000004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20">
        <f t="shared" si="403"/>
        <v>41971.002152777779</v>
      </c>
      <c r="L3220" s="20">
        <f t="shared" si="404"/>
        <v>42004</v>
      </c>
      <c r="M3220" s="6" t="b">
        <v>1</v>
      </c>
      <c r="N3220" s="6">
        <v>184</v>
      </c>
      <c r="O3220" s="6" t="b">
        <v>1</v>
      </c>
      <c r="P3220" s="6" t="s">
        <v>8271</v>
      </c>
      <c r="Q3220" s="8">
        <f t="shared" si="405"/>
        <v>102.1</v>
      </c>
      <c r="R3220" s="9">
        <f t="shared" si="406"/>
        <v>66.586956521739125</v>
      </c>
      <c r="S3220" s="6" t="s">
        <v>8317</v>
      </c>
      <c r="T3220" s="6" t="s">
        <v>8318</v>
      </c>
      <c r="U3220" s="6" t="str">
        <f t="shared" si="400"/>
        <v>theater</v>
      </c>
      <c r="V3220" s="6" t="str">
        <f t="shared" si="407"/>
        <v>plays</v>
      </c>
      <c r="W3220" s="6" t="str">
        <f t="shared" si="401"/>
        <v>theater</v>
      </c>
      <c r="X3220" s="6" t="str">
        <f t="shared" si="402"/>
        <v>plays</v>
      </c>
    </row>
    <row r="3221" spans="1:24" ht="104.7" customHeight="1" x14ac:dyDescent="0.55000000000000004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20">
        <f t="shared" si="403"/>
        <v>42050.983182870375</v>
      </c>
      <c r="L3221" s="20">
        <f t="shared" si="404"/>
        <v>42085.941516203704</v>
      </c>
      <c r="M3221" s="6" t="b">
        <v>1</v>
      </c>
      <c r="N3221" s="6">
        <v>119</v>
      </c>
      <c r="O3221" s="6" t="b">
        <v>1</v>
      </c>
      <c r="P3221" s="6" t="s">
        <v>8271</v>
      </c>
      <c r="Q3221" s="8">
        <f t="shared" si="405"/>
        <v>100.11000000000001</v>
      </c>
      <c r="R3221" s="9">
        <f t="shared" si="406"/>
        <v>168.25210084033614</v>
      </c>
      <c r="S3221" s="6" t="s">
        <v>8317</v>
      </c>
      <c r="T3221" s="6" t="s">
        <v>8318</v>
      </c>
      <c r="U3221" s="6" t="str">
        <f t="shared" si="400"/>
        <v>theater</v>
      </c>
      <c r="V3221" s="6" t="str">
        <f t="shared" si="407"/>
        <v>plays</v>
      </c>
      <c r="W3221" s="6" t="str">
        <f t="shared" si="401"/>
        <v>theater</v>
      </c>
      <c r="X3221" s="6" t="str">
        <f t="shared" si="402"/>
        <v>plays</v>
      </c>
    </row>
    <row r="3222" spans="1:24" ht="104.7" customHeight="1" x14ac:dyDescent="0.55000000000000004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20">
        <f t="shared" si="403"/>
        <v>42772.833379629628</v>
      </c>
      <c r="L3222" s="20">
        <f t="shared" si="404"/>
        <v>42806.875</v>
      </c>
      <c r="M3222" s="6" t="b">
        <v>1</v>
      </c>
      <c r="N3222" s="6">
        <v>59</v>
      </c>
      <c r="O3222" s="6" t="b">
        <v>1</v>
      </c>
      <c r="P3222" s="6" t="s">
        <v>8271</v>
      </c>
      <c r="Q3222" s="8">
        <f t="shared" si="405"/>
        <v>100.84</v>
      </c>
      <c r="R3222" s="9">
        <f t="shared" si="406"/>
        <v>256.37288135593218</v>
      </c>
      <c r="S3222" s="6" t="s">
        <v>8317</v>
      </c>
      <c r="T3222" s="6" t="s">
        <v>8318</v>
      </c>
      <c r="U3222" s="6" t="str">
        <f t="shared" si="400"/>
        <v>theater</v>
      </c>
      <c r="V3222" s="6" t="str">
        <f t="shared" si="407"/>
        <v>plays</v>
      </c>
      <c r="W3222" s="6" t="str">
        <f t="shared" si="401"/>
        <v>theater</v>
      </c>
      <c r="X3222" s="6" t="str">
        <f t="shared" si="402"/>
        <v>plays</v>
      </c>
    </row>
    <row r="3223" spans="1:24" ht="104.7" customHeight="1" x14ac:dyDescent="0.55000000000000004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20">
        <f t="shared" si="403"/>
        <v>42155.696793981479</v>
      </c>
      <c r="L3223" s="20">
        <f t="shared" si="404"/>
        <v>42190.696793981479</v>
      </c>
      <c r="M3223" s="6" t="b">
        <v>1</v>
      </c>
      <c r="N3223" s="6">
        <v>113</v>
      </c>
      <c r="O3223" s="6" t="b">
        <v>1</v>
      </c>
      <c r="P3223" s="6" t="s">
        <v>8271</v>
      </c>
      <c r="Q3223" s="8">
        <f t="shared" si="405"/>
        <v>103.42499999999998</v>
      </c>
      <c r="R3223" s="9">
        <f t="shared" si="406"/>
        <v>36.610619469026545</v>
      </c>
      <c r="S3223" s="6" t="s">
        <v>8317</v>
      </c>
      <c r="T3223" s="6" t="s">
        <v>8318</v>
      </c>
      <c r="U3223" s="6" t="str">
        <f t="shared" si="400"/>
        <v>theater</v>
      </c>
      <c r="V3223" s="6" t="str">
        <f t="shared" si="407"/>
        <v>plays</v>
      </c>
      <c r="W3223" s="6" t="str">
        <f t="shared" si="401"/>
        <v>theater</v>
      </c>
      <c r="X3223" s="6" t="str">
        <f t="shared" si="402"/>
        <v>plays</v>
      </c>
    </row>
    <row r="3224" spans="1:24" ht="104.7" customHeight="1" x14ac:dyDescent="0.55000000000000004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20">
        <f t="shared" si="403"/>
        <v>42270.582141203704</v>
      </c>
      <c r="L3224" s="20">
        <f t="shared" si="404"/>
        <v>42301.895138888889</v>
      </c>
      <c r="M3224" s="6" t="b">
        <v>1</v>
      </c>
      <c r="N3224" s="6">
        <v>84</v>
      </c>
      <c r="O3224" s="6" t="b">
        <v>1</v>
      </c>
      <c r="P3224" s="6" t="s">
        <v>8271</v>
      </c>
      <c r="Q3224" s="8">
        <f t="shared" si="405"/>
        <v>124.8</v>
      </c>
      <c r="R3224" s="9">
        <f t="shared" si="406"/>
        <v>37.142857142857146</v>
      </c>
      <c r="S3224" s="6" t="s">
        <v>8317</v>
      </c>
      <c r="T3224" s="6" t="s">
        <v>8318</v>
      </c>
      <c r="U3224" s="6" t="str">
        <f t="shared" si="400"/>
        <v>theater</v>
      </c>
      <c r="V3224" s="6" t="str">
        <f t="shared" si="407"/>
        <v>plays</v>
      </c>
      <c r="W3224" s="6" t="str">
        <f t="shared" si="401"/>
        <v>theater</v>
      </c>
      <c r="X3224" s="6" t="str">
        <f t="shared" si="402"/>
        <v>plays</v>
      </c>
    </row>
    <row r="3225" spans="1:24" ht="104.7" customHeight="1" x14ac:dyDescent="0.55000000000000004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20">
        <f t="shared" si="403"/>
        <v>42206.835370370376</v>
      </c>
      <c r="L3225" s="20">
        <f t="shared" si="404"/>
        <v>42236.835370370376</v>
      </c>
      <c r="M3225" s="6" t="b">
        <v>1</v>
      </c>
      <c r="N3225" s="6">
        <v>74</v>
      </c>
      <c r="O3225" s="6" t="b">
        <v>1</v>
      </c>
      <c r="P3225" s="6" t="s">
        <v>8271</v>
      </c>
      <c r="Q3225" s="8">
        <f t="shared" si="405"/>
        <v>109.51612903225806</v>
      </c>
      <c r="R3225" s="9">
        <f t="shared" si="406"/>
        <v>45.878378378378379</v>
      </c>
      <c r="S3225" s="6" t="s">
        <v>8317</v>
      </c>
      <c r="T3225" s="6" t="s">
        <v>8318</v>
      </c>
      <c r="U3225" s="6" t="str">
        <f t="shared" si="400"/>
        <v>theater</v>
      </c>
      <c r="V3225" s="6" t="str">
        <f t="shared" si="407"/>
        <v>plays</v>
      </c>
      <c r="W3225" s="6" t="str">
        <f t="shared" si="401"/>
        <v>theater</v>
      </c>
      <c r="X3225" s="6" t="str">
        <f t="shared" si="402"/>
        <v>plays</v>
      </c>
    </row>
    <row r="3226" spans="1:24" ht="104.7" customHeight="1" x14ac:dyDescent="0.55000000000000004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20">
        <f t="shared" si="403"/>
        <v>42697.850844907407</v>
      </c>
      <c r="L3226" s="20">
        <f t="shared" si="404"/>
        <v>42745.208333333328</v>
      </c>
      <c r="M3226" s="6" t="b">
        <v>1</v>
      </c>
      <c r="N3226" s="6">
        <v>216</v>
      </c>
      <c r="O3226" s="6" t="b">
        <v>1</v>
      </c>
      <c r="P3226" s="6" t="s">
        <v>8271</v>
      </c>
      <c r="Q3226" s="8">
        <f t="shared" si="405"/>
        <v>102.03333333333333</v>
      </c>
      <c r="R3226" s="9">
        <f t="shared" si="406"/>
        <v>141.71296296296296</v>
      </c>
      <c r="S3226" s="6" t="s">
        <v>8317</v>
      </c>
      <c r="T3226" s="6" t="s">
        <v>8318</v>
      </c>
      <c r="U3226" s="6" t="str">
        <f t="shared" si="400"/>
        <v>theater</v>
      </c>
      <c r="V3226" s="6" t="str">
        <f t="shared" si="407"/>
        <v>plays</v>
      </c>
      <c r="W3226" s="6" t="str">
        <f t="shared" si="401"/>
        <v>theater</v>
      </c>
      <c r="X3226" s="6" t="str">
        <f t="shared" si="402"/>
        <v>plays</v>
      </c>
    </row>
    <row r="3227" spans="1:24" ht="104.7" customHeight="1" x14ac:dyDescent="0.55000000000000004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20">
        <f t="shared" si="403"/>
        <v>42503.559467592597</v>
      </c>
      <c r="L3227" s="20">
        <f t="shared" si="404"/>
        <v>42524.875</v>
      </c>
      <c r="M3227" s="6" t="b">
        <v>1</v>
      </c>
      <c r="N3227" s="6">
        <v>39</v>
      </c>
      <c r="O3227" s="6" t="b">
        <v>1</v>
      </c>
      <c r="P3227" s="6" t="s">
        <v>8271</v>
      </c>
      <c r="Q3227" s="8">
        <f t="shared" si="405"/>
        <v>102.35000000000001</v>
      </c>
      <c r="R3227" s="9">
        <f t="shared" si="406"/>
        <v>52.487179487179489</v>
      </c>
      <c r="S3227" s="6" t="s">
        <v>8317</v>
      </c>
      <c r="T3227" s="6" t="s">
        <v>8318</v>
      </c>
      <c r="U3227" s="6" t="str">
        <f t="shared" si="400"/>
        <v>theater</v>
      </c>
      <c r="V3227" s="6" t="str">
        <f t="shared" si="407"/>
        <v>plays</v>
      </c>
      <c r="W3227" s="6" t="str">
        <f t="shared" si="401"/>
        <v>theater</v>
      </c>
      <c r="X3227" s="6" t="str">
        <f t="shared" si="402"/>
        <v>plays</v>
      </c>
    </row>
    <row r="3228" spans="1:24" ht="104.7" customHeight="1" x14ac:dyDescent="0.55000000000000004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20">
        <f t="shared" si="403"/>
        <v>42277.583472222221</v>
      </c>
      <c r="L3228" s="20">
        <f t="shared" si="404"/>
        <v>42307.583472222221</v>
      </c>
      <c r="M3228" s="6" t="b">
        <v>1</v>
      </c>
      <c r="N3228" s="6">
        <v>21</v>
      </c>
      <c r="O3228" s="6" t="b">
        <v>1</v>
      </c>
      <c r="P3228" s="6" t="s">
        <v>8271</v>
      </c>
      <c r="Q3228" s="8">
        <f t="shared" si="405"/>
        <v>104.16666666666667</v>
      </c>
      <c r="R3228" s="9">
        <f t="shared" si="406"/>
        <v>59.523809523809526</v>
      </c>
      <c r="S3228" s="6" t="s">
        <v>8317</v>
      </c>
      <c r="T3228" s="6" t="s">
        <v>8318</v>
      </c>
      <c r="U3228" s="6" t="str">
        <f t="shared" si="400"/>
        <v>theater</v>
      </c>
      <c r="V3228" s="6" t="str">
        <f t="shared" si="407"/>
        <v>plays</v>
      </c>
      <c r="W3228" s="6" t="str">
        <f t="shared" si="401"/>
        <v>theater</v>
      </c>
      <c r="X3228" s="6" t="str">
        <f t="shared" si="402"/>
        <v>plays</v>
      </c>
    </row>
    <row r="3229" spans="1:24" ht="104.7" customHeight="1" x14ac:dyDescent="0.55000000000000004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20">
        <f t="shared" si="403"/>
        <v>42722.882361111115</v>
      </c>
      <c r="L3229" s="20">
        <f t="shared" si="404"/>
        <v>42752.882361111115</v>
      </c>
      <c r="M3229" s="6" t="b">
        <v>0</v>
      </c>
      <c r="N3229" s="6">
        <v>30</v>
      </c>
      <c r="O3229" s="6" t="b">
        <v>1</v>
      </c>
      <c r="P3229" s="6" t="s">
        <v>8271</v>
      </c>
      <c r="Q3229" s="8">
        <f t="shared" si="405"/>
        <v>125</v>
      </c>
      <c r="R3229" s="9">
        <f t="shared" si="406"/>
        <v>50</v>
      </c>
      <c r="S3229" s="6" t="s">
        <v>8317</v>
      </c>
      <c r="T3229" s="6" t="s">
        <v>8318</v>
      </c>
      <c r="U3229" s="6" t="str">
        <f t="shared" si="400"/>
        <v>theater</v>
      </c>
      <c r="V3229" s="6" t="str">
        <f t="shared" si="407"/>
        <v>plays</v>
      </c>
      <c r="W3229" s="6" t="str">
        <f t="shared" si="401"/>
        <v>theater</v>
      </c>
      <c r="X3229" s="6" t="str">
        <f t="shared" si="402"/>
        <v>plays</v>
      </c>
    </row>
    <row r="3230" spans="1:24" ht="104.7" customHeight="1" x14ac:dyDescent="0.55000000000000004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20">
        <f t="shared" si="403"/>
        <v>42323.70930555556</v>
      </c>
      <c r="L3230" s="20">
        <f t="shared" si="404"/>
        <v>42355.207638888889</v>
      </c>
      <c r="M3230" s="6" t="b">
        <v>1</v>
      </c>
      <c r="N3230" s="6">
        <v>37</v>
      </c>
      <c r="O3230" s="6" t="b">
        <v>1</v>
      </c>
      <c r="P3230" s="6" t="s">
        <v>8271</v>
      </c>
      <c r="Q3230" s="8">
        <f t="shared" si="405"/>
        <v>102.34285714285714</v>
      </c>
      <c r="R3230" s="9">
        <f t="shared" si="406"/>
        <v>193.62162162162161</v>
      </c>
      <c r="S3230" s="6" t="s">
        <v>8317</v>
      </c>
      <c r="T3230" s="6" t="s">
        <v>8318</v>
      </c>
      <c r="U3230" s="6" t="str">
        <f t="shared" si="400"/>
        <v>theater</v>
      </c>
      <c r="V3230" s="6" t="str">
        <f t="shared" si="407"/>
        <v>plays</v>
      </c>
      <c r="W3230" s="6" t="str">
        <f t="shared" si="401"/>
        <v>theater</v>
      </c>
      <c r="X3230" s="6" t="str">
        <f t="shared" si="402"/>
        <v>plays</v>
      </c>
    </row>
    <row r="3231" spans="1:24" ht="104.7" customHeight="1" x14ac:dyDescent="0.55000000000000004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20">
        <f t="shared" si="403"/>
        <v>41933.291643518518</v>
      </c>
      <c r="L3231" s="20">
        <f t="shared" si="404"/>
        <v>41963.333310185189</v>
      </c>
      <c r="M3231" s="6" t="b">
        <v>1</v>
      </c>
      <c r="N3231" s="6">
        <v>202</v>
      </c>
      <c r="O3231" s="6" t="b">
        <v>1</v>
      </c>
      <c r="P3231" s="6" t="s">
        <v>8271</v>
      </c>
      <c r="Q3231" s="8">
        <f t="shared" si="405"/>
        <v>107.86500000000001</v>
      </c>
      <c r="R3231" s="9">
        <f t="shared" si="406"/>
        <v>106.79702970297029</v>
      </c>
      <c r="S3231" s="6" t="s">
        <v>8317</v>
      </c>
      <c r="T3231" s="6" t="s">
        <v>8318</v>
      </c>
      <c r="U3231" s="6" t="str">
        <f t="shared" si="400"/>
        <v>theater</v>
      </c>
      <c r="V3231" s="6" t="str">
        <f t="shared" si="407"/>
        <v>plays</v>
      </c>
      <c r="W3231" s="6" t="str">
        <f t="shared" si="401"/>
        <v>theater</v>
      </c>
      <c r="X3231" s="6" t="str">
        <f t="shared" si="402"/>
        <v>plays</v>
      </c>
    </row>
    <row r="3232" spans="1:24" ht="104.7" customHeight="1" x14ac:dyDescent="0.55000000000000004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20">
        <f t="shared" si="403"/>
        <v>41898.168125000004</v>
      </c>
      <c r="L3232" s="20">
        <f t="shared" si="404"/>
        <v>41913.165972222225</v>
      </c>
      <c r="M3232" s="6" t="b">
        <v>1</v>
      </c>
      <c r="N3232" s="6">
        <v>37</v>
      </c>
      <c r="O3232" s="6" t="b">
        <v>1</v>
      </c>
      <c r="P3232" s="6" t="s">
        <v>8271</v>
      </c>
      <c r="Q3232" s="8">
        <f t="shared" si="405"/>
        <v>109.88461538461539</v>
      </c>
      <c r="R3232" s="9">
        <f t="shared" si="406"/>
        <v>77.21621621621621</v>
      </c>
      <c r="S3232" s="6" t="s">
        <v>8317</v>
      </c>
      <c r="T3232" s="6" t="s">
        <v>8318</v>
      </c>
      <c r="U3232" s="6" t="str">
        <f t="shared" si="400"/>
        <v>theater</v>
      </c>
      <c r="V3232" s="6" t="str">
        <f t="shared" si="407"/>
        <v>plays</v>
      </c>
      <c r="W3232" s="6" t="str">
        <f t="shared" si="401"/>
        <v>theater</v>
      </c>
      <c r="X3232" s="6" t="str">
        <f t="shared" si="402"/>
        <v>plays</v>
      </c>
    </row>
    <row r="3233" spans="1:24" ht="104.7" customHeight="1" x14ac:dyDescent="0.55000000000000004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20">
        <f t="shared" si="403"/>
        <v>42446.943831018521</v>
      </c>
      <c r="L3233" s="20">
        <f t="shared" si="404"/>
        <v>42476.943831018521</v>
      </c>
      <c r="M3233" s="6" t="b">
        <v>0</v>
      </c>
      <c r="N3233" s="6">
        <v>28</v>
      </c>
      <c r="O3233" s="6" t="b">
        <v>1</v>
      </c>
      <c r="P3233" s="6" t="s">
        <v>8271</v>
      </c>
      <c r="Q3233" s="8">
        <f t="shared" si="405"/>
        <v>161</v>
      </c>
      <c r="R3233" s="9">
        <f t="shared" si="406"/>
        <v>57.5</v>
      </c>
      <c r="S3233" s="6" t="s">
        <v>8317</v>
      </c>
      <c r="T3233" s="6" t="s">
        <v>8318</v>
      </c>
      <c r="U3233" s="6" t="str">
        <f t="shared" si="400"/>
        <v>theater</v>
      </c>
      <c r="V3233" s="6" t="str">
        <f t="shared" si="407"/>
        <v>plays</v>
      </c>
      <c r="W3233" s="6" t="str">
        <f t="shared" si="401"/>
        <v>theater</v>
      </c>
      <c r="X3233" s="6" t="str">
        <f t="shared" si="402"/>
        <v>plays</v>
      </c>
    </row>
    <row r="3234" spans="1:24" ht="104.7" customHeight="1" x14ac:dyDescent="0.55000000000000004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20">
        <f t="shared" si="403"/>
        <v>42463.81385416667</v>
      </c>
      <c r="L3234" s="20">
        <f t="shared" si="404"/>
        <v>42494.165972222225</v>
      </c>
      <c r="M3234" s="6" t="b">
        <v>1</v>
      </c>
      <c r="N3234" s="6">
        <v>26</v>
      </c>
      <c r="O3234" s="6" t="b">
        <v>1</v>
      </c>
      <c r="P3234" s="6" t="s">
        <v>8271</v>
      </c>
      <c r="Q3234" s="8">
        <f t="shared" si="405"/>
        <v>131.20000000000002</v>
      </c>
      <c r="R3234" s="9">
        <f t="shared" si="406"/>
        <v>50.46153846153846</v>
      </c>
      <c r="S3234" s="6" t="s">
        <v>8317</v>
      </c>
      <c r="T3234" s="6" t="s">
        <v>8318</v>
      </c>
      <c r="U3234" s="6" t="str">
        <f t="shared" si="400"/>
        <v>theater</v>
      </c>
      <c r="V3234" s="6" t="str">
        <f t="shared" si="407"/>
        <v>plays</v>
      </c>
      <c r="W3234" s="6" t="str">
        <f t="shared" si="401"/>
        <v>theater</v>
      </c>
      <c r="X3234" s="6" t="str">
        <f t="shared" si="402"/>
        <v>plays</v>
      </c>
    </row>
    <row r="3235" spans="1:24" ht="104.7" customHeight="1" x14ac:dyDescent="0.55000000000000004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20">
        <f t="shared" si="403"/>
        <v>42766.805034722223</v>
      </c>
      <c r="L3235" s="20">
        <f t="shared" si="404"/>
        <v>42796.805034722223</v>
      </c>
      <c r="M3235" s="6" t="b">
        <v>0</v>
      </c>
      <c r="N3235" s="6">
        <v>61</v>
      </c>
      <c r="O3235" s="6" t="b">
        <v>1</v>
      </c>
      <c r="P3235" s="6" t="s">
        <v>8271</v>
      </c>
      <c r="Q3235" s="8">
        <f t="shared" si="405"/>
        <v>118.8</v>
      </c>
      <c r="R3235" s="9">
        <f t="shared" si="406"/>
        <v>97.377049180327873</v>
      </c>
      <c r="S3235" s="6" t="s">
        <v>8317</v>
      </c>
      <c r="T3235" s="6" t="s">
        <v>8318</v>
      </c>
      <c r="U3235" s="6" t="str">
        <f t="shared" si="400"/>
        <v>theater</v>
      </c>
      <c r="V3235" s="6" t="str">
        <f t="shared" si="407"/>
        <v>plays</v>
      </c>
      <c r="W3235" s="6" t="str">
        <f t="shared" si="401"/>
        <v>theater</v>
      </c>
      <c r="X3235" s="6" t="str">
        <f t="shared" si="402"/>
        <v>plays</v>
      </c>
    </row>
    <row r="3236" spans="1:24" ht="104.7" customHeight="1" x14ac:dyDescent="0.55000000000000004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20">
        <f t="shared" si="403"/>
        <v>42734.789444444439</v>
      </c>
      <c r="L3236" s="20">
        <f t="shared" si="404"/>
        <v>42767.979861111111</v>
      </c>
      <c r="M3236" s="6" t="b">
        <v>0</v>
      </c>
      <c r="N3236" s="6">
        <v>115</v>
      </c>
      <c r="O3236" s="6" t="b">
        <v>1</v>
      </c>
      <c r="P3236" s="6" t="s">
        <v>8271</v>
      </c>
      <c r="Q3236" s="8">
        <f t="shared" si="405"/>
        <v>100.39275000000001</v>
      </c>
      <c r="R3236" s="9">
        <f t="shared" si="406"/>
        <v>34.91921739130435</v>
      </c>
      <c r="S3236" s="6" t="s">
        <v>8317</v>
      </c>
      <c r="T3236" s="6" t="s">
        <v>8318</v>
      </c>
      <c r="U3236" s="6" t="str">
        <f t="shared" si="400"/>
        <v>theater</v>
      </c>
      <c r="V3236" s="6" t="str">
        <f t="shared" si="407"/>
        <v>plays</v>
      </c>
      <c r="W3236" s="6" t="str">
        <f t="shared" si="401"/>
        <v>theater</v>
      </c>
      <c r="X3236" s="6" t="str">
        <f t="shared" si="402"/>
        <v>plays</v>
      </c>
    </row>
    <row r="3237" spans="1:24" ht="104.7" customHeight="1" x14ac:dyDescent="0.55000000000000004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20">
        <f t="shared" si="403"/>
        <v>42522.347812499997</v>
      </c>
      <c r="L3237" s="20">
        <f t="shared" si="404"/>
        <v>42552.347812499997</v>
      </c>
      <c r="M3237" s="6" t="b">
        <v>1</v>
      </c>
      <c r="N3237" s="6">
        <v>181</v>
      </c>
      <c r="O3237" s="6" t="b">
        <v>1</v>
      </c>
      <c r="P3237" s="6" t="s">
        <v>8271</v>
      </c>
      <c r="Q3237" s="8">
        <f t="shared" si="405"/>
        <v>103.20666666666666</v>
      </c>
      <c r="R3237" s="9">
        <f t="shared" si="406"/>
        <v>85.530386740331494</v>
      </c>
      <c r="S3237" s="6" t="s">
        <v>8317</v>
      </c>
      <c r="T3237" s="6" t="s">
        <v>8318</v>
      </c>
      <c r="U3237" s="6" t="str">
        <f t="shared" si="400"/>
        <v>theater</v>
      </c>
      <c r="V3237" s="6" t="str">
        <f t="shared" si="407"/>
        <v>plays</v>
      </c>
      <c r="W3237" s="6" t="str">
        <f t="shared" si="401"/>
        <v>theater</v>
      </c>
      <c r="X3237" s="6" t="str">
        <f t="shared" si="402"/>
        <v>plays</v>
      </c>
    </row>
    <row r="3238" spans="1:24" ht="104.7" customHeight="1" x14ac:dyDescent="0.55000000000000004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20">
        <f t="shared" si="403"/>
        <v>42702.917048611111</v>
      </c>
      <c r="L3238" s="20">
        <f t="shared" si="404"/>
        <v>42732.917048611111</v>
      </c>
      <c r="M3238" s="6" t="b">
        <v>0</v>
      </c>
      <c r="N3238" s="6">
        <v>110</v>
      </c>
      <c r="O3238" s="6" t="b">
        <v>1</v>
      </c>
      <c r="P3238" s="6" t="s">
        <v>8271</v>
      </c>
      <c r="Q3238" s="8">
        <f t="shared" si="405"/>
        <v>100.6</v>
      </c>
      <c r="R3238" s="9">
        <f t="shared" si="406"/>
        <v>182.90909090909091</v>
      </c>
      <c r="S3238" s="6" t="s">
        <v>8317</v>
      </c>
      <c r="T3238" s="6" t="s">
        <v>8318</v>
      </c>
      <c r="U3238" s="6" t="str">
        <f t="shared" si="400"/>
        <v>theater</v>
      </c>
      <c r="V3238" s="6" t="str">
        <f t="shared" si="407"/>
        <v>plays</v>
      </c>
      <c r="W3238" s="6" t="str">
        <f t="shared" si="401"/>
        <v>theater</v>
      </c>
      <c r="X3238" s="6" t="str">
        <f t="shared" si="402"/>
        <v>plays</v>
      </c>
    </row>
    <row r="3239" spans="1:24" ht="104.7" customHeight="1" x14ac:dyDescent="0.55000000000000004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20">
        <f t="shared" si="403"/>
        <v>42252.474351851852</v>
      </c>
      <c r="L3239" s="20">
        <f t="shared" si="404"/>
        <v>42276.165972222225</v>
      </c>
      <c r="M3239" s="6" t="b">
        <v>1</v>
      </c>
      <c r="N3239" s="6">
        <v>269</v>
      </c>
      <c r="O3239" s="6" t="b">
        <v>1</v>
      </c>
      <c r="P3239" s="6" t="s">
        <v>8271</v>
      </c>
      <c r="Q3239" s="8">
        <f t="shared" si="405"/>
        <v>100.78754285714287</v>
      </c>
      <c r="R3239" s="9">
        <f t="shared" si="406"/>
        <v>131.13620817843866</v>
      </c>
      <c r="S3239" s="6" t="s">
        <v>8317</v>
      </c>
      <c r="T3239" s="6" t="s">
        <v>8318</v>
      </c>
      <c r="U3239" s="6" t="str">
        <f t="shared" si="400"/>
        <v>theater</v>
      </c>
      <c r="V3239" s="6" t="str">
        <f t="shared" si="407"/>
        <v>plays</v>
      </c>
      <c r="W3239" s="6" t="str">
        <f t="shared" si="401"/>
        <v>theater</v>
      </c>
      <c r="X3239" s="6" t="str">
        <f t="shared" si="402"/>
        <v>plays</v>
      </c>
    </row>
    <row r="3240" spans="1:24" ht="104.7" customHeight="1" x14ac:dyDescent="0.55000000000000004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20">
        <f t="shared" si="403"/>
        <v>42156.510393518518</v>
      </c>
      <c r="L3240" s="20">
        <f t="shared" si="404"/>
        <v>42186.510393518518</v>
      </c>
      <c r="M3240" s="6" t="b">
        <v>1</v>
      </c>
      <c r="N3240" s="6">
        <v>79</v>
      </c>
      <c r="O3240" s="6" t="b">
        <v>1</v>
      </c>
      <c r="P3240" s="6" t="s">
        <v>8271</v>
      </c>
      <c r="Q3240" s="8">
        <f t="shared" si="405"/>
        <v>112.32142857142857</v>
      </c>
      <c r="R3240" s="9">
        <f t="shared" si="406"/>
        <v>39.810126582278478</v>
      </c>
      <c r="S3240" s="6" t="s">
        <v>8317</v>
      </c>
      <c r="T3240" s="6" t="s">
        <v>8318</v>
      </c>
      <c r="U3240" s="6" t="str">
        <f t="shared" si="400"/>
        <v>theater</v>
      </c>
      <c r="V3240" s="6" t="str">
        <f t="shared" si="407"/>
        <v>plays</v>
      </c>
      <c r="W3240" s="6" t="str">
        <f t="shared" si="401"/>
        <v>theater</v>
      </c>
      <c r="X3240" s="6" t="str">
        <f t="shared" si="402"/>
        <v>plays</v>
      </c>
    </row>
    <row r="3241" spans="1:24" ht="104.7" customHeight="1" x14ac:dyDescent="0.55000000000000004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20">
        <f t="shared" si="403"/>
        <v>42278.089039351849</v>
      </c>
      <c r="L3241" s="20">
        <f t="shared" si="404"/>
        <v>42302.999305555553</v>
      </c>
      <c r="M3241" s="6" t="b">
        <v>1</v>
      </c>
      <c r="N3241" s="6">
        <v>104</v>
      </c>
      <c r="O3241" s="6" t="b">
        <v>1</v>
      </c>
      <c r="P3241" s="6" t="s">
        <v>8271</v>
      </c>
      <c r="Q3241" s="8">
        <f t="shared" si="405"/>
        <v>105.91914022517912</v>
      </c>
      <c r="R3241" s="9">
        <f t="shared" si="406"/>
        <v>59.701730769230764</v>
      </c>
      <c r="S3241" s="6" t="s">
        <v>8317</v>
      </c>
      <c r="T3241" s="6" t="s">
        <v>8318</v>
      </c>
      <c r="U3241" s="6" t="str">
        <f t="shared" si="400"/>
        <v>theater</v>
      </c>
      <c r="V3241" s="6" t="str">
        <f t="shared" si="407"/>
        <v>plays</v>
      </c>
      <c r="W3241" s="6" t="str">
        <f t="shared" si="401"/>
        <v>theater</v>
      </c>
      <c r="X3241" s="6" t="str">
        <f t="shared" si="402"/>
        <v>plays</v>
      </c>
    </row>
    <row r="3242" spans="1:24" ht="104.7" customHeight="1" x14ac:dyDescent="0.55000000000000004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20">
        <f t="shared" si="403"/>
        <v>42754.693842592591</v>
      </c>
      <c r="L3242" s="20">
        <f t="shared" si="404"/>
        <v>42782.958333333328</v>
      </c>
      <c r="M3242" s="6" t="b">
        <v>0</v>
      </c>
      <c r="N3242" s="6">
        <v>34</v>
      </c>
      <c r="O3242" s="6" t="b">
        <v>1</v>
      </c>
      <c r="P3242" s="6" t="s">
        <v>8271</v>
      </c>
      <c r="Q3242" s="8">
        <f t="shared" si="405"/>
        <v>100.56666666666668</v>
      </c>
      <c r="R3242" s="9">
        <f t="shared" si="406"/>
        <v>88.735294117647058</v>
      </c>
      <c r="S3242" s="6" t="s">
        <v>8317</v>
      </c>
      <c r="T3242" s="6" t="s">
        <v>8318</v>
      </c>
      <c r="U3242" s="6" t="str">
        <f t="shared" si="400"/>
        <v>theater</v>
      </c>
      <c r="V3242" s="6" t="str">
        <f t="shared" si="407"/>
        <v>plays</v>
      </c>
      <c r="W3242" s="6" t="str">
        <f t="shared" si="401"/>
        <v>theater</v>
      </c>
      <c r="X3242" s="6" t="str">
        <f t="shared" si="402"/>
        <v>plays</v>
      </c>
    </row>
    <row r="3243" spans="1:24" ht="104.7" customHeight="1" x14ac:dyDescent="0.55000000000000004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20">
        <f t="shared" si="403"/>
        <v>41893.324884259258</v>
      </c>
      <c r="L3243" s="20">
        <f t="shared" si="404"/>
        <v>41926.290972222225</v>
      </c>
      <c r="M3243" s="6" t="b">
        <v>1</v>
      </c>
      <c r="N3243" s="6">
        <v>167</v>
      </c>
      <c r="O3243" s="6" t="b">
        <v>1</v>
      </c>
      <c r="P3243" s="6" t="s">
        <v>8271</v>
      </c>
      <c r="Q3243" s="8">
        <f t="shared" si="405"/>
        <v>115.30588235294117</v>
      </c>
      <c r="R3243" s="9">
        <f t="shared" si="406"/>
        <v>58.688622754491021</v>
      </c>
      <c r="S3243" s="6" t="s">
        <v>8317</v>
      </c>
      <c r="T3243" s="6" t="s">
        <v>8318</v>
      </c>
      <c r="U3243" s="6" t="str">
        <f t="shared" si="400"/>
        <v>theater</v>
      </c>
      <c r="V3243" s="6" t="str">
        <f t="shared" si="407"/>
        <v>plays</v>
      </c>
      <c r="W3243" s="6" t="str">
        <f t="shared" si="401"/>
        <v>theater</v>
      </c>
      <c r="X3243" s="6" t="str">
        <f t="shared" si="402"/>
        <v>plays</v>
      </c>
    </row>
    <row r="3244" spans="1:24" ht="104.7" customHeight="1" x14ac:dyDescent="0.55000000000000004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20">
        <f t="shared" si="403"/>
        <v>41871.755694444444</v>
      </c>
      <c r="L3244" s="20">
        <f t="shared" si="404"/>
        <v>41901.755694444444</v>
      </c>
      <c r="M3244" s="6" t="b">
        <v>1</v>
      </c>
      <c r="N3244" s="6">
        <v>183</v>
      </c>
      <c r="O3244" s="6" t="b">
        <v>1</v>
      </c>
      <c r="P3244" s="6" t="s">
        <v>8271</v>
      </c>
      <c r="Q3244" s="8">
        <f t="shared" si="405"/>
        <v>127.30419999999999</v>
      </c>
      <c r="R3244" s="9">
        <f t="shared" si="406"/>
        <v>69.56513661202186</v>
      </c>
      <c r="S3244" s="6" t="s">
        <v>8317</v>
      </c>
      <c r="T3244" s="6" t="s">
        <v>8318</v>
      </c>
      <c r="U3244" s="6" t="str">
        <f t="shared" si="400"/>
        <v>theater</v>
      </c>
      <c r="V3244" s="6" t="str">
        <f t="shared" si="407"/>
        <v>plays</v>
      </c>
      <c r="W3244" s="6" t="str">
        <f t="shared" si="401"/>
        <v>theater</v>
      </c>
      <c r="X3244" s="6" t="str">
        <f t="shared" si="402"/>
        <v>plays</v>
      </c>
    </row>
    <row r="3245" spans="1:24" ht="104.7" customHeight="1" x14ac:dyDescent="0.55000000000000004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20">
        <f t="shared" si="403"/>
        <v>42262.096782407403</v>
      </c>
      <c r="L3245" s="20">
        <f t="shared" si="404"/>
        <v>42286</v>
      </c>
      <c r="M3245" s="6" t="b">
        <v>1</v>
      </c>
      <c r="N3245" s="6">
        <v>71</v>
      </c>
      <c r="O3245" s="6" t="b">
        <v>1</v>
      </c>
      <c r="P3245" s="6" t="s">
        <v>8271</v>
      </c>
      <c r="Q3245" s="8">
        <f t="shared" si="405"/>
        <v>102.83750000000001</v>
      </c>
      <c r="R3245" s="9">
        <f t="shared" si="406"/>
        <v>115.87323943661971</v>
      </c>
      <c r="S3245" s="6" t="s">
        <v>8317</v>
      </c>
      <c r="T3245" s="6" t="s">
        <v>8318</v>
      </c>
      <c r="U3245" s="6" t="str">
        <f t="shared" si="400"/>
        <v>theater</v>
      </c>
      <c r="V3245" s="6" t="str">
        <f t="shared" si="407"/>
        <v>plays</v>
      </c>
      <c r="W3245" s="6" t="str">
        <f t="shared" si="401"/>
        <v>theater</v>
      </c>
      <c r="X3245" s="6" t="str">
        <f t="shared" si="402"/>
        <v>plays</v>
      </c>
    </row>
    <row r="3246" spans="1:24" ht="104.7" customHeight="1" x14ac:dyDescent="0.55000000000000004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20">
        <f t="shared" si="403"/>
        <v>42675.694236111114</v>
      </c>
      <c r="L3246" s="20">
        <f t="shared" si="404"/>
        <v>42705.735902777778</v>
      </c>
      <c r="M3246" s="6" t="b">
        <v>0</v>
      </c>
      <c r="N3246" s="6">
        <v>69</v>
      </c>
      <c r="O3246" s="6" t="b">
        <v>1</v>
      </c>
      <c r="P3246" s="6" t="s">
        <v>8271</v>
      </c>
      <c r="Q3246" s="8">
        <f t="shared" si="405"/>
        <v>102.9375</v>
      </c>
      <c r="R3246" s="9">
        <f t="shared" si="406"/>
        <v>23.869565217391305</v>
      </c>
      <c r="S3246" s="6" t="s">
        <v>8317</v>
      </c>
      <c r="T3246" s="6" t="s">
        <v>8318</v>
      </c>
      <c r="U3246" s="6" t="str">
        <f t="shared" si="400"/>
        <v>theater</v>
      </c>
      <c r="V3246" s="6" t="str">
        <f t="shared" si="407"/>
        <v>plays</v>
      </c>
      <c r="W3246" s="6" t="str">
        <f t="shared" si="401"/>
        <v>theater</v>
      </c>
      <c r="X3246" s="6" t="str">
        <f t="shared" si="402"/>
        <v>plays</v>
      </c>
    </row>
    <row r="3247" spans="1:24" ht="104.7" customHeight="1" x14ac:dyDescent="0.55000000000000004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20">
        <f t="shared" si="403"/>
        <v>42135.60020833333</v>
      </c>
      <c r="L3247" s="20">
        <f t="shared" si="404"/>
        <v>42167.083333333328</v>
      </c>
      <c r="M3247" s="6" t="b">
        <v>0</v>
      </c>
      <c r="N3247" s="6">
        <v>270</v>
      </c>
      <c r="O3247" s="6" t="b">
        <v>1</v>
      </c>
      <c r="P3247" s="6" t="s">
        <v>8271</v>
      </c>
      <c r="Q3247" s="8">
        <f t="shared" si="405"/>
        <v>104.3047619047619</v>
      </c>
      <c r="R3247" s="9">
        <f t="shared" si="406"/>
        <v>81.125925925925927</v>
      </c>
      <c r="S3247" s="6" t="s">
        <v>8317</v>
      </c>
      <c r="T3247" s="6" t="s">
        <v>8318</v>
      </c>
      <c r="U3247" s="6" t="str">
        <f t="shared" si="400"/>
        <v>theater</v>
      </c>
      <c r="V3247" s="6" t="str">
        <f t="shared" si="407"/>
        <v>plays</v>
      </c>
      <c r="W3247" s="6" t="str">
        <f t="shared" si="401"/>
        <v>theater</v>
      </c>
      <c r="X3247" s="6" t="str">
        <f t="shared" si="402"/>
        <v>plays</v>
      </c>
    </row>
    <row r="3248" spans="1:24" ht="104.7" customHeight="1" x14ac:dyDescent="0.55000000000000004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20">
        <f t="shared" si="403"/>
        <v>42230.472222222219</v>
      </c>
      <c r="L3248" s="20">
        <f t="shared" si="404"/>
        <v>42259.165972222225</v>
      </c>
      <c r="M3248" s="6" t="b">
        <v>1</v>
      </c>
      <c r="N3248" s="6">
        <v>193</v>
      </c>
      <c r="O3248" s="6" t="b">
        <v>1</v>
      </c>
      <c r="P3248" s="6" t="s">
        <v>8271</v>
      </c>
      <c r="Q3248" s="8">
        <f t="shared" si="405"/>
        <v>111.22000000000001</v>
      </c>
      <c r="R3248" s="9">
        <f t="shared" si="406"/>
        <v>57.626943005181346</v>
      </c>
      <c r="S3248" s="6" t="s">
        <v>8317</v>
      </c>
      <c r="T3248" s="6" t="s">
        <v>8318</v>
      </c>
      <c r="U3248" s="6" t="str">
        <f t="shared" si="400"/>
        <v>theater</v>
      </c>
      <c r="V3248" s="6" t="str">
        <f t="shared" si="407"/>
        <v>plays</v>
      </c>
      <c r="W3248" s="6" t="str">
        <f t="shared" si="401"/>
        <v>theater</v>
      </c>
      <c r="X3248" s="6" t="str">
        <f t="shared" si="402"/>
        <v>plays</v>
      </c>
    </row>
    <row r="3249" spans="1:24" ht="104.7" customHeight="1" x14ac:dyDescent="0.55000000000000004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20">
        <f t="shared" si="403"/>
        <v>42167.434166666666</v>
      </c>
      <c r="L3249" s="20">
        <f t="shared" si="404"/>
        <v>42197.434166666666</v>
      </c>
      <c r="M3249" s="6" t="b">
        <v>1</v>
      </c>
      <c r="N3249" s="6">
        <v>57</v>
      </c>
      <c r="O3249" s="6" t="b">
        <v>1</v>
      </c>
      <c r="P3249" s="6" t="s">
        <v>8271</v>
      </c>
      <c r="Q3249" s="8">
        <f t="shared" si="405"/>
        <v>105.86</v>
      </c>
      <c r="R3249" s="9">
        <f t="shared" si="406"/>
        <v>46.429824561403507</v>
      </c>
      <c r="S3249" s="6" t="s">
        <v>8317</v>
      </c>
      <c r="T3249" s="6" t="s">
        <v>8318</v>
      </c>
      <c r="U3249" s="6" t="str">
        <f t="shared" si="400"/>
        <v>theater</v>
      </c>
      <c r="V3249" s="6" t="str">
        <f t="shared" si="407"/>
        <v>plays</v>
      </c>
      <c r="W3249" s="6" t="str">
        <f t="shared" si="401"/>
        <v>theater</v>
      </c>
      <c r="X3249" s="6" t="str">
        <f t="shared" si="402"/>
        <v>plays</v>
      </c>
    </row>
    <row r="3250" spans="1:24" ht="104.7" customHeight="1" x14ac:dyDescent="0.55000000000000004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20">
        <f t="shared" si="403"/>
        <v>42068.888391203705</v>
      </c>
      <c r="L3250" s="20">
        <f t="shared" si="404"/>
        <v>42098.846724537041</v>
      </c>
      <c r="M3250" s="6" t="b">
        <v>1</v>
      </c>
      <c r="N3250" s="6">
        <v>200</v>
      </c>
      <c r="O3250" s="6" t="b">
        <v>1</v>
      </c>
      <c r="P3250" s="6" t="s">
        <v>8271</v>
      </c>
      <c r="Q3250" s="8">
        <f t="shared" si="405"/>
        <v>100.79166666666666</v>
      </c>
      <c r="R3250" s="9">
        <f t="shared" si="406"/>
        <v>60.475000000000001</v>
      </c>
      <c r="S3250" s="6" t="s">
        <v>8317</v>
      </c>
      <c r="T3250" s="6" t="s">
        <v>8318</v>
      </c>
      <c r="U3250" s="6" t="str">
        <f t="shared" si="400"/>
        <v>theater</v>
      </c>
      <c r="V3250" s="6" t="str">
        <f t="shared" si="407"/>
        <v>plays</v>
      </c>
      <c r="W3250" s="6" t="str">
        <f t="shared" si="401"/>
        <v>theater</v>
      </c>
      <c r="X3250" s="6" t="str">
        <f t="shared" si="402"/>
        <v>plays</v>
      </c>
    </row>
    <row r="3251" spans="1:24" ht="104.7" customHeight="1" x14ac:dyDescent="0.55000000000000004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20">
        <f t="shared" si="403"/>
        <v>42145.746689814812</v>
      </c>
      <c r="L3251" s="20">
        <f t="shared" si="404"/>
        <v>42175.746689814812</v>
      </c>
      <c r="M3251" s="6" t="b">
        <v>1</v>
      </c>
      <c r="N3251" s="6">
        <v>88</v>
      </c>
      <c r="O3251" s="6" t="b">
        <v>1</v>
      </c>
      <c r="P3251" s="6" t="s">
        <v>8271</v>
      </c>
      <c r="Q3251" s="8">
        <f t="shared" si="405"/>
        <v>104.92727272727274</v>
      </c>
      <c r="R3251" s="9">
        <f t="shared" si="406"/>
        <v>65.579545454545453</v>
      </c>
      <c r="S3251" s="6" t="s">
        <v>8317</v>
      </c>
      <c r="T3251" s="6" t="s">
        <v>8318</v>
      </c>
      <c r="U3251" s="6" t="str">
        <f t="shared" si="400"/>
        <v>theater</v>
      </c>
      <c r="V3251" s="6" t="str">
        <f t="shared" si="407"/>
        <v>plays</v>
      </c>
      <c r="W3251" s="6" t="str">
        <f t="shared" si="401"/>
        <v>theater</v>
      </c>
      <c r="X3251" s="6" t="str">
        <f t="shared" si="402"/>
        <v>plays</v>
      </c>
    </row>
    <row r="3252" spans="1:24" ht="104.7" customHeight="1" x14ac:dyDescent="0.55000000000000004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20">
        <f t="shared" si="403"/>
        <v>41918.742175925923</v>
      </c>
      <c r="L3252" s="20">
        <f t="shared" si="404"/>
        <v>41948.783842592595</v>
      </c>
      <c r="M3252" s="6" t="b">
        <v>1</v>
      </c>
      <c r="N3252" s="6">
        <v>213</v>
      </c>
      <c r="O3252" s="6" t="b">
        <v>1</v>
      </c>
      <c r="P3252" s="6" t="s">
        <v>8271</v>
      </c>
      <c r="Q3252" s="8">
        <f t="shared" si="405"/>
        <v>101.55199999999999</v>
      </c>
      <c r="R3252" s="9">
        <f t="shared" si="406"/>
        <v>119.1924882629108</v>
      </c>
      <c r="S3252" s="6" t="s">
        <v>8317</v>
      </c>
      <c r="T3252" s="6" t="s">
        <v>8318</v>
      </c>
      <c r="U3252" s="6" t="str">
        <f t="shared" si="400"/>
        <v>theater</v>
      </c>
      <c r="V3252" s="6" t="str">
        <f t="shared" si="407"/>
        <v>plays</v>
      </c>
      <c r="W3252" s="6" t="str">
        <f t="shared" si="401"/>
        <v>theater</v>
      </c>
      <c r="X3252" s="6" t="str">
        <f t="shared" si="402"/>
        <v>plays</v>
      </c>
    </row>
    <row r="3253" spans="1:24" ht="104.7" customHeight="1" x14ac:dyDescent="0.55000000000000004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20">
        <f t="shared" si="403"/>
        <v>42146.731087962966</v>
      </c>
      <c r="L3253" s="20">
        <f t="shared" si="404"/>
        <v>42176.731087962966</v>
      </c>
      <c r="M3253" s="6" t="b">
        <v>1</v>
      </c>
      <c r="N3253" s="6">
        <v>20</v>
      </c>
      <c r="O3253" s="6" t="b">
        <v>1</v>
      </c>
      <c r="P3253" s="6" t="s">
        <v>8271</v>
      </c>
      <c r="Q3253" s="8">
        <f t="shared" si="405"/>
        <v>110.73333333333333</v>
      </c>
      <c r="R3253" s="9">
        <f t="shared" si="406"/>
        <v>83.05</v>
      </c>
      <c r="S3253" s="6" t="s">
        <v>8317</v>
      </c>
      <c r="T3253" s="6" t="s">
        <v>8318</v>
      </c>
      <c r="U3253" s="6" t="str">
        <f t="shared" si="400"/>
        <v>theater</v>
      </c>
      <c r="V3253" s="6" t="str">
        <f t="shared" si="407"/>
        <v>plays</v>
      </c>
      <c r="W3253" s="6" t="str">
        <f t="shared" si="401"/>
        <v>theater</v>
      </c>
      <c r="X3253" s="6" t="str">
        <f t="shared" si="402"/>
        <v>plays</v>
      </c>
    </row>
    <row r="3254" spans="1:24" ht="104.7" customHeight="1" x14ac:dyDescent="0.55000000000000004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20">
        <f t="shared" si="403"/>
        <v>42590.472685185188</v>
      </c>
      <c r="L3254" s="20">
        <f t="shared" si="404"/>
        <v>42620.472685185188</v>
      </c>
      <c r="M3254" s="6" t="b">
        <v>1</v>
      </c>
      <c r="N3254" s="6">
        <v>50</v>
      </c>
      <c r="O3254" s="6" t="b">
        <v>1</v>
      </c>
      <c r="P3254" s="6" t="s">
        <v>8271</v>
      </c>
      <c r="Q3254" s="8">
        <f t="shared" si="405"/>
        <v>127.82222222222221</v>
      </c>
      <c r="R3254" s="9">
        <f t="shared" si="406"/>
        <v>57.52</v>
      </c>
      <c r="S3254" s="6" t="s">
        <v>8317</v>
      </c>
      <c r="T3254" s="6" t="s">
        <v>8318</v>
      </c>
      <c r="U3254" s="6" t="str">
        <f t="shared" si="400"/>
        <v>theater</v>
      </c>
      <c r="V3254" s="6" t="str">
        <f t="shared" si="407"/>
        <v>plays</v>
      </c>
      <c r="W3254" s="6" t="str">
        <f t="shared" si="401"/>
        <v>theater</v>
      </c>
      <c r="X3254" s="6" t="str">
        <f t="shared" si="402"/>
        <v>plays</v>
      </c>
    </row>
    <row r="3255" spans="1:24" ht="104.7" customHeight="1" x14ac:dyDescent="0.55000000000000004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20">
        <f t="shared" si="403"/>
        <v>42602.576712962968</v>
      </c>
      <c r="L3255" s="20">
        <f t="shared" si="404"/>
        <v>42621.15625</v>
      </c>
      <c r="M3255" s="6" t="b">
        <v>1</v>
      </c>
      <c r="N3255" s="6">
        <v>115</v>
      </c>
      <c r="O3255" s="6" t="b">
        <v>1</v>
      </c>
      <c r="P3255" s="6" t="s">
        <v>8271</v>
      </c>
      <c r="Q3255" s="8">
        <f t="shared" si="405"/>
        <v>101.82500000000002</v>
      </c>
      <c r="R3255" s="9">
        <f t="shared" si="406"/>
        <v>177.08695652173913</v>
      </c>
      <c r="S3255" s="6" t="s">
        <v>8317</v>
      </c>
      <c r="T3255" s="6" t="s">
        <v>8318</v>
      </c>
      <c r="U3255" s="6" t="str">
        <f t="shared" si="400"/>
        <v>theater</v>
      </c>
      <c r="V3255" s="6" t="str">
        <f t="shared" si="407"/>
        <v>plays</v>
      </c>
      <c r="W3255" s="6" t="str">
        <f t="shared" si="401"/>
        <v>theater</v>
      </c>
      <c r="X3255" s="6" t="str">
        <f t="shared" si="402"/>
        <v>plays</v>
      </c>
    </row>
    <row r="3256" spans="1:24" ht="104.7" customHeight="1" x14ac:dyDescent="0.55000000000000004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20">
        <f t="shared" si="403"/>
        <v>42059.085752314815</v>
      </c>
      <c r="L3256" s="20">
        <f t="shared" si="404"/>
        <v>42089.044085648144</v>
      </c>
      <c r="M3256" s="6" t="b">
        <v>1</v>
      </c>
      <c r="N3256" s="6">
        <v>186</v>
      </c>
      <c r="O3256" s="6" t="b">
        <v>1</v>
      </c>
      <c r="P3256" s="6" t="s">
        <v>8271</v>
      </c>
      <c r="Q3256" s="8">
        <f t="shared" si="405"/>
        <v>101.25769230769231</v>
      </c>
      <c r="R3256" s="9">
        <f t="shared" si="406"/>
        <v>70.771505376344081</v>
      </c>
      <c r="S3256" s="6" t="s">
        <v>8317</v>
      </c>
      <c r="T3256" s="6" t="s">
        <v>8318</v>
      </c>
      <c r="U3256" s="6" t="str">
        <f t="shared" si="400"/>
        <v>theater</v>
      </c>
      <c r="V3256" s="6" t="str">
        <f t="shared" si="407"/>
        <v>plays</v>
      </c>
      <c r="W3256" s="6" t="str">
        <f t="shared" si="401"/>
        <v>theater</v>
      </c>
      <c r="X3256" s="6" t="str">
        <f t="shared" si="402"/>
        <v>plays</v>
      </c>
    </row>
    <row r="3257" spans="1:24" ht="104.7" customHeight="1" x14ac:dyDescent="0.55000000000000004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20">
        <f t="shared" si="403"/>
        <v>41889.768229166664</v>
      </c>
      <c r="L3257" s="20">
        <f t="shared" si="404"/>
        <v>41919.768229166664</v>
      </c>
      <c r="M3257" s="6" t="b">
        <v>1</v>
      </c>
      <c r="N3257" s="6">
        <v>18</v>
      </c>
      <c r="O3257" s="6" t="b">
        <v>1</v>
      </c>
      <c r="P3257" s="6" t="s">
        <v>8271</v>
      </c>
      <c r="Q3257" s="8">
        <f t="shared" si="405"/>
        <v>175</v>
      </c>
      <c r="R3257" s="9">
        <f t="shared" si="406"/>
        <v>29.166666666666668</v>
      </c>
      <c r="S3257" s="6" t="s">
        <v>8317</v>
      </c>
      <c r="T3257" s="6" t="s">
        <v>8318</v>
      </c>
      <c r="U3257" s="6" t="str">
        <f t="shared" si="400"/>
        <v>theater</v>
      </c>
      <c r="V3257" s="6" t="str">
        <f t="shared" si="407"/>
        <v>plays</v>
      </c>
      <c r="W3257" s="6" t="str">
        <f t="shared" si="401"/>
        <v>theater</v>
      </c>
      <c r="X3257" s="6" t="str">
        <f t="shared" si="402"/>
        <v>plays</v>
      </c>
    </row>
    <row r="3258" spans="1:24" ht="104.7" customHeight="1" x14ac:dyDescent="0.55000000000000004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20">
        <f t="shared" si="403"/>
        <v>42144.573807870373</v>
      </c>
      <c r="L3258" s="20">
        <f t="shared" si="404"/>
        <v>42166.165972222225</v>
      </c>
      <c r="M3258" s="6" t="b">
        <v>1</v>
      </c>
      <c r="N3258" s="6">
        <v>176</v>
      </c>
      <c r="O3258" s="6" t="b">
        <v>1</v>
      </c>
      <c r="P3258" s="6" t="s">
        <v>8271</v>
      </c>
      <c r="Q3258" s="8">
        <f t="shared" si="405"/>
        <v>128.06</v>
      </c>
      <c r="R3258" s="9">
        <f t="shared" si="406"/>
        <v>72.76136363636364</v>
      </c>
      <c r="S3258" s="6" t="s">
        <v>8317</v>
      </c>
      <c r="T3258" s="6" t="s">
        <v>8318</v>
      </c>
      <c r="U3258" s="6" t="str">
        <f t="shared" si="400"/>
        <v>theater</v>
      </c>
      <c r="V3258" s="6" t="str">
        <f t="shared" si="407"/>
        <v>plays</v>
      </c>
      <c r="W3258" s="6" t="str">
        <f t="shared" si="401"/>
        <v>theater</v>
      </c>
      <c r="X3258" s="6" t="str">
        <f t="shared" si="402"/>
        <v>plays</v>
      </c>
    </row>
    <row r="3259" spans="1:24" ht="104.7" customHeight="1" x14ac:dyDescent="0.55000000000000004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20">
        <f t="shared" si="403"/>
        <v>42758.559629629628</v>
      </c>
      <c r="L3259" s="20">
        <f t="shared" si="404"/>
        <v>42788.559629629628</v>
      </c>
      <c r="M3259" s="6" t="b">
        <v>0</v>
      </c>
      <c r="N3259" s="6">
        <v>41</v>
      </c>
      <c r="O3259" s="6" t="b">
        <v>1</v>
      </c>
      <c r="P3259" s="6" t="s">
        <v>8271</v>
      </c>
      <c r="Q3259" s="8">
        <f t="shared" si="405"/>
        <v>106.29949999999999</v>
      </c>
      <c r="R3259" s="9">
        <f t="shared" si="406"/>
        <v>51.853414634146333</v>
      </c>
      <c r="S3259" s="6" t="s">
        <v>8317</v>
      </c>
      <c r="T3259" s="6" t="s">
        <v>8318</v>
      </c>
      <c r="U3259" s="6" t="str">
        <f t="shared" si="400"/>
        <v>theater</v>
      </c>
      <c r="V3259" s="6" t="str">
        <f t="shared" si="407"/>
        <v>plays</v>
      </c>
      <c r="W3259" s="6" t="str">
        <f t="shared" si="401"/>
        <v>theater</v>
      </c>
      <c r="X3259" s="6" t="str">
        <f t="shared" si="402"/>
        <v>plays</v>
      </c>
    </row>
    <row r="3260" spans="1:24" ht="104.7" customHeight="1" x14ac:dyDescent="0.55000000000000004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20">
        <f t="shared" si="403"/>
        <v>41982.887280092589</v>
      </c>
      <c r="L3260" s="20">
        <f t="shared" si="404"/>
        <v>42012.887280092589</v>
      </c>
      <c r="M3260" s="6" t="b">
        <v>1</v>
      </c>
      <c r="N3260" s="6">
        <v>75</v>
      </c>
      <c r="O3260" s="6" t="b">
        <v>1</v>
      </c>
      <c r="P3260" s="6" t="s">
        <v>8271</v>
      </c>
      <c r="Q3260" s="8">
        <f t="shared" si="405"/>
        <v>105.21428571428571</v>
      </c>
      <c r="R3260" s="9">
        <f t="shared" si="406"/>
        <v>98.2</v>
      </c>
      <c r="S3260" s="6" t="s">
        <v>8317</v>
      </c>
      <c r="T3260" s="6" t="s">
        <v>8318</v>
      </c>
      <c r="U3260" s="6" t="str">
        <f t="shared" si="400"/>
        <v>theater</v>
      </c>
      <c r="V3260" s="6" t="str">
        <f t="shared" si="407"/>
        <v>plays</v>
      </c>
      <c r="W3260" s="6" t="str">
        <f t="shared" si="401"/>
        <v>theater</v>
      </c>
      <c r="X3260" s="6" t="str">
        <f t="shared" si="402"/>
        <v>plays</v>
      </c>
    </row>
    <row r="3261" spans="1:24" ht="104.7" customHeight="1" x14ac:dyDescent="0.55000000000000004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20">
        <f t="shared" si="403"/>
        <v>42614.760937500003</v>
      </c>
      <c r="L3261" s="20">
        <f t="shared" si="404"/>
        <v>42644.165972222225</v>
      </c>
      <c r="M3261" s="6" t="b">
        <v>1</v>
      </c>
      <c r="N3261" s="6">
        <v>97</v>
      </c>
      <c r="O3261" s="6" t="b">
        <v>1</v>
      </c>
      <c r="P3261" s="6" t="s">
        <v>8271</v>
      </c>
      <c r="Q3261" s="8">
        <f t="shared" si="405"/>
        <v>106.16782608695652</v>
      </c>
      <c r="R3261" s="9">
        <f t="shared" si="406"/>
        <v>251.7381443298969</v>
      </c>
      <c r="S3261" s="6" t="s">
        <v>8317</v>
      </c>
      <c r="T3261" s="6" t="s">
        <v>8318</v>
      </c>
      <c r="U3261" s="6" t="str">
        <f t="shared" si="400"/>
        <v>theater</v>
      </c>
      <c r="V3261" s="6" t="str">
        <f t="shared" si="407"/>
        <v>plays</v>
      </c>
      <c r="W3261" s="6" t="str">
        <f t="shared" si="401"/>
        <v>theater</v>
      </c>
      <c r="X3261" s="6" t="str">
        <f t="shared" si="402"/>
        <v>plays</v>
      </c>
    </row>
    <row r="3262" spans="1:24" ht="104.7" customHeight="1" x14ac:dyDescent="0.55000000000000004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20">
        <f t="shared" si="403"/>
        <v>42303.672662037032</v>
      </c>
      <c r="L3262" s="20">
        <f t="shared" si="404"/>
        <v>42338.714328703703</v>
      </c>
      <c r="M3262" s="6" t="b">
        <v>1</v>
      </c>
      <c r="N3262" s="6">
        <v>73</v>
      </c>
      <c r="O3262" s="6" t="b">
        <v>1</v>
      </c>
      <c r="P3262" s="6" t="s">
        <v>8271</v>
      </c>
      <c r="Q3262" s="8">
        <f t="shared" si="405"/>
        <v>109.24000000000001</v>
      </c>
      <c r="R3262" s="9">
        <f t="shared" si="406"/>
        <v>74.821917808219183</v>
      </c>
      <c r="S3262" s="6" t="s">
        <v>8317</v>
      </c>
      <c r="T3262" s="6" t="s">
        <v>8318</v>
      </c>
      <c r="U3262" s="6" t="str">
        <f t="shared" si="400"/>
        <v>theater</v>
      </c>
      <c r="V3262" s="6" t="str">
        <f t="shared" si="407"/>
        <v>plays</v>
      </c>
      <c r="W3262" s="6" t="str">
        <f t="shared" si="401"/>
        <v>theater</v>
      </c>
      <c r="X3262" s="6" t="str">
        <f t="shared" si="402"/>
        <v>plays</v>
      </c>
    </row>
    <row r="3263" spans="1:24" ht="104.7" customHeight="1" x14ac:dyDescent="0.55000000000000004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20">
        <f t="shared" si="403"/>
        <v>42171.725416666668</v>
      </c>
      <c r="L3263" s="20">
        <f t="shared" si="404"/>
        <v>42201.725416666668</v>
      </c>
      <c r="M3263" s="6" t="b">
        <v>1</v>
      </c>
      <c r="N3263" s="6">
        <v>49</v>
      </c>
      <c r="O3263" s="6" t="b">
        <v>1</v>
      </c>
      <c r="P3263" s="6" t="s">
        <v>8271</v>
      </c>
      <c r="Q3263" s="8">
        <f t="shared" si="405"/>
        <v>100.45454545454547</v>
      </c>
      <c r="R3263" s="9">
        <f t="shared" si="406"/>
        <v>67.65306122448979</v>
      </c>
      <c r="S3263" s="6" t="s">
        <v>8317</v>
      </c>
      <c r="T3263" s="6" t="s">
        <v>8318</v>
      </c>
      <c r="U3263" s="6" t="str">
        <f t="shared" si="400"/>
        <v>theater</v>
      </c>
      <c r="V3263" s="6" t="str">
        <f t="shared" si="407"/>
        <v>plays</v>
      </c>
      <c r="W3263" s="6" t="str">
        <f t="shared" si="401"/>
        <v>theater</v>
      </c>
      <c r="X3263" s="6" t="str">
        <f t="shared" si="402"/>
        <v>plays</v>
      </c>
    </row>
    <row r="3264" spans="1:24" ht="104.7" customHeight="1" x14ac:dyDescent="0.55000000000000004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20">
        <f t="shared" si="403"/>
        <v>41964.315532407403</v>
      </c>
      <c r="L3264" s="20">
        <f t="shared" si="404"/>
        <v>41995.166666666672</v>
      </c>
      <c r="M3264" s="6" t="b">
        <v>1</v>
      </c>
      <c r="N3264" s="6">
        <v>134</v>
      </c>
      <c r="O3264" s="6" t="b">
        <v>1</v>
      </c>
      <c r="P3264" s="6" t="s">
        <v>8271</v>
      </c>
      <c r="Q3264" s="8">
        <f t="shared" si="405"/>
        <v>103.04098360655738</v>
      </c>
      <c r="R3264" s="9">
        <f t="shared" si="406"/>
        <v>93.81343283582089</v>
      </c>
      <c r="S3264" s="6" t="s">
        <v>8317</v>
      </c>
      <c r="T3264" s="6" t="s">
        <v>8318</v>
      </c>
      <c r="U3264" s="6" t="str">
        <f t="shared" si="400"/>
        <v>theater</v>
      </c>
      <c r="V3264" s="6" t="str">
        <f t="shared" si="407"/>
        <v>plays</v>
      </c>
      <c r="W3264" s="6" t="str">
        <f t="shared" si="401"/>
        <v>theater</v>
      </c>
      <c r="X3264" s="6" t="str">
        <f t="shared" si="402"/>
        <v>plays</v>
      </c>
    </row>
    <row r="3265" spans="1:24" ht="104.7" customHeight="1" x14ac:dyDescent="0.55000000000000004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20">
        <f t="shared" si="403"/>
        <v>42284.516064814816</v>
      </c>
      <c r="L3265" s="20">
        <f t="shared" si="404"/>
        <v>42307.875</v>
      </c>
      <c r="M3265" s="6" t="b">
        <v>1</v>
      </c>
      <c r="N3265" s="6">
        <v>68</v>
      </c>
      <c r="O3265" s="6" t="b">
        <v>1</v>
      </c>
      <c r="P3265" s="6" t="s">
        <v>8271</v>
      </c>
      <c r="Q3265" s="8">
        <f t="shared" si="405"/>
        <v>112.1664</v>
      </c>
      <c r="R3265" s="9">
        <f t="shared" si="406"/>
        <v>41.237647058823526</v>
      </c>
      <c r="S3265" s="6" t="s">
        <v>8317</v>
      </c>
      <c r="T3265" s="6" t="s">
        <v>8318</v>
      </c>
      <c r="U3265" s="6" t="str">
        <f t="shared" si="400"/>
        <v>theater</v>
      </c>
      <c r="V3265" s="6" t="str">
        <f t="shared" si="407"/>
        <v>plays</v>
      </c>
      <c r="W3265" s="6" t="str">
        <f t="shared" si="401"/>
        <v>theater</v>
      </c>
      <c r="X3265" s="6" t="str">
        <f t="shared" si="402"/>
        <v>plays</v>
      </c>
    </row>
    <row r="3266" spans="1:24" ht="104.7" customHeight="1" x14ac:dyDescent="0.55000000000000004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20">
        <f t="shared" si="403"/>
        <v>42016.800208333334</v>
      </c>
      <c r="L3266" s="20">
        <f t="shared" si="404"/>
        <v>42032.916666666672</v>
      </c>
      <c r="M3266" s="6" t="b">
        <v>1</v>
      </c>
      <c r="N3266" s="6">
        <v>49</v>
      </c>
      <c r="O3266" s="6" t="b">
        <v>1</v>
      </c>
      <c r="P3266" s="6" t="s">
        <v>8271</v>
      </c>
      <c r="Q3266" s="8">
        <f t="shared" si="405"/>
        <v>103</v>
      </c>
      <c r="R3266" s="9">
        <f t="shared" si="406"/>
        <v>52.551020408163268</v>
      </c>
      <c r="S3266" s="6" t="s">
        <v>8317</v>
      </c>
      <c r="T3266" s="6" t="s">
        <v>8318</v>
      </c>
      <c r="U3266" s="6" t="str">
        <f t="shared" ref="U3266:U3329" si="408">LEFT(P3266,FIND("/",P3266)-1)</f>
        <v>theater</v>
      </c>
      <c r="V3266" s="6" t="str">
        <f t="shared" si="407"/>
        <v>plays</v>
      </c>
      <c r="W3266" s="6" t="str">
        <f t="shared" ref="W3266:W3329" si="409">TRIM(MID(SUBSTITUTE(P3266,"/",REPT(" ",LEN(P3266))),(1-1)*LEN(P3266)+1,LEN(P3266)))</f>
        <v>theater</v>
      </c>
      <c r="X3266" s="6" t="str">
        <f t="shared" ref="X3266:X3329" si="410">TRIM(MID(SUBSTITUTE(P3266,"/",REPT(" ",LEN(P3266))),(2-1)*LEN(P3266)+1,LEN(P3266)))</f>
        <v>plays</v>
      </c>
    </row>
    <row r="3267" spans="1:24" ht="104.7" customHeight="1" x14ac:dyDescent="0.55000000000000004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20">
        <f t="shared" ref="K3267:K3330" si="411">(((J3267/60)/60)/24)+DATE(1970,1,1)</f>
        <v>42311.711979166663</v>
      </c>
      <c r="L3267" s="20">
        <f t="shared" ref="L3267:L3330" si="412">(((I3267/60)/60)/24)+DATE(1970,1,1)</f>
        <v>42341.708333333328</v>
      </c>
      <c r="M3267" s="6" t="b">
        <v>1</v>
      </c>
      <c r="N3267" s="6">
        <v>63</v>
      </c>
      <c r="O3267" s="6" t="b">
        <v>1</v>
      </c>
      <c r="P3267" s="6" t="s">
        <v>8271</v>
      </c>
      <c r="Q3267" s="8">
        <f t="shared" ref="Q3267:Q3330" si="413">E3267/D3267*100</f>
        <v>164</v>
      </c>
      <c r="R3267" s="9">
        <f t="shared" ref="R3267:R3330" si="414">E3267/N3267</f>
        <v>70.285714285714292</v>
      </c>
      <c r="S3267" s="6" t="s">
        <v>8317</v>
      </c>
      <c r="T3267" s="6" t="s">
        <v>8318</v>
      </c>
      <c r="U3267" s="6" t="str">
        <f t="shared" si="408"/>
        <v>theater</v>
      </c>
      <c r="V3267" s="6" t="str">
        <f t="shared" ref="V3267:V3330" si="415">RIGHT(P3267,LEN(P3267)-LEN(U3267)-1)</f>
        <v>plays</v>
      </c>
      <c r="W3267" s="6" t="str">
        <f t="shared" si="409"/>
        <v>theater</v>
      </c>
      <c r="X3267" s="6" t="str">
        <f t="shared" si="410"/>
        <v>plays</v>
      </c>
    </row>
    <row r="3268" spans="1:24" ht="104.7" customHeight="1" x14ac:dyDescent="0.55000000000000004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20">
        <f t="shared" si="411"/>
        <v>42136.536134259266</v>
      </c>
      <c r="L3268" s="20">
        <f t="shared" si="412"/>
        <v>42167.875</v>
      </c>
      <c r="M3268" s="6" t="b">
        <v>1</v>
      </c>
      <c r="N3268" s="6">
        <v>163</v>
      </c>
      <c r="O3268" s="6" t="b">
        <v>1</v>
      </c>
      <c r="P3268" s="6" t="s">
        <v>8271</v>
      </c>
      <c r="Q3268" s="8">
        <f t="shared" si="413"/>
        <v>131.28333333333333</v>
      </c>
      <c r="R3268" s="9">
        <f t="shared" si="414"/>
        <v>48.325153374233132</v>
      </c>
      <c r="S3268" s="6" t="s">
        <v>8317</v>
      </c>
      <c r="T3268" s="6" t="s">
        <v>8318</v>
      </c>
      <c r="U3268" s="6" t="str">
        <f t="shared" si="408"/>
        <v>theater</v>
      </c>
      <c r="V3268" s="6" t="str">
        <f t="shared" si="415"/>
        <v>plays</v>
      </c>
      <c r="W3268" s="6" t="str">
        <f t="shared" si="409"/>
        <v>theater</v>
      </c>
      <c r="X3268" s="6" t="str">
        <f t="shared" si="410"/>
        <v>plays</v>
      </c>
    </row>
    <row r="3269" spans="1:24" ht="104.7" customHeight="1" x14ac:dyDescent="0.55000000000000004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20">
        <f t="shared" si="411"/>
        <v>42172.757638888885</v>
      </c>
      <c r="L3269" s="20">
        <f t="shared" si="412"/>
        <v>42202.757638888885</v>
      </c>
      <c r="M3269" s="6" t="b">
        <v>1</v>
      </c>
      <c r="N3269" s="6">
        <v>288</v>
      </c>
      <c r="O3269" s="6" t="b">
        <v>1</v>
      </c>
      <c r="P3269" s="6" t="s">
        <v>8271</v>
      </c>
      <c r="Q3269" s="8">
        <f t="shared" si="413"/>
        <v>102.1</v>
      </c>
      <c r="R3269" s="9">
        <f t="shared" si="414"/>
        <v>53.177083333333336</v>
      </c>
      <c r="S3269" s="6" t="s">
        <v>8317</v>
      </c>
      <c r="T3269" s="6" t="s">
        <v>8318</v>
      </c>
      <c r="U3269" s="6" t="str">
        <f t="shared" si="408"/>
        <v>theater</v>
      </c>
      <c r="V3269" s="6" t="str">
        <f t="shared" si="415"/>
        <v>plays</v>
      </c>
      <c r="W3269" s="6" t="str">
        <f t="shared" si="409"/>
        <v>theater</v>
      </c>
      <c r="X3269" s="6" t="str">
        <f t="shared" si="410"/>
        <v>plays</v>
      </c>
    </row>
    <row r="3270" spans="1:24" ht="104.7" customHeight="1" x14ac:dyDescent="0.55000000000000004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20">
        <f t="shared" si="411"/>
        <v>42590.90425925926</v>
      </c>
      <c r="L3270" s="20">
        <f t="shared" si="412"/>
        <v>42606.90425925926</v>
      </c>
      <c r="M3270" s="6" t="b">
        <v>1</v>
      </c>
      <c r="N3270" s="6">
        <v>42</v>
      </c>
      <c r="O3270" s="6" t="b">
        <v>1</v>
      </c>
      <c r="P3270" s="6" t="s">
        <v>8271</v>
      </c>
      <c r="Q3270" s="8">
        <f t="shared" si="413"/>
        <v>128</v>
      </c>
      <c r="R3270" s="9">
        <f t="shared" si="414"/>
        <v>60.952380952380949</v>
      </c>
      <c r="S3270" s="6" t="s">
        <v>8317</v>
      </c>
      <c r="T3270" s="6" t="s">
        <v>8318</v>
      </c>
      <c r="U3270" s="6" t="str">
        <f t="shared" si="408"/>
        <v>theater</v>
      </c>
      <c r="V3270" s="6" t="str">
        <f t="shared" si="415"/>
        <v>plays</v>
      </c>
      <c r="W3270" s="6" t="str">
        <f t="shared" si="409"/>
        <v>theater</v>
      </c>
      <c r="X3270" s="6" t="str">
        <f t="shared" si="410"/>
        <v>plays</v>
      </c>
    </row>
    <row r="3271" spans="1:24" ht="104.7" customHeight="1" x14ac:dyDescent="0.55000000000000004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20">
        <f t="shared" si="411"/>
        <v>42137.395798611105</v>
      </c>
      <c r="L3271" s="20">
        <f t="shared" si="412"/>
        <v>42171.458333333328</v>
      </c>
      <c r="M3271" s="6" t="b">
        <v>1</v>
      </c>
      <c r="N3271" s="6">
        <v>70</v>
      </c>
      <c r="O3271" s="6" t="b">
        <v>1</v>
      </c>
      <c r="P3271" s="6" t="s">
        <v>8271</v>
      </c>
      <c r="Q3271" s="8">
        <f t="shared" si="413"/>
        <v>101.49999999999999</v>
      </c>
      <c r="R3271" s="9">
        <f t="shared" si="414"/>
        <v>116</v>
      </c>
      <c r="S3271" s="6" t="s">
        <v>8317</v>
      </c>
      <c r="T3271" s="6" t="s">
        <v>8318</v>
      </c>
      <c r="U3271" s="6" t="str">
        <f t="shared" si="408"/>
        <v>theater</v>
      </c>
      <c r="V3271" s="6" t="str">
        <f t="shared" si="415"/>
        <v>plays</v>
      </c>
      <c r="W3271" s="6" t="str">
        <f t="shared" si="409"/>
        <v>theater</v>
      </c>
      <c r="X3271" s="6" t="str">
        <f t="shared" si="410"/>
        <v>plays</v>
      </c>
    </row>
    <row r="3272" spans="1:24" ht="104.7" customHeight="1" x14ac:dyDescent="0.55000000000000004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20">
        <f t="shared" si="411"/>
        <v>42167.533159722225</v>
      </c>
      <c r="L3272" s="20">
        <f t="shared" si="412"/>
        <v>42197.533159722225</v>
      </c>
      <c r="M3272" s="6" t="b">
        <v>1</v>
      </c>
      <c r="N3272" s="6">
        <v>30</v>
      </c>
      <c r="O3272" s="6" t="b">
        <v>1</v>
      </c>
      <c r="P3272" s="6" t="s">
        <v>8271</v>
      </c>
      <c r="Q3272" s="8">
        <f t="shared" si="413"/>
        <v>101.66666666666666</v>
      </c>
      <c r="R3272" s="9">
        <f t="shared" si="414"/>
        <v>61</v>
      </c>
      <c r="S3272" s="6" t="s">
        <v>8317</v>
      </c>
      <c r="T3272" s="6" t="s">
        <v>8318</v>
      </c>
      <c r="U3272" s="6" t="str">
        <f t="shared" si="408"/>
        <v>theater</v>
      </c>
      <c r="V3272" s="6" t="str">
        <f t="shared" si="415"/>
        <v>plays</v>
      </c>
      <c r="W3272" s="6" t="str">
        <f t="shared" si="409"/>
        <v>theater</v>
      </c>
      <c r="X3272" s="6" t="str">
        <f t="shared" si="410"/>
        <v>plays</v>
      </c>
    </row>
    <row r="3273" spans="1:24" ht="104.7" customHeight="1" x14ac:dyDescent="0.55000000000000004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20">
        <f t="shared" si="411"/>
        <v>41915.437210648146</v>
      </c>
      <c r="L3273" s="20">
        <f t="shared" si="412"/>
        <v>41945.478877314818</v>
      </c>
      <c r="M3273" s="6" t="b">
        <v>1</v>
      </c>
      <c r="N3273" s="6">
        <v>51</v>
      </c>
      <c r="O3273" s="6" t="b">
        <v>1</v>
      </c>
      <c r="P3273" s="6" t="s">
        <v>8271</v>
      </c>
      <c r="Q3273" s="8">
        <f t="shared" si="413"/>
        <v>130</v>
      </c>
      <c r="R3273" s="9">
        <f t="shared" si="414"/>
        <v>38.235294117647058</v>
      </c>
      <c r="S3273" s="6" t="s">
        <v>8317</v>
      </c>
      <c r="T3273" s="6" t="s">
        <v>8318</v>
      </c>
      <c r="U3273" s="6" t="str">
        <f t="shared" si="408"/>
        <v>theater</v>
      </c>
      <c r="V3273" s="6" t="str">
        <f t="shared" si="415"/>
        <v>plays</v>
      </c>
      <c r="W3273" s="6" t="str">
        <f t="shared" si="409"/>
        <v>theater</v>
      </c>
      <c r="X3273" s="6" t="str">
        <f t="shared" si="410"/>
        <v>plays</v>
      </c>
    </row>
    <row r="3274" spans="1:24" ht="104.7" customHeight="1" x14ac:dyDescent="0.55000000000000004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20">
        <f t="shared" si="411"/>
        <v>42284.500104166669</v>
      </c>
      <c r="L3274" s="20">
        <f t="shared" si="412"/>
        <v>42314.541770833333</v>
      </c>
      <c r="M3274" s="6" t="b">
        <v>1</v>
      </c>
      <c r="N3274" s="6">
        <v>145</v>
      </c>
      <c r="O3274" s="6" t="b">
        <v>1</v>
      </c>
      <c r="P3274" s="6" t="s">
        <v>8271</v>
      </c>
      <c r="Q3274" s="8">
        <f t="shared" si="413"/>
        <v>154.43</v>
      </c>
      <c r="R3274" s="9">
        <f t="shared" si="414"/>
        <v>106.50344827586207</v>
      </c>
      <c r="S3274" s="6" t="s">
        <v>8317</v>
      </c>
      <c r="T3274" s="6" t="s">
        <v>8318</v>
      </c>
      <c r="U3274" s="6" t="str">
        <f t="shared" si="408"/>
        <v>theater</v>
      </c>
      <c r="V3274" s="6" t="str">
        <f t="shared" si="415"/>
        <v>plays</v>
      </c>
      <c r="W3274" s="6" t="str">
        <f t="shared" si="409"/>
        <v>theater</v>
      </c>
      <c r="X3274" s="6" t="str">
        <f t="shared" si="410"/>
        <v>plays</v>
      </c>
    </row>
    <row r="3275" spans="1:24" ht="104.7" customHeight="1" x14ac:dyDescent="0.55000000000000004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20">
        <f t="shared" si="411"/>
        <v>42611.801412037035</v>
      </c>
      <c r="L3275" s="20">
        <f t="shared" si="412"/>
        <v>42627.791666666672</v>
      </c>
      <c r="M3275" s="6" t="b">
        <v>1</v>
      </c>
      <c r="N3275" s="6">
        <v>21</v>
      </c>
      <c r="O3275" s="6" t="b">
        <v>1</v>
      </c>
      <c r="P3275" s="6" t="s">
        <v>8271</v>
      </c>
      <c r="Q3275" s="8">
        <f t="shared" si="413"/>
        <v>107.4</v>
      </c>
      <c r="R3275" s="9">
        <f t="shared" si="414"/>
        <v>204.57142857142858</v>
      </c>
      <c r="S3275" s="6" t="s">
        <v>8317</v>
      </c>
      <c r="T3275" s="6" t="s">
        <v>8318</v>
      </c>
      <c r="U3275" s="6" t="str">
        <f t="shared" si="408"/>
        <v>theater</v>
      </c>
      <c r="V3275" s="6" t="str">
        <f t="shared" si="415"/>
        <v>plays</v>
      </c>
      <c r="W3275" s="6" t="str">
        <f t="shared" si="409"/>
        <v>theater</v>
      </c>
      <c r="X3275" s="6" t="str">
        <f t="shared" si="410"/>
        <v>plays</v>
      </c>
    </row>
    <row r="3276" spans="1:24" ht="104.7" customHeight="1" x14ac:dyDescent="0.55000000000000004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20">
        <f t="shared" si="411"/>
        <v>42400.704537037032</v>
      </c>
      <c r="L3276" s="20">
        <f t="shared" si="412"/>
        <v>42444.875</v>
      </c>
      <c r="M3276" s="6" t="b">
        <v>1</v>
      </c>
      <c r="N3276" s="6">
        <v>286</v>
      </c>
      <c r="O3276" s="6" t="b">
        <v>1</v>
      </c>
      <c r="P3276" s="6" t="s">
        <v>8271</v>
      </c>
      <c r="Q3276" s="8">
        <f t="shared" si="413"/>
        <v>101.32258064516128</v>
      </c>
      <c r="R3276" s="9">
        <f t="shared" si="414"/>
        <v>54.912587412587413</v>
      </c>
      <c r="S3276" s="6" t="s">
        <v>8317</v>
      </c>
      <c r="T3276" s="6" t="s">
        <v>8318</v>
      </c>
      <c r="U3276" s="6" t="str">
        <f t="shared" si="408"/>
        <v>theater</v>
      </c>
      <c r="V3276" s="6" t="str">
        <f t="shared" si="415"/>
        <v>plays</v>
      </c>
      <c r="W3276" s="6" t="str">
        <f t="shared" si="409"/>
        <v>theater</v>
      </c>
      <c r="X3276" s="6" t="str">
        <f t="shared" si="410"/>
        <v>plays</v>
      </c>
    </row>
    <row r="3277" spans="1:24" ht="104.7" customHeight="1" x14ac:dyDescent="0.55000000000000004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20">
        <f t="shared" si="411"/>
        <v>42017.88045138889</v>
      </c>
      <c r="L3277" s="20">
        <f t="shared" si="412"/>
        <v>42044.1875</v>
      </c>
      <c r="M3277" s="6" t="b">
        <v>1</v>
      </c>
      <c r="N3277" s="6">
        <v>12</v>
      </c>
      <c r="O3277" s="6" t="b">
        <v>1</v>
      </c>
      <c r="P3277" s="6" t="s">
        <v>8271</v>
      </c>
      <c r="Q3277" s="8">
        <f t="shared" si="413"/>
        <v>100.27777777777777</v>
      </c>
      <c r="R3277" s="9">
        <f t="shared" si="414"/>
        <v>150.41666666666666</v>
      </c>
      <c r="S3277" s="6" t="s">
        <v>8317</v>
      </c>
      <c r="T3277" s="6" t="s">
        <v>8318</v>
      </c>
      <c r="U3277" s="6" t="str">
        <f t="shared" si="408"/>
        <v>theater</v>
      </c>
      <c r="V3277" s="6" t="str">
        <f t="shared" si="415"/>
        <v>plays</v>
      </c>
      <c r="W3277" s="6" t="str">
        <f t="shared" si="409"/>
        <v>theater</v>
      </c>
      <c r="X3277" s="6" t="str">
        <f t="shared" si="410"/>
        <v>plays</v>
      </c>
    </row>
    <row r="3278" spans="1:24" ht="104.7" customHeight="1" x14ac:dyDescent="0.55000000000000004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20">
        <f t="shared" si="411"/>
        <v>42426.949988425928</v>
      </c>
      <c r="L3278" s="20">
        <f t="shared" si="412"/>
        <v>42461.165972222225</v>
      </c>
      <c r="M3278" s="6" t="b">
        <v>1</v>
      </c>
      <c r="N3278" s="6">
        <v>100</v>
      </c>
      <c r="O3278" s="6" t="b">
        <v>1</v>
      </c>
      <c r="P3278" s="6" t="s">
        <v>8271</v>
      </c>
      <c r="Q3278" s="8">
        <f t="shared" si="413"/>
        <v>116.84444444444443</v>
      </c>
      <c r="R3278" s="9">
        <f t="shared" si="414"/>
        <v>52.58</v>
      </c>
      <c r="S3278" s="6" t="s">
        <v>8317</v>
      </c>
      <c r="T3278" s="6" t="s">
        <v>8318</v>
      </c>
      <c r="U3278" s="6" t="str">
        <f t="shared" si="408"/>
        <v>theater</v>
      </c>
      <c r="V3278" s="6" t="str">
        <f t="shared" si="415"/>
        <v>plays</v>
      </c>
      <c r="W3278" s="6" t="str">
        <f t="shared" si="409"/>
        <v>theater</v>
      </c>
      <c r="X3278" s="6" t="str">
        <f t="shared" si="410"/>
        <v>plays</v>
      </c>
    </row>
    <row r="3279" spans="1:24" ht="104.7" customHeight="1" x14ac:dyDescent="0.55000000000000004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20">
        <f t="shared" si="411"/>
        <v>41931.682939814818</v>
      </c>
      <c r="L3279" s="20">
        <f t="shared" si="412"/>
        <v>41961.724606481483</v>
      </c>
      <c r="M3279" s="6" t="b">
        <v>1</v>
      </c>
      <c r="N3279" s="6">
        <v>100</v>
      </c>
      <c r="O3279" s="6" t="b">
        <v>1</v>
      </c>
      <c r="P3279" s="6" t="s">
        <v>8271</v>
      </c>
      <c r="Q3279" s="8">
        <f t="shared" si="413"/>
        <v>108.60000000000001</v>
      </c>
      <c r="R3279" s="9">
        <f t="shared" si="414"/>
        <v>54.3</v>
      </c>
      <c r="S3279" s="6" t="s">
        <v>8317</v>
      </c>
      <c r="T3279" s="6" t="s">
        <v>8318</v>
      </c>
      <c r="U3279" s="6" t="str">
        <f t="shared" si="408"/>
        <v>theater</v>
      </c>
      <c r="V3279" s="6" t="str">
        <f t="shared" si="415"/>
        <v>plays</v>
      </c>
      <c r="W3279" s="6" t="str">
        <f t="shared" si="409"/>
        <v>theater</v>
      </c>
      <c r="X3279" s="6" t="str">
        <f t="shared" si="410"/>
        <v>plays</v>
      </c>
    </row>
    <row r="3280" spans="1:24" ht="104.7" customHeight="1" x14ac:dyDescent="0.55000000000000004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20">
        <f t="shared" si="411"/>
        <v>42124.848414351851</v>
      </c>
      <c r="L3280" s="20">
        <f t="shared" si="412"/>
        <v>42154.848414351851</v>
      </c>
      <c r="M3280" s="6" t="b">
        <v>1</v>
      </c>
      <c r="N3280" s="6">
        <v>34</v>
      </c>
      <c r="O3280" s="6" t="b">
        <v>1</v>
      </c>
      <c r="P3280" s="6" t="s">
        <v>8271</v>
      </c>
      <c r="Q3280" s="8">
        <f t="shared" si="413"/>
        <v>103.4</v>
      </c>
      <c r="R3280" s="9">
        <f t="shared" si="414"/>
        <v>76.029411764705884</v>
      </c>
      <c r="S3280" s="6" t="s">
        <v>8317</v>
      </c>
      <c r="T3280" s="6" t="s">
        <v>8318</v>
      </c>
      <c r="U3280" s="6" t="str">
        <f t="shared" si="408"/>
        <v>theater</v>
      </c>
      <c r="V3280" s="6" t="str">
        <f t="shared" si="415"/>
        <v>plays</v>
      </c>
      <c r="W3280" s="6" t="str">
        <f t="shared" si="409"/>
        <v>theater</v>
      </c>
      <c r="X3280" s="6" t="str">
        <f t="shared" si="410"/>
        <v>plays</v>
      </c>
    </row>
    <row r="3281" spans="1:24" ht="104.7" customHeight="1" x14ac:dyDescent="0.55000000000000004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20">
        <f t="shared" si="411"/>
        <v>42431.102534722217</v>
      </c>
      <c r="L3281" s="20">
        <f t="shared" si="412"/>
        <v>42461.06086805556</v>
      </c>
      <c r="M3281" s="6" t="b">
        <v>0</v>
      </c>
      <c r="N3281" s="6">
        <v>63</v>
      </c>
      <c r="O3281" s="6" t="b">
        <v>1</v>
      </c>
      <c r="P3281" s="6" t="s">
        <v>8271</v>
      </c>
      <c r="Q3281" s="8">
        <f t="shared" si="413"/>
        <v>114.27586206896552</v>
      </c>
      <c r="R3281" s="9">
        <f t="shared" si="414"/>
        <v>105.2063492063492</v>
      </c>
      <c r="S3281" s="6" t="s">
        <v>8317</v>
      </c>
      <c r="T3281" s="6" t="s">
        <v>8318</v>
      </c>
      <c r="U3281" s="6" t="str">
        <f t="shared" si="408"/>
        <v>theater</v>
      </c>
      <c r="V3281" s="6" t="str">
        <f t="shared" si="415"/>
        <v>plays</v>
      </c>
      <c r="W3281" s="6" t="str">
        <f t="shared" si="409"/>
        <v>theater</v>
      </c>
      <c r="X3281" s="6" t="str">
        <f t="shared" si="410"/>
        <v>plays</v>
      </c>
    </row>
    <row r="3282" spans="1:24" ht="104.7" customHeight="1" x14ac:dyDescent="0.55000000000000004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20">
        <f t="shared" si="411"/>
        <v>42121.756921296299</v>
      </c>
      <c r="L3282" s="20">
        <f t="shared" si="412"/>
        <v>42156.208333333328</v>
      </c>
      <c r="M3282" s="6" t="b">
        <v>0</v>
      </c>
      <c r="N3282" s="6">
        <v>30</v>
      </c>
      <c r="O3282" s="6" t="b">
        <v>1</v>
      </c>
      <c r="P3282" s="6" t="s">
        <v>8271</v>
      </c>
      <c r="Q3282" s="8">
        <f t="shared" si="413"/>
        <v>103</v>
      </c>
      <c r="R3282" s="9">
        <f t="shared" si="414"/>
        <v>68.666666666666671</v>
      </c>
      <c r="S3282" s="6" t="s">
        <v>8317</v>
      </c>
      <c r="T3282" s="6" t="s">
        <v>8318</v>
      </c>
      <c r="U3282" s="6" t="str">
        <f t="shared" si="408"/>
        <v>theater</v>
      </c>
      <c r="V3282" s="6" t="str">
        <f t="shared" si="415"/>
        <v>plays</v>
      </c>
      <c r="W3282" s="6" t="str">
        <f t="shared" si="409"/>
        <v>theater</v>
      </c>
      <c r="X3282" s="6" t="str">
        <f t="shared" si="410"/>
        <v>plays</v>
      </c>
    </row>
    <row r="3283" spans="1:24" ht="104.7" customHeight="1" x14ac:dyDescent="0.55000000000000004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20">
        <f t="shared" si="411"/>
        <v>42219.019733796296</v>
      </c>
      <c r="L3283" s="20">
        <f t="shared" si="412"/>
        <v>42249.019733796296</v>
      </c>
      <c r="M3283" s="6" t="b">
        <v>0</v>
      </c>
      <c r="N3283" s="6">
        <v>47</v>
      </c>
      <c r="O3283" s="6" t="b">
        <v>1</v>
      </c>
      <c r="P3283" s="6" t="s">
        <v>8271</v>
      </c>
      <c r="Q3283" s="8">
        <f t="shared" si="413"/>
        <v>121.6</v>
      </c>
      <c r="R3283" s="9">
        <f t="shared" si="414"/>
        <v>129.36170212765958</v>
      </c>
      <c r="S3283" s="6" t="s">
        <v>8317</v>
      </c>
      <c r="T3283" s="6" t="s">
        <v>8318</v>
      </c>
      <c r="U3283" s="6" t="str">
        <f t="shared" si="408"/>
        <v>theater</v>
      </c>
      <c r="V3283" s="6" t="str">
        <f t="shared" si="415"/>
        <v>plays</v>
      </c>
      <c r="W3283" s="6" t="str">
        <f t="shared" si="409"/>
        <v>theater</v>
      </c>
      <c r="X3283" s="6" t="str">
        <f t="shared" si="410"/>
        <v>plays</v>
      </c>
    </row>
    <row r="3284" spans="1:24" ht="104.7" customHeight="1" x14ac:dyDescent="0.55000000000000004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20">
        <f t="shared" si="411"/>
        <v>42445.19430555556</v>
      </c>
      <c r="L3284" s="20">
        <f t="shared" si="412"/>
        <v>42489.19430555556</v>
      </c>
      <c r="M3284" s="6" t="b">
        <v>0</v>
      </c>
      <c r="N3284" s="6">
        <v>237</v>
      </c>
      <c r="O3284" s="6" t="b">
        <v>1</v>
      </c>
      <c r="P3284" s="6" t="s">
        <v>8271</v>
      </c>
      <c r="Q3284" s="8">
        <f t="shared" si="413"/>
        <v>102.6467741935484</v>
      </c>
      <c r="R3284" s="9">
        <f t="shared" si="414"/>
        <v>134.26371308016877</v>
      </c>
      <c r="S3284" s="6" t="s">
        <v>8317</v>
      </c>
      <c r="T3284" s="6" t="s">
        <v>8318</v>
      </c>
      <c r="U3284" s="6" t="str">
        <f t="shared" si="408"/>
        <v>theater</v>
      </c>
      <c r="V3284" s="6" t="str">
        <f t="shared" si="415"/>
        <v>plays</v>
      </c>
      <c r="W3284" s="6" t="str">
        <f t="shared" si="409"/>
        <v>theater</v>
      </c>
      <c r="X3284" s="6" t="str">
        <f t="shared" si="410"/>
        <v>plays</v>
      </c>
    </row>
    <row r="3285" spans="1:24" ht="104.7" customHeight="1" x14ac:dyDescent="0.55000000000000004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20">
        <f t="shared" si="411"/>
        <v>42379.74418981481</v>
      </c>
      <c r="L3285" s="20">
        <f t="shared" si="412"/>
        <v>42410.875</v>
      </c>
      <c r="M3285" s="6" t="b">
        <v>0</v>
      </c>
      <c r="N3285" s="6">
        <v>47</v>
      </c>
      <c r="O3285" s="6" t="b">
        <v>1</v>
      </c>
      <c r="P3285" s="6" t="s">
        <v>8271</v>
      </c>
      <c r="Q3285" s="8">
        <f t="shared" si="413"/>
        <v>104.75000000000001</v>
      </c>
      <c r="R3285" s="9">
        <f t="shared" si="414"/>
        <v>17.829787234042552</v>
      </c>
      <c r="S3285" s="6" t="s">
        <v>8317</v>
      </c>
      <c r="T3285" s="6" t="s">
        <v>8318</v>
      </c>
      <c r="U3285" s="6" t="str">
        <f t="shared" si="408"/>
        <v>theater</v>
      </c>
      <c r="V3285" s="6" t="str">
        <f t="shared" si="415"/>
        <v>plays</v>
      </c>
      <c r="W3285" s="6" t="str">
        <f t="shared" si="409"/>
        <v>theater</v>
      </c>
      <c r="X3285" s="6" t="str">
        <f t="shared" si="410"/>
        <v>plays</v>
      </c>
    </row>
    <row r="3286" spans="1:24" ht="104.7" customHeight="1" x14ac:dyDescent="0.55000000000000004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20">
        <f t="shared" si="411"/>
        <v>42380.884872685187</v>
      </c>
      <c r="L3286" s="20">
        <f t="shared" si="412"/>
        <v>42398.249305555553</v>
      </c>
      <c r="M3286" s="6" t="b">
        <v>0</v>
      </c>
      <c r="N3286" s="6">
        <v>15</v>
      </c>
      <c r="O3286" s="6" t="b">
        <v>1</v>
      </c>
      <c r="P3286" s="6" t="s">
        <v>8271</v>
      </c>
      <c r="Q3286" s="8">
        <f t="shared" si="413"/>
        <v>101.6</v>
      </c>
      <c r="R3286" s="9">
        <f t="shared" si="414"/>
        <v>203.2</v>
      </c>
      <c r="S3286" s="6" t="s">
        <v>8317</v>
      </c>
      <c r="T3286" s="6" t="s">
        <v>8318</v>
      </c>
      <c r="U3286" s="6" t="str">
        <f t="shared" si="408"/>
        <v>theater</v>
      </c>
      <c r="V3286" s="6" t="str">
        <f t="shared" si="415"/>
        <v>plays</v>
      </c>
      <c r="W3286" s="6" t="str">
        <f t="shared" si="409"/>
        <v>theater</v>
      </c>
      <c r="X3286" s="6" t="str">
        <f t="shared" si="410"/>
        <v>plays</v>
      </c>
    </row>
    <row r="3287" spans="1:24" ht="104.7" customHeight="1" x14ac:dyDescent="0.55000000000000004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20">
        <f t="shared" si="411"/>
        <v>42762.942430555559</v>
      </c>
      <c r="L3287" s="20">
        <f t="shared" si="412"/>
        <v>42794.208333333328</v>
      </c>
      <c r="M3287" s="6" t="b">
        <v>0</v>
      </c>
      <c r="N3287" s="6">
        <v>81</v>
      </c>
      <c r="O3287" s="6" t="b">
        <v>1</v>
      </c>
      <c r="P3287" s="6" t="s">
        <v>8271</v>
      </c>
      <c r="Q3287" s="8">
        <f t="shared" si="413"/>
        <v>112.10242048409683</v>
      </c>
      <c r="R3287" s="9">
        <f t="shared" si="414"/>
        <v>69.18518518518519</v>
      </c>
      <c r="S3287" s="6" t="s">
        <v>8317</v>
      </c>
      <c r="T3287" s="6" t="s">
        <v>8318</v>
      </c>
      <c r="U3287" s="6" t="str">
        <f t="shared" si="408"/>
        <v>theater</v>
      </c>
      <c r="V3287" s="6" t="str">
        <f t="shared" si="415"/>
        <v>plays</v>
      </c>
      <c r="W3287" s="6" t="str">
        <f t="shared" si="409"/>
        <v>theater</v>
      </c>
      <c r="X3287" s="6" t="str">
        <f t="shared" si="410"/>
        <v>plays</v>
      </c>
    </row>
    <row r="3288" spans="1:24" ht="104.7" customHeight="1" x14ac:dyDescent="0.55000000000000004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20">
        <f t="shared" si="411"/>
        <v>42567.840069444443</v>
      </c>
      <c r="L3288" s="20">
        <f t="shared" si="412"/>
        <v>42597.840069444443</v>
      </c>
      <c r="M3288" s="6" t="b">
        <v>0</v>
      </c>
      <c r="N3288" s="6">
        <v>122</v>
      </c>
      <c r="O3288" s="6" t="b">
        <v>1</v>
      </c>
      <c r="P3288" s="6" t="s">
        <v>8271</v>
      </c>
      <c r="Q3288" s="8">
        <f t="shared" si="413"/>
        <v>101.76666666666667</v>
      </c>
      <c r="R3288" s="9">
        <f t="shared" si="414"/>
        <v>125.12295081967213</v>
      </c>
      <c r="S3288" s="6" t="s">
        <v>8317</v>
      </c>
      <c r="T3288" s="6" t="s">
        <v>8318</v>
      </c>
      <c r="U3288" s="6" t="str">
        <f t="shared" si="408"/>
        <v>theater</v>
      </c>
      <c r="V3288" s="6" t="str">
        <f t="shared" si="415"/>
        <v>plays</v>
      </c>
      <c r="W3288" s="6" t="str">
        <f t="shared" si="409"/>
        <v>theater</v>
      </c>
      <c r="X3288" s="6" t="str">
        <f t="shared" si="410"/>
        <v>plays</v>
      </c>
    </row>
    <row r="3289" spans="1:24" ht="104.7" customHeight="1" x14ac:dyDescent="0.55000000000000004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20">
        <f t="shared" si="411"/>
        <v>42311.750324074077</v>
      </c>
      <c r="L3289" s="20">
        <f t="shared" si="412"/>
        <v>42336.750324074077</v>
      </c>
      <c r="M3289" s="6" t="b">
        <v>0</v>
      </c>
      <c r="N3289" s="6">
        <v>34</v>
      </c>
      <c r="O3289" s="6" t="b">
        <v>1</v>
      </c>
      <c r="P3289" s="6" t="s">
        <v>8271</v>
      </c>
      <c r="Q3289" s="8">
        <f t="shared" si="413"/>
        <v>100</v>
      </c>
      <c r="R3289" s="9">
        <f t="shared" si="414"/>
        <v>73.529411764705884</v>
      </c>
      <c r="S3289" s="6" t="s">
        <v>8317</v>
      </c>
      <c r="T3289" s="6" t="s">
        <v>8318</v>
      </c>
      <c r="U3289" s="6" t="str">
        <f t="shared" si="408"/>
        <v>theater</v>
      </c>
      <c r="V3289" s="6" t="str">
        <f t="shared" si="415"/>
        <v>plays</v>
      </c>
      <c r="W3289" s="6" t="str">
        <f t="shared" si="409"/>
        <v>theater</v>
      </c>
      <c r="X3289" s="6" t="str">
        <f t="shared" si="410"/>
        <v>plays</v>
      </c>
    </row>
    <row r="3290" spans="1:24" ht="104.7" customHeight="1" x14ac:dyDescent="0.55000000000000004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20">
        <f t="shared" si="411"/>
        <v>42505.774479166663</v>
      </c>
      <c r="L3290" s="20">
        <f t="shared" si="412"/>
        <v>42541.958333333328</v>
      </c>
      <c r="M3290" s="6" t="b">
        <v>0</v>
      </c>
      <c r="N3290" s="6">
        <v>207</v>
      </c>
      <c r="O3290" s="6" t="b">
        <v>1</v>
      </c>
      <c r="P3290" s="6" t="s">
        <v>8271</v>
      </c>
      <c r="Q3290" s="8">
        <f t="shared" si="413"/>
        <v>100.26489999999998</v>
      </c>
      <c r="R3290" s="9">
        <f t="shared" si="414"/>
        <v>48.437149758454105</v>
      </c>
      <c r="S3290" s="6" t="s">
        <v>8317</v>
      </c>
      <c r="T3290" s="6" t="s">
        <v>8318</v>
      </c>
      <c r="U3290" s="6" t="str">
        <f t="shared" si="408"/>
        <v>theater</v>
      </c>
      <c r="V3290" s="6" t="str">
        <f t="shared" si="415"/>
        <v>plays</v>
      </c>
      <c r="W3290" s="6" t="str">
        <f t="shared" si="409"/>
        <v>theater</v>
      </c>
      <c r="X3290" s="6" t="str">
        <f t="shared" si="410"/>
        <v>plays</v>
      </c>
    </row>
    <row r="3291" spans="1:24" ht="104.7" customHeight="1" x14ac:dyDescent="0.55000000000000004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20">
        <f t="shared" si="411"/>
        <v>42758.368078703701</v>
      </c>
      <c r="L3291" s="20">
        <f t="shared" si="412"/>
        <v>42786.368078703701</v>
      </c>
      <c r="M3291" s="6" t="b">
        <v>0</v>
      </c>
      <c r="N3291" s="6">
        <v>25</v>
      </c>
      <c r="O3291" s="6" t="b">
        <v>1</v>
      </c>
      <c r="P3291" s="6" t="s">
        <v>8271</v>
      </c>
      <c r="Q3291" s="8">
        <f t="shared" si="413"/>
        <v>133.04200000000003</v>
      </c>
      <c r="R3291" s="9">
        <f t="shared" si="414"/>
        <v>26.608400000000003</v>
      </c>
      <c r="S3291" s="6" t="s">
        <v>8317</v>
      </c>
      <c r="T3291" s="6" t="s">
        <v>8318</v>
      </c>
      <c r="U3291" s="6" t="str">
        <f t="shared" si="408"/>
        <v>theater</v>
      </c>
      <c r="V3291" s="6" t="str">
        <f t="shared" si="415"/>
        <v>plays</v>
      </c>
      <c r="W3291" s="6" t="str">
        <f t="shared" si="409"/>
        <v>theater</v>
      </c>
      <c r="X3291" s="6" t="str">
        <f t="shared" si="410"/>
        <v>plays</v>
      </c>
    </row>
    <row r="3292" spans="1:24" ht="104.7" customHeight="1" x14ac:dyDescent="0.55000000000000004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20">
        <f t="shared" si="411"/>
        <v>42775.51494212963</v>
      </c>
      <c r="L3292" s="20">
        <f t="shared" si="412"/>
        <v>42805.51494212963</v>
      </c>
      <c r="M3292" s="6" t="b">
        <v>0</v>
      </c>
      <c r="N3292" s="6">
        <v>72</v>
      </c>
      <c r="O3292" s="6" t="b">
        <v>1</v>
      </c>
      <c r="P3292" s="6" t="s">
        <v>8271</v>
      </c>
      <c r="Q3292" s="8">
        <f t="shared" si="413"/>
        <v>121.2</v>
      </c>
      <c r="R3292" s="9">
        <f t="shared" si="414"/>
        <v>33.666666666666664</v>
      </c>
      <c r="S3292" s="6" t="s">
        <v>8317</v>
      </c>
      <c r="T3292" s="6" t="s">
        <v>8318</v>
      </c>
      <c r="U3292" s="6" t="str">
        <f t="shared" si="408"/>
        <v>theater</v>
      </c>
      <c r="V3292" s="6" t="str">
        <f t="shared" si="415"/>
        <v>plays</v>
      </c>
      <c r="W3292" s="6" t="str">
        <f t="shared" si="409"/>
        <v>theater</v>
      </c>
      <c r="X3292" s="6" t="str">
        <f t="shared" si="410"/>
        <v>plays</v>
      </c>
    </row>
    <row r="3293" spans="1:24" ht="104.7" customHeight="1" x14ac:dyDescent="0.55000000000000004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20">
        <f t="shared" si="411"/>
        <v>42232.702546296292</v>
      </c>
      <c r="L3293" s="20">
        <f t="shared" si="412"/>
        <v>42264.165972222225</v>
      </c>
      <c r="M3293" s="6" t="b">
        <v>0</v>
      </c>
      <c r="N3293" s="6">
        <v>14</v>
      </c>
      <c r="O3293" s="6" t="b">
        <v>1</v>
      </c>
      <c r="P3293" s="6" t="s">
        <v>8271</v>
      </c>
      <c r="Q3293" s="8">
        <f t="shared" si="413"/>
        <v>113.99999999999999</v>
      </c>
      <c r="R3293" s="9">
        <f t="shared" si="414"/>
        <v>40.714285714285715</v>
      </c>
      <c r="S3293" s="6" t="s">
        <v>8317</v>
      </c>
      <c r="T3293" s="6" t="s">
        <v>8318</v>
      </c>
      <c r="U3293" s="6" t="str">
        <f t="shared" si="408"/>
        <v>theater</v>
      </c>
      <c r="V3293" s="6" t="str">
        <f t="shared" si="415"/>
        <v>plays</v>
      </c>
      <c r="W3293" s="6" t="str">
        <f t="shared" si="409"/>
        <v>theater</v>
      </c>
      <c r="X3293" s="6" t="str">
        <f t="shared" si="410"/>
        <v>plays</v>
      </c>
    </row>
    <row r="3294" spans="1:24" ht="104.7" customHeight="1" x14ac:dyDescent="0.55000000000000004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20">
        <f t="shared" si="411"/>
        <v>42282.770231481481</v>
      </c>
      <c r="L3294" s="20">
        <f t="shared" si="412"/>
        <v>42342.811898148153</v>
      </c>
      <c r="M3294" s="6" t="b">
        <v>0</v>
      </c>
      <c r="N3294" s="6">
        <v>15</v>
      </c>
      <c r="O3294" s="6" t="b">
        <v>1</v>
      </c>
      <c r="P3294" s="6" t="s">
        <v>8271</v>
      </c>
      <c r="Q3294" s="8">
        <f t="shared" si="413"/>
        <v>286.13861386138615</v>
      </c>
      <c r="R3294" s="9">
        <f t="shared" si="414"/>
        <v>19.266666666666666</v>
      </c>
      <c r="S3294" s="6" t="s">
        <v>8317</v>
      </c>
      <c r="T3294" s="6" t="s">
        <v>8318</v>
      </c>
      <c r="U3294" s="6" t="str">
        <f t="shared" si="408"/>
        <v>theater</v>
      </c>
      <c r="V3294" s="6" t="str">
        <f t="shared" si="415"/>
        <v>plays</v>
      </c>
      <c r="W3294" s="6" t="str">
        <f t="shared" si="409"/>
        <v>theater</v>
      </c>
      <c r="X3294" s="6" t="str">
        <f t="shared" si="410"/>
        <v>plays</v>
      </c>
    </row>
    <row r="3295" spans="1:24" ht="104.7" customHeight="1" x14ac:dyDescent="0.55000000000000004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20">
        <f t="shared" si="411"/>
        <v>42768.425370370373</v>
      </c>
      <c r="L3295" s="20">
        <f t="shared" si="412"/>
        <v>42798.425370370373</v>
      </c>
      <c r="M3295" s="6" t="b">
        <v>0</v>
      </c>
      <c r="N3295" s="6">
        <v>91</v>
      </c>
      <c r="O3295" s="6" t="b">
        <v>1</v>
      </c>
      <c r="P3295" s="6" t="s">
        <v>8271</v>
      </c>
      <c r="Q3295" s="8">
        <f t="shared" si="413"/>
        <v>170.44444444444446</v>
      </c>
      <c r="R3295" s="9">
        <f t="shared" si="414"/>
        <v>84.285714285714292</v>
      </c>
      <c r="S3295" s="6" t="s">
        <v>8317</v>
      </c>
      <c r="T3295" s="6" t="s">
        <v>8318</v>
      </c>
      <c r="U3295" s="6" t="str">
        <f t="shared" si="408"/>
        <v>theater</v>
      </c>
      <c r="V3295" s="6" t="str">
        <f t="shared" si="415"/>
        <v>plays</v>
      </c>
      <c r="W3295" s="6" t="str">
        <f t="shared" si="409"/>
        <v>theater</v>
      </c>
      <c r="X3295" s="6" t="str">
        <f t="shared" si="410"/>
        <v>plays</v>
      </c>
    </row>
    <row r="3296" spans="1:24" ht="104.7" customHeight="1" x14ac:dyDescent="0.55000000000000004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20">
        <f t="shared" si="411"/>
        <v>42141.541134259256</v>
      </c>
      <c r="L3296" s="20">
        <f t="shared" si="412"/>
        <v>42171.541134259256</v>
      </c>
      <c r="M3296" s="6" t="b">
        <v>0</v>
      </c>
      <c r="N3296" s="6">
        <v>24</v>
      </c>
      <c r="O3296" s="6" t="b">
        <v>1</v>
      </c>
      <c r="P3296" s="6" t="s">
        <v>8271</v>
      </c>
      <c r="Q3296" s="8">
        <f t="shared" si="413"/>
        <v>118.33333333333333</v>
      </c>
      <c r="R3296" s="9">
        <f t="shared" si="414"/>
        <v>29.583333333333332</v>
      </c>
      <c r="S3296" s="6" t="s">
        <v>8317</v>
      </c>
      <c r="T3296" s="6" t="s">
        <v>8318</v>
      </c>
      <c r="U3296" s="6" t="str">
        <f t="shared" si="408"/>
        <v>theater</v>
      </c>
      <c r="V3296" s="6" t="str">
        <f t="shared" si="415"/>
        <v>plays</v>
      </c>
      <c r="W3296" s="6" t="str">
        <f t="shared" si="409"/>
        <v>theater</v>
      </c>
      <c r="X3296" s="6" t="str">
        <f t="shared" si="410"/>
        <v>plays</v>
      </c>
    </row>
    <row r="3297" spans="1:24" ht="104.7" customHeight="1" x14ac:dyDescent="0.55000000000000004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20">
        <f t="shared" si="411"/>
        <v>42609.442465277782</v>
      </c>
      <c r="L3297" s="20">
        <f t="shared" si="412"/>
        <v>42639.442465277782</v>
      </c>
      <c r="M3297" s="6" t="b">
        <v>0</v>
      </c>
      <c r="N3297" s="6">
        <v>27</v>
      </c>
      <c r="O3297" s="6" t="b">
        <v>1</v>
      </c>
      <c r="P3297" s="6" t="s">
        <v>8271</v>
      </c>
      <c r="Q3297" s="8">
        <f t="shared" si="413"/>
        <v>102.85857142857142</v>
      </c>
      <c r="R3297" s="9">
        <f t="shared" si="414"/>
        <v>26.667037037037037</v>
      </c>
      <c r="S3297" s="6" t="s">
        <v>8317</v>
      </c>
      <c r="T3297" s="6" t="s">
        <v>8318</v>
      </c>
      <c r="U3297" s="6" t="str">
        <f t="shared" si="408"/>
        <v>theater</v>
      </c>
      <c r="V3297" s="6" t="str">
        <f t="shared" si="415"/>
        <v>plays</v>
      </c>
      <c r="W3297" s="6" t="str">
        <f t="shared" si="409"/>
        <v>theater</v>
      </c>
      <c r="X3297" s="6" t="str">
        <f t="shared" si="410"/>
        <v>plays</v>
      </c>
    </row>
    <row r="3298" spans="1:24" ht="104.7" customHeight="1" x14ac:dyDescent="0.55000000000000004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20">
        <f t="shared" si="411"/>
        <v>42309.756620370375</v>
      </c>
      <c r="L3298" s="20">
        <f t="shared" si="412"/>
        <v>42330.916666666672</v>
      </c>
      <c r="M3298" s="6" t="b">
        <v>0</v>
      </c>
      <c r="N3298" s="6">
        <v>47</v>
      </c>
      <c r="O3298" s="6" t="b">
        <v>1</v>
      </c>
      <c r="P3298" s="6" t="s">
        <v>8271</v>
      </c>
      <c r="Q3298" s="8">
        <f t="shared" si="413"/>
        <v>144.06666666666666</v>
      </c>
      <c r="R3298" s="9">
        <f t="shared" si="414"/>
        <v>45.978723404255319</v>
      </c>
      <c r="S3298" s="6" t="s">
        <v>8317</v>
      </c>
      <c r="T3298" s="6" t="s">
        <v>8318</v>
      </c>
      <c r="U3298" s="6" t="str">
        <f t="shared" si="408"/>
        <v>theater</v>
      </c>
      <c r="V3298" s="6" t="str">
        <f t="shared" si="415"/>
        <v>plays</v>
      </c>
      <c r="W3298" s="6" t="str">
        <f t="shared" si="409"/>
        <v>theater</v>
      </c>
      <c r="X3298" s="6" t="str">
        <f t="shared" si="410"/>
        <v>plays</v>
      </c>
    </row>
    <row r="3299" spans="1:24" ht="104.7" customHeight="1" x14ac:dyDescent="0.55000000000000004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20">
        <f t="shared" si="411"/>
        <v>42193.771481481483</v>
      </c>
      <c r="L3299" s="20">
        <f t="shared" si="412"/>
        <v>42212.957638888889</v>
      </c>
      <c r="M3299" s="6" t="b">
        <v>0</v>
      </c>
      <c r="N3299" s="6">
        <v>44</v>
      </c>
      <c r="O3299" s="6" t="b">
        <v>1</v>
      </c>
      <c r="P3299" s="6" t="s">
        <v>8271</v>
      </c>
      <c r="Q3299" s="8">
        <f t="shared" si="413"/>
        <v>100.07272727272726</v>
      </c>
      <c r="R3299" s="9">
        <f t="shared" si="414"/>
        <v>125.09090909090909</v>
      </c>
      <c r="S3299" s="6" t="s">
        <v>8317</v>
      </c>
      <c r="T3299" s="6" t="s">
        <v>8318</v>
      </c>
      <c r="U3299" s="6" t="str">
        <f t="shared" si="408"/>
        <v>theater</v>
      </c>
      <c r="V3299" s="6" t="str">
        <f t="shared" si="415"/>
        <v>plays</v>
      </c>
      <c r="W3299" s="6" t="str">
        <f t="shared" si="409"/>
        <v>theater</v>
      </c>
      <c r="X3299" s="6" t="str">
        <f t="shared" si="410"/>
        <v>plays</v>
      </c>
    </row>
    <row r="3300" spans="1:24" ht="104.7" customHeight="1" x14ac:dyDescent="0.55000000000000004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20">
        <f t="shared" si="411"/>
        <v>42239.957962962959</v>
      </c>
      <c r="L3300" s="20">
        <f t="shared" si="412"/>
        <v>42260</v>
      </c>
      <c r="M3300" s="6" t="b">
        <v>0</v>
      </c>
      <c r="N3300" s="6">
        <v>72</v>
      </c>
      <c r="O3300" s="6" t="b">
        <v>1</v>
      </c>
      <c r="P3300" s="6" t="s">
        <v>8271</v>
      </c>
      <c r="Q3300" s="8">
        <f t="shared" si="413"/>
        <v>101.73</v>
      </c>
      <c r="R3300" s="9">
        <f t="shared" si="414"/>
        <v>141.29166666666666</v>
      </c>
      <c r="S3300" s="6" t="s">
        <v>8317</v>
      </c>
      <c r="T3300" s="6" t="s">
        <v>8318</v>
      </c>
      <c r="U3300" s="6" t="str">
        <f t="shared" si="408"/>
        <v>theater</v>
      </c>
      <c r="V3300" s="6" t="str">
        <f t="shared" si="415"/>
        <v>plays</v>
      </c>
      <c r="W3300" s="6" t="str">
        <f t="shared" si="409"/>
        <v>theater</v>
      </c>
      <c r="X3300" s="6" t="str">
        <f t="shared" si="410"/>
        <v>plays</v>
      </c>
    </row>
    <row r="3301" spans="1:24" ht="104.7" customHeight="1" x14ac:dyDescent="0.55000000000000004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20">
        <f t="shared" si="411"/>
        <v>42261.917395833334</v>
      </c>
      <c r="L3301" s="20">
        <f t="shared" si="412"/>
        <v>42291.917395833334</v>
      </c>
      <c r="M3301" s="6" t="b">
        <v>0</v>
      </c>
      <c r="N3301" s="6">
        <v>63</v>
      </c>
      <c r="O3301" s="6" t="b">
        <v>1</v>
      </c>
      <c r="P3301" s="6" t="s">
        <v>8271</v>
      </c>
      <c r="Q3301" s="8">
        <f t="shared" si="413"/>
        <v>116.19999999999999</v>
      </c>
      <c r="R3301" s="9">
        <f t="shared" si="414"/>
        <v>55.333333333333336</v>
      </c>
      <c r="S3301" s="6" t="s">
        <v>8317</v>
      </c>
      <c r="T3301" s="6" t="s">
        <v>8318</v>
      </c>
      <c r="U3301" s="6" t="str">
        <f t="shared" si="408"/>
        <v>theater</v>
      </c>
      <c r="V3301" s="6" t="str">
        <f t="shared" si="415"/>
        <v>plays</v>
      </c>
      <c r="W3301" s="6" t="str">
        <f t="shared" si="409"/>
        <v>theater</v>
      </c>
      <c r="X3301" s="6" t="str">
        <f t="shared" si="410"/>
        <v>plays</v>
      </c>
    </row>
    <row r="3302" spans="1:24" ht="104.7" customHeight="1" x14ac:dyDescent="0.55000000000000004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20">
        <f t="shared" si="411"/>
        <v>42102.743773148148</v>
      </c>
      <c r="L3302" s="20">
        <f t="shared" si="412"/>
        <v>42123.743773148148</v>
      </c>
      <c r="M3302" s="6" t="b">
        <v>0</v>
      </c>
      <c r="N3302" s="6">
        <v>88</v>
      </c>
      <c r="O3302" s="6" t="b">
        <v>1</v>
      </c>
      <c r="P3302" s="6" t="s">
        <v>8271</v>
      </c>
      <c r="Q3302" s="8">
        <f t="shared" si="413"/>
        <v>136.16666666666666</v>
      </c>
      <c r="R3302" s="9">
        <f t="shared" si="414"/>
        <v>46.420454545454547</v>
      </c>
      <c r="S3302" s="6" t="s">
        <v>8317</v>
      </c>
      <c r="T3302" s="6" t="s">
        <v>8318</v>
      </c>
      <c r="U3302" s="6" t="str">
        <f t="shared" si="408"/>
        <v>theater</v>
      </c>
      <c r="V3302" s="6" t="str">
        <f t="shared" si="415"/>
        <v>plays</v>
      </c>
      <c r="W3302" s="6" t="str">
        <f t="shared" si="409"/>
        <v>theater</v>
      </c>
      <c r="X3302" s="6" t="str">
        <f t="shared" si="410"/>
        <v>plays</v>
      </c>
    </row>
    <row r="3303" spans="1:24" ht="104.7" customHeight="1" x14ac:dyDescent="0.55000000000000004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20">
        <f t="shared" si="411"/>
        <v>42538.73583333334</v>
      </c>
      <c r="L3303" s="20">
        <f t="shared" si="412"/>
        <v>42583.290972222225</v>
      </c>
      <c r="M3303" s="6" t="b">
        <v>0</v>
      </c>
      <c r="N3303" s="6">
        <v>70</v>
      </c>
      <c r="O3303" s="6" t="b">
        <v>1</v>
      </c>
      <c r="P3303" s="6" t="s">
        <v>8271</v>
      </c>
      <c r="Q3303" s="8">
        <f t="shared" si="413"/>
        <v>133.46666666666667</v>
      </c>
      <c r="R3303" s="9">
        <f t="shared" si="414"/>
        <v>57.2</v>
      </c>
      <c r="S3303" s="6" t="s">
        <v>8317</v>
      </c>
      <c r="T3303" s="6" t="s">
        <v>8318</v>
      </c>
      <c r="U3303" s="6" t="str">
        <f t="shared" si="408"/>
        <v>theater</v>
      </c>
      <c r="V3303" s="6" t="str">
        <f t="shared" si="415"/>
        <v>plays</v>
      </c>
      <c r="W3303" s="6" t="str">
        <f t="shared" si="409"/>
        <v>theater</v>
      </c>
      <c r="X3303" s="6" t="str">
        <f t="shared" si="410"/>
        <v>plays</v>
      </c>
    </row>
    <row r="3304" spans="1:24" ht="104.7" customHeight="1" x14ac:dyDescent="0.55000000000000004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20">
        <f t="shared" si="411"/>
        <v>42681.35157407407</v>
      </c>
      <c r="L3304" s="20">
        <f t="shared" si="412"/>
        <v>42711.35157407407</v>
      </c>
      <c r="M3304" s="6" t="b">
        <v>0</v>
      </c>
      <c r="N3304" s="6">
        <v>50</v>
      </c>
      <c r="O3304" s="6" t="b">
        <v>1</v>
      </c>
      <c r="P3304" s="6" t="s">
        <v>8271</v>
      </c>
      <c r="Q3304" s="8">
        <f t="shared" si="413"/>
        <v>103.39285714285715</v>
      </c>
      <c r="R3304" s="9">
        <f t="shared" si="414"/>
        <v>173.7</v>
      </c>
      <c r="S3304" s="6" t="s">
        <v>8317</v>
      </c>
      <c r="T3304" s="6" t="s">
        <v>8318</v>
      </c>
      <c r="U3304" s="6" t="str">
        <f t="shared" si="408"/>
        <v>theater</v>
      </c>
      <c r="V3304" s="6" t="str">
        <f t="shared" si="415"/>
        <v>plays</v>
      </c>
      <c r="W3304" s="6" t="str">
        <f t="shared" si="409"/>
        <v>theater</v>
      </c>
      <c r="X3304" s="6" t="str">
        <f t="shared" si="410"/>
        <v>plays</v>
      </c>
    </row>
    <row r="3305" spans="1:24" ht="104.7" customHeight="1" x14ac:dyDescent="0.55000000000000004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20">
        <f t="shared" si="411"/>
        <v>42056.65143518518</v>
      </c>
      <c r="L3305" s="20">
        <f t="shared" si="412"/>
        <v>42091.609768518523</v>
      </c>
      <c r="M3305" s="6" t="b">
        <v>0</v>
      </c>
      <c r="N3305" s="6">
        <v>35</v>
      </c>
      <c r="O3305" s="6" t="b">
        <v>1</v>
      </c>
      <c r="P3305" s="6" t="s">
        <v>8271</v>
      </c>
      <c r="Q3305" s="8">
        <f t="shared" si="413"/>
        <v>115.88888888888889</v>
      </c>
      <c r="R3305" s="9">
        <f t="shared" si="414"/>
        <v>59.6</v>
      </c>
      <c r="S3305" s="6" t="s">
        <v>8317</v>
      </c>
      <c r="T3305" s="6" t="s">
        <v>8318</v>
      </c>
      <c r="U3305" s="6" t="str">
        <f t="shared" si="408"/>
        <v>theater</v>
      </c>
      <c r="V3305" s="6" t="str">
        <f t="shared" si="415"/>
        <v>plays</v>
      </c>
      <c r="W3305" s="6" t="str">
        <f t="shared" si="409"/>
        <v>theater</v>
      </c>
      <c r="X3305" s="6" t="str">
        <f t="shared" si="410"/>
        <v>plays</v>
      </c>
    </row>
    <row r="3306" spans="1:24" ht="104.7" customHeight="1" x14ac:dyDescent="0.55000000000000004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20">
        <f t="shared" si="411"/>
        <v>42696.624444444446</v>
      </c>
      <c r="L3306" s="20">
        <f t="shared" si="412"/>
        <v>42726.624444444446</v>
      </c>
      <c r="M3306" s="6" t="b">
        <v>0</v>
      </c>
      <c r="N3306" s="6">
        <v>175</v>
      </c>
      <c r="O3306" s="6" t="b">
        <v>1</v>
      </c>
      <c r="P3306" s="6" t="s">
        <v>8271</v>
      </c>
      <c r="Q3306" s="8">
        <f t="shared" si="413"/>
        <v>104.51666666666665</v>
      </c>
      <c r="R3306" s="9">
        <f t="shared" si="414"/>
        <v>89.585714285714289</v>
      </c>
      <c r="S3306" s="6" t="s">
        <v>8317</v>
      </c>
      <c r="T3306" s="6" t="s">
        <v>8318</v>
      </c>
      <c r="U3306" s="6" t="str">
        <f t="shared" si="408"/>
        <v>theater</v>
      </c>
      <c r="V3306" s="6" t="str">
        <f t="shared" si="415"/>
        <v>plays</v>
      </c>
      <c r="W3306" s="6" t="str">
        <f t="shared" si="409"/>
        <v>theater</v>
      </c>
      <c r="X3306" s="6" t="str">
        <f t="shared" si="410"/>
        <v>plays</v>
      </c>
    </row>
    <row r="3307" spans="1:24" ht="104.7" customHeight="1" x14ac:dyDescent="0.55000000000000004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20">
        <f t="shared" si="411"/>
        <v>42186.855879629627</v>
      </c>
      <c r="L3307" s="20">
        <f t="shared" si="412"/>
        <v>42216.855879629627</v>
      </c>
      <c r="M3307" s="6" t="b">
        <v>0</v>
      </c>
      <c r="N3307" s="6">
        <v>20</v>
      </c>
      <c r="O3307" s="6" t="b">
        <v>1</v>
      </c>
      <c r="P3307" s="6" t="s">
        <v>8271</v>
      </c>
      <c r="Q3307" s="8">
        <f t="shared" si="413"/>
        <v>102.02500000000001</v>
      </c>
      <c r="R3307" s="9">
        <f t="shared" si="414"/>
        <v>204.05</v>
      </c>
      <c r="S3307" s="6" t="s">
        <v>8317</v>
      </c>
      <c r="T3307" s="6" t="s">
        <v>8318</v>
      </c>
      <c r="U3307" s="6" t="str">
        <f t="shared" si="408"/>
        <v>theater</v>
      </c>
      <c r="V3307" s="6" t="str">
        <f t="shared" si="415"/>
        <v>plays</v>
      </c>
      <c r="W3307" s="6" t="str">
        <f t="shared" si="409"/>
        <v>theater</v>
      </c>
      <c r="X3307" s="6" t="str">
        <f t="shared" si="410"/>
        <v>plays</v>
      </c>
    </row>
    <row r="3308" spans="1:24" ht="104.7" customHeight="1" x14ac:dyDescent="0.55000000000000004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20">
        <f t="shared" si="411"/>
        <v>42493.219236111108</v>
      </c>
      <c r="L3308" s="20">
        <f t="shared" si="412"/>
        <v>42531.125</v>
      </c>
      <c r="M3308" s="6" t="b">
        <v>0</v>
      </c>
      <c r="N3308" s="6">
        <v>54</v>
      </c>
      <c r="O3308" s="6" t="b">
        <v>1</v>
      </c>
      <c r="P3308" s="6" t="s">
        <v>8271</v>
      </c>
      <c r="Q3308" s="8">
        <f t="shared" si="413"/>
        <v>175.33333333333334</v>
      </c>
      <c r="R3308" s="9">
        <f t="shared" si="414"/>
        <v>48.703703703703702</v>
      </c>
      <c r="S3308" s="6" t="s">
        <v>8317</v>
      </c>
      <c r="T3308" s="6" t="s">
        <v>8318</v>
      </c>
      <c r="U3308" s="6" t="str">
        <f t="shared" si="408"/>
        <v>theater</v>
      </c>
      <c r="V3308" s="6" t="str">
        <f t="shared" si="415"/>
        <v>plays</v>
      </c>
      <c r="W3308" s="6" t="str">
        <f t="shared" si="409"/>
        <v>theater</v>
      </c>
      <c r="X3308" s="6" t="str">
        <f t="shared" si="410"/>
        <v>plays</v>
      </c>
    </row>
    <row r="3309" spans="1:24" ht="104.7" customHeight="1" x14ac:dyDescent="0.55000000000000004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20">
        <f t="shared" si="411"/>
        <v>42475.057164351849</v>
      </c>
      <c r="L3309" s="20">
        <f t="shared" si="412"/>
        <v>42505.057164351849</v>
      </c>
      <c r="M3309" s="6" t="b">
        <v>0</v>
      </c>
      <c r="N3309" s="6">
        <v>20</v>
      </c>
      <c r="O3309" s="6" t="b">
        <v>1</v>
      </c>
      <c r="P3309" s="6" t="s">
        <v>8271</v>
      </c>
      <c r="Q3309" s="8">
        <f t="shared" si="413"/>
        <v>106.67999999999999</v>
      </c>
      <c r="R3309" s="9">
        <f t="shared" si="414"/>
        <v>53.339999999999996</v>
      </c>
      <c r="S3309" s="6" t="s">
        <v>8317</v>
      </c>
      <c r="T3309" s="6" t="s">
        <v>8318</v>
      </c>
      <c r="U3309" s="6" t="str">
        <f t="shared" si="408"/>
        <v>theater</v>
      </c>
      <c r="V3309" s="6" t="str">
        <f t="shared" si="415"/>
        <v>plays</v>
      </c>
      <c r="W3309" s="6" t="str">
        <f t="shared" si="409"/>
        <v>theater</v>
      </c>
      <c r="X3309" s="6" t="str">
        <f t="shared" si="410"/>
        <v>plays</v>
      </c>
    </row>
    <row r="3310" spans="1:24" ht="104.7" customHeight="1" x14ac:dyDescent="0.55000000000000004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20">
        <f t="shared" si="411"/>
        <v>42452.876909722225</v>
      </c>
      <c r="L3310" s="20">
        <f t="shared" si="412"/>
        <v>42473.876909722225</v>
      </c>
      <c r="M3310" s="6" t="b">
        <v>0</v>
      </c>
      <c r="N3310" s="6">
        <v>57</v>
      </c>
      <c r="O3310" s="6" t="b">
        <v>1</v>
      </c>
      <c r="P3310" s="6" t="s">
        <v>8271</v>
      </c>
      <c r="Q3310" s="8">
        <f t="shared" si="413"/>
        <v>122.28571428571429</v>
      </c>
      <c r="R3310" s="9">
        <f t="shared" si="414"/>
        <v>75.087719298245617</v>
      </c>
      <c r="S3310" s="6" t="s">
        <v>8317</v>
      </c>
      <c r="T3310" s="6" t="s">
        <v>8318</v>
      </c>
      <c r="U3310" s="6" t="str">
        <f t="shared" si="408"/>
        <v>theater</v>
      </c>
      <c r="V3310" s="6" t="str">
        <f t="shared" si="415"/>
        <v>plays</v>
      </c>
      <c r="W3310" s="6" t="str">
        <f t="shared" si="409"/>
        <v>theater</v>
      </c>
      <c r="X3310" s="6" t="str">
        <f t="shared" si="410"/>
        <v>plays</v>
      </c>
    </row>
    <row r="3311" spans="1:24" ht="104.7" customHeight="1" x14ac:dyDescent="0.55000000000000004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20">
        <f t="shared" si="411"/>
        <v>42628.650208333333</v>
      </c>
      <c r="L3311" s="20">
        <f t="shared" si="412"/>
        <v>42659.650208333333</v>
      </c>
      <c r="M3311" s="6" t="b">
        <v>0</v>
      </c>
      <c r="N3311" s="6">
        <v>31</v>
      </c>
      <c r="O3311" s="6" t="b">
        <v>1</v>
      </c>
      <c r="P3311" s="6" t="s">
        <v>8271</v>
      </c>
      <c r="Q3311" s="8">
        <f t="shared" si="413"/>
        <v>159.42857142857144</v>
      </c>
      <c r="R3311" s="9">
        <f t="shared" si="414"/>
        <v>18</v>
      </c>
      <c r="S3311" s="6" t="s">
        <v>8317</v>
      </c>
      <c r="T3311" s="6" t="s">
        <v>8318</v>
      </c>
      <c r="U3311" s="6" t="str">
        <f t="shared" si="408"/>
        <v>theater</v>
      </c>
      <c r="V3311" s="6" t="str">
        <f t="shared" si="415"/>
        <v>plays</v>
      </c>
      <c r="W3311" s="6" t="str">
        <f t="shared" si="409"/>
        <v>theater</v>
      </c>
      <c r="X3311" s="6" t="str">
        <f t="shared" si="410"/>
        <v>plays</v>
      </c>
    </row>
    <row r="3312" spans="1:24" ht="104.7" customHeight="1" x14ac:dyDescent="0.55000000000000004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20">
        <f t="shared" si="411"/>
        <v>42253.928530092591</v>
      </c>
      <c r="L3312" s="20">
        <f t="shared" si="412"/>
        <v>42283.928530092591</v>
      </c>
      <c r="M3312" s="6" t="b">
        <v>0</v>
      </c>
      <c r="N3312" s="6">
        <v>31</v>
      </c>
      <c r="O3312" s="6" t="b">
        <v>1</v>
      </c>
      <c r="P3312" s="6" t="s">
        <v>8271</v>
      </c>
      <c r="Q3312" s="8">
        <f t="shared" si="413"/>
        <v>100.07692307692308</v>
      </c>
      <c r="R3312" s="9">
        <f t="shared" si="414"/>
        <v>209.83870967741936</v>
      </c>
      <c r="S3312" s="6" t="s">
        <v>8317</v>
      </c>
      <c r="T3312" s="6" t="s">
        <v>8318</v>
      </c>
      <c r="U3312" s="6" t="str">
        <f t="shared" si="408"/>
        <v>theater</v>
      </c>
      <c r="V3312" s="6" t="str">
        <f t="shared" si="415"/>
        <v>plays</v>
      </c>
      <c r="W3312" s="6" t="str">
        <f t="shared" si="409"/>
        <v>theater</v>
      </c>
      <c r="X3312" s="6" t="str">
        <f t="shared" si="410"/>
        <v>plays</v>
      </c>
    </row>
    <row r="3313" spans="1:24" ht="104.7" customHeight="1" x14ac:dyDescent="0.55000000000000004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20">
        <f t="shared" si="411"/>
        <v>42264.29178240741</v>
      </c>
      <c r="L3313" s="20">
        <f t="shared" si="412"/>
        <v>42294.29178240741</v>
      </c>
      <c r="M3313" s="6" t="b">
        <v>0</v>
      </c>
      <c r="N3313" s="6">
        <v>45</v>
      </c>
      <c r="O3313" s="6" t="b">
        <v>1</v>
      </c>
      <c r="P3313" s="6" t="s">
        <v>8271</v>
      </c>
      <c r="Q3313" s="8">
        <f t="shared" si="413"/>
        <v>109.84</v>
      </c>
      <c r="R3313" s="9">
        <f t="shared" si="414"/>
        <v>61.022222222222226</v>
      </c>
      <c r="S3313" s="6" t="s">
        <v>8317</v>
      </c>
      <c r="T3313" s="6" t="s">
        <v>8318</v>
      </c>
      <c r="U3313" s="6" t="str">
        <f t="shared" si="408"/>
        <v>theater</v>
      </c>
      <c r="V3313" s="6" t="str">
        <f t="shared" si="415"/>
        <v>plays</v>
      </c>
      <c r="W3313" s="6" t="str">
        <f t="shared" si="409"/>
        <v>theater</v>
      </c>
      <c r="X3313" s="6" t="str">
        <f t="shared" si="410"/>
        <v>plays</v>
      </c>
    </row>
    <row r="3314" spans="1:24" ht="104.7" customHeight="1" x14ac:dyDescent="0.55000000000000004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20">
        <f t="shared" si="411"/>
        <v>42664.809560185182</v>
      </c>
      <c r="L3314" s="20">
        <f t="shared" si="412"/>
        <v>42685.916666666672</v>
      </c>
      <c r="M3314" s="6" t="b">
        <v>0</v>
      </c>
      <c r="N3314" s="6">
        <v>41</v>
      </c>
      <c r="O3314" s="6" t="b">
        <v>1</v>
      </c>
      <c r="P3314" s="6" t="s">
        <v>8271</v>
      </c>
      <c r="Q3314" s="8">
        <f t="shared" si="413"/>
        <v>100.03999999999999</v>
      </c>
      <c r="R3314" s="9">
        <f t="shared" si="414"/>
        <v>61</v>
      </c>
      <c r="S3314" s="6" t="s">
        <v>8317</v>
      </c>
      <c r="T3314" s="6" t="s">
        <v>8318</v>
      </c>
      <c r="U3314" s="6" t="str">
        <f t="shared" si="408"/>
        <v>theater</v>
      </c>
      <c r="V3314" s="6" t="str">
        <f t="shared" si="415"/>
        <v>plays</v>
      </c>
      <c r="W3314" s="6" t="str">
        <f t="shared" si="409"/>
        <v>theater</v>
      </c>
      <c r="X3314" s="6" t="str">
        <f t="shared" si="410"/>
        <v>plays</v>
      </c>
    </row>
    <row r="3315" spans="1:24" ht="104.7" customHeight="1" x14ac:dyDescent="0.55000000000000004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20">
        <f t="shared" si="411"/>
        <v>42382.244409722218</v>
      </c>
      <c r="L3315" s="20">
        <f t="shared" si="412"/>
        <v>42396.041666666672</v>
      </c>
      <c r="M3315" s="6" t="b">
        <v>0</v>
      </c>
      <c r="N3315" s="6">
        <v>29</v>
      </c>
      <c r="O3315" s="6" t="b">
        <v>1</v>
      </c>
      <c r="P3315" s="6" t="s">
        <v>8271</v>
      </c>
      <c r="Q3315" s="8">
        <f t="shared" si="413"/>
        <v>116.05000000000001</v>
      </c>
      <c r="R3315" s="9">
        <f t="shared" si="414"/>
        <v>80.034482758620683</v>
      </c>
      <c r="S3315" s="6" t="s">
        <v>8317</v>
      </c>
      <c r="T3315" s="6" t="s">
        <v>8318</v>
      </c>
      <c r="U3315" s="6" t="str">
        <f t="shared" si="408"/>
        <v>theater</v>
      </c>
      <c r="V3315" s="6" t="str">
        <f t="shared" si="415"/>
        <v>plays</v>
      </c>
      <c r="W3315" s="6" t="str">
        <f t="shared" si="409"/>
        <v>theater</v>
      </c>
      <c r="X3315" s="6" t="str">
        <f t="shared" si="410"/>
        <v>plays</v>
      </c>
    </row>
    <row r="3316" spans="1:24" ht="104.7" customHeight="1" x14ac:dyDescent="0.55000000000000004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20">
        <f t="shared" si="411"/>
        <v>42105.267488425925</v>
      </c>
      <c r="L3316" s="20">
        <f t="shared" si="412"/>
        <v>42132.836805555555</v>
      </c>
      <c r="M3316" s="6" t="b">
        <v>0</v>
      </c>
      <c r="N3316" s="6">
        <v>58</v>
      </c>
      <c r="O3316" s="6" t="b">
        <v>1</v>
      </c>
      <c r="P3316" s="6" t="s">
        <v>8271</v>
      </c>
      <c r="Q3316" s="8">
        <f t="shared" si="413"/>
        <v>210.75</v>
      </c>
      <c r="R3316" s="9">
        <f t="shared" si="414"/>
        <v>29.068965517241381</v>
      </c>
      <c r="S3316" s="6" t="s">
        <v>8317</v>
      </c>
      <c r="T3316" s="6" t="s">
        <v>8318</v>
      </c>
      <c r="U3316" s="6" t="str">
        <f t="shared" si="408"/>
        <v>theater</v>
      </c>
      <c r="V3316" s="6" t="str">
        <f t="shared" si="415"/>
        <v>plays</v>
      </c>
      <c r="W3316" s="6" t="str">
        <f t="shared" si="409"/>
        <v>theater</v>
      </c>
      <c r="X3316" s="6" t="str">
        <f t="shared" si="410"/>
        <v>plays</v>
      </c>
    </row>
    <row r="3317" spans="1:24" ht="104.7" customHeight="1" x14ac:dyDescent="0.55000000000000004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20">
        <f t="shared" si="411"/>
        <v>42466.303715277783</v>
      </c>
      <c r="L3317" s="20">
        <f t="shared" si="412"/>
        <v>42496.303715277783</v>
      </c>
      <c r="M3317" s="6" t="b">
        <v>0</v>
      </c>
      <c r="N3317" s="6">
        <v>89</v>
      </c>
      <c r="O3317" s="6" t="b">
        <v>1</v>
      </c>
      <c r="P3317" s="6" t="s">
        <v>8271</v>
      </c>
      <c r="Q3317" s="8">
        <f t="shared" si="413"/>
        <v>110.00000000000001</v>
      </c>
      <c r="R3317" s="9">
        <f t="shared" si="414"/>
        <v>49.438202247191015</v>
      </c>
      <c r="S3317" s="6" t="s">
        <v>8317</v>
      </c>
      <c r="T3317" s="6" t="s">
        <v>8318</v>
      </c>
      <c r="U3317" s="6" t="str">
        <f t="shared" si="408"/>
        <v>theater</v>
      </c>
      <c r="V3317" s="6" t="str">
        <f t="shared" si="415"/>
        <v>plays</v>
      </c>
      <c r="W3317" s="6" t="str">
        <f t="shared" si="409"/>
        <v>theater</v>
      </c>
      <c r="X3317" s="6" t="str">
        <f t="shared" si="410"/>
        <v>plays</v>
      </c>
    </row>
    <row r="3318" spans="1:24" ht="104.7" customHeight="1" x14ac:dyDescent="0.55000000000000004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20">
        <f t="shared" si="411"/>
        <v>41826.871238425927</v>
      </c>
      <c r="L3318" s="20">
        <f t="shared" si="412"/>
        <v>41859.57916666667</v>
      </c>
      <c r="M3318" s="6" t="b">
        <v>0</v>
      </c>
      <c r="N3318" s="6">
        <v>125</v>
      </c>
      <c r="O3318" s="6" t="b">
        <v>1</v>
      </c>
      <c r="P3318" s="6" t="s">
        <v>8271</v>
      </c>
      <c r="Q3318" s="8">
        <f t="shared" si="413"/>
        <v>100.08673425918037</v>
      </c>
      <c r="R3318" s="9">
        <f t="shared" si="414"/>
        <v>93.977440000000001</v>
      </c>
      <c r="S3318" s="6" t="s">
        <v>8317</v>
      </c>
      <c r="T3318" s="6" t="s">
        <v>8318</v>
      </c>
      <c r="U3318" s="6" t="str">
        <f t="shared" si="408"/>
        <v>theater</v>
      </c>
      <c r="V3318" s="6" t="str">
        <f t="shared" si="415"/>
        <v>plays</v>
      </c>
      <c r="W3318" s="6" t="str">
        <f t="shared" si="409"/>
        <v>theater</v>
      </c>
      <c r="X3318" s="6" t="str">
        <f t="shared" si="410"/>
        <v>plays</v>
      </c>
    </row>
    <row r="3319" spans="1:24" ht="104.7" customHeight="1" x14ac:dyDescent="0.55000000000000004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20">
        <f t="shared" si="411"/>
        <v>42499.039629629624</v>
      </c>
      <c r="L3319" s="20">
        <f t="shared" si="412"/>
        <v>42529.039629629624</v>
      </c>
      <c r="M3319" s="6" t="b">
        <v>0</v>
      </c>
      <c r="N3319" s="6">
        <v>18</v>
      </c>
      <c r="O3319" s="6" t="b">
        <v>1</v>
      </c>
      <c r="P3319" s="6" t="s">
        <v>8271</v>
      </c>
      <c r="Q3319" s="8">
        <f t="shared" si="413"/>
        <v>106.19047619047619</v>
      </c>
      <c r="R3319" s="9">
        <f t="shared" si="414"/>
        <v>61.944444444444443</v>
      </c>
      <c r="S3319" s="6" t="s">
        <v>8317</v>
      </c>
      <c r="T3319" s="6" t="s">
        <v>8318</v>
      </c>
      <c r="U3319" s="6" t="str">
        <f t="shared" si="408"/>
        <v>theater</v>
      </c>
      <c r="V3319" s="6" t="str">
        <f t="shared" si="415"/>
        <v>plays</v>
      </c>
      <c r="W3319" s="6" t="str">
        <f t="shared" si="409"/>
        <v>theater</v>
      </c>
      <c r="X3319" s="6" t="str">
        <f t="shared" si="410"/>
        <v>plays</v>
      </c>
    </row>
    <row r="3320" spans="1:24" ht="104.7" customHeight="1" x14ac:dyDescent="0.55000000000000004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20">
        <f t="shared" si="411"/>
        <v>42431.302002314813</v>
      </c>
      <c r="L3320" s="20">
        <f t="shared" si="412"/>
        <v>42471.104166666672</v>
      </c>
      <c r="M3320" s="6" t="b">
        <v>0</v>
      </c>
      <c r="N3320" s="6">
        <v>32</v>
      </c>
      <c r="O3320" s="6" t="b">
        <v>1</v>
      </c>
      <c r="P3320" s="6" t="s">
        <v>8271</v>
      </c>
      <c r="Q3320" s="8">
        <f t="shared" si="413"/>
        <v>125.6</v>
      </c>
      <c r="R3320" s="9">
        <f t="shared" si="414"/>
        <v>78.5</v>
      </c>
      <c r="S3320" s="6" t="s">
        <v>8317</v>
      </c>
      <c r="T3320" s="6" t="s">
        <v>8318</v>
      </c>
      <c r="U3320" s="6" t="str">
        <f t="shared" si="408"/>
        <v>theater</v>
      </c>
      <c r="V3320" s="6" t="str">
        <f t="shared" si="415"/>
        <v>plays</v>
      </c>
      <c r="W3320" s="6" t="str">
        <f t="shared" si="409"/>
        <v>theater</v>
      </c>
      <c r="X3320" s="6" t="str">
        <f t="shared" si="410"/>
        <v>plays</v>
      </c>
    </row>
    <row r="3321" spans="1:24" ht="104.7" customHeight="1" x14ac:dyDescent="0.55000000000000004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20">
        <f t="shared" si="411"/>
        <v>41990.585486111115</v>
      </c>
      <c r="L3321" s="20">
        <f t="shared" si="412"/>
        <v>42035.585486111115</v>
      </c>
      <c r="M3321" s="6" t="b">
        <v>0</v>
      </c>
      <c r="N3321" s="6">
        <v>16</v>
      </c>
      <c r="O3321" s="6" t="b">
        <v>1</v>
      </c>
      <c r="P3321" s="6" t="s">
        <v>8271</v>
      </c>
      <c r="Q3321" s="8">
        <f t="shared" si="413"/>
        <v>108</v>
      </c>
      <c r="R3321" s="9">
        <f t="shared" si="414"/>
        <v>33.75</v>
      </c>
      <c r="S3321" s="6" t="s">
        <v>8317</v>
      </c>
      <c r="T3321" s="6" t="s">
        <v>8318</v>
      </c>
      <c r="U3321" s="6" t="str">
        <f t="shared" si="408"/>
        <v>theater</v>
      </c>
      <c r="V3321" s="6" t="str">
        <f t="shared" si="415"/>
        <v>plays</v>
      </c>
      <c r="W3321" s="6" t="str">
        <f t="shared" si="409"/>
        <v>theater</v>
      </c>
      <c r="X3321" s="6" t="str">
        <f t="shared" si="410"/>
        <v>plays</v>
      </c>
    </row>
    <row r="3322" spans="1:24" ht="104.7" customHeight="1" x14ac:dyDescent="0.55000000000000004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20">
        <f t="shared" si="411"/>
        <v>42513.045798611114</v>
      </c>
      <c r="L3322" s="20">
        <f t="shared" si="412"/>
        <v>42543.045798611114</v>
      </c>
      <c r="M3322" s="6" t="b">
        <v>0</v>
      </c>
      <c r="N3322" s="6">
        <v>38</v>
      </c>
      <c r="O3322" s="6" t="b">
        <v>1</v>
      </c>
      <c r="P3322" s="6" t="s">
        <v>8271</v>
      </c>
      <c r="Q3322" s="8">
        <f t="shared" si="413"/>
        <v>101</v>
      </c>
      <c r="R3322" s="9">
        <f t="shared" si="414"/>
        <v>66.44736842105263</v>
      </c>
      <c r="S3322" s="6" t="s">
        <v>8317</v>
      </c>
      <c r="T3322" s="6" t="s">
        <v>8318</v>
      </c>
      <c r="U3322" s="6" t="str">
        <f t="shared" si="408"/>
        <v>theater</v>
      </c>
      <c r="V3322" s="6" t="str">
        <f t="shared" si="415"/>
        <v>plays</v>
      </c>
      <c r="W3322" s="6" t="str">
        <f t="shared" si="409"/>
        <v>theater</v>
      </c>
      <c r="X3322" s="6" t="str">
        <f t="shared" si="410"/>
        <v>plays</v>
      </c>
    </row>
    <row r="3323" spans="1:24" ht="104.7" customHeight="1" x14ac:dyDescent="0.55000000000000004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20">
        <f t="shared" si="411"/>
        <v>41914.100289351853</v>
      </c>
      <c r="L3323" s="20">
        <f t="shared" si="412"/>
        <v>41928.165972222225</v>
      </c>
      <c r="M3323" s="6" t="b">
        <v>0</v>
      </c>
      <c r="N3323" s="6">
        <v>15</v>
      </c>
      <c r="O3323" s="6" t="b">
        <v>1</v>
      </c>
      <c r="P3323" s="6" t="s">
        <v>8271</v>
      </c>
      <c r="Q3323" s="8">
        <f t="shared" si="413"/>
        <v>107.4</v>
      </c>
      <c r="R3323" s="9">
        <f t="shared" si="414"/>
        <v>35.799999999999997</v>
      </c>
      <c r="S3323" s="6" t="s">
        <v>8317</v>
      </c>
      <c r="T3323" s="6" t="s">
        <v>8318</v>
      </c>
      <c r="U3323" s="6" t="str">
        <f t="shared" si="408"/>
        <v>theater</v>
      </c>
      <c r="V3323" s="6" t="str">
        <f t="shared" si="415"/>
        <v>plays</v>
      </c>
      <c r="W3323" s="6" t="str">
        <f t="shared" si="409"/>
        <v>theater</v>
      </c>
      <c r="X3323" s="6" t="str">
        <f t="shared" si="410"/>
        <v>plays</v>
      </c>
    </row>
    <row r="3324" spans="1:24" ht="104.7" customHeight="1" x14ac:dyDescent="0.55000000000000004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20">
        <f t="shared" si="411"/>
        <v>42521.010370370372</v>
      </c>
      <c r="L3324" s="20">
        <f t="shared" si="412"/>
        <v>42543.163194444445</v>
      </c>
      <c r="M3324" s="6" t="b">
        <v>0</v>
      </c>
      <c r="N3324" s="6">
        <v>23</v>
      </c>
      <c r="O3324" s="6" t="b">
        <v>1</v>
      </c>
      <c r="P3324" s="6" t="s">
        <v>8271</v>
      </c>
      <c r="Q3324" s="8">
        <f t="shared" si="413"/>
        <v>101.51515151515152</v>
      </c>
      <c r="R3324" s="9">
        <f t="shared" si="414"/>
        <v>145.65217391304347</v>
      </c>
      <c r="S3324" s="6" t="s">
        <v>8317</v>
      </c>
      <c r="T3324" s="6" t="s">
        <v>8318</v>
      </c>
      <c r="U3324" s="6" t="str">
        <f t="shared" si="408"/>
        <v>theater</v>
      </c>
      <c r="V3324" s="6" t="str">
        <f t="shared" si="415"/>
        <v>plays</v>
      </c>
      <c r="W3324" s="6" t="str">
        <f t="shared" si="409"/>
        <v>theater</v>
      </c>
      <c r="X3324" s="6" t="str">
        <f t="shared" si="410"/>
        <v>plays</v>
      </c>
    </row>
    <row r="3325" spans="1:24" ht="104.7" customHeight="1" x14ac:dyDescent="0.55000000000000004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20">
        <f t="shared" si="411"/>
        <v>42608.36583333333</v>
      </c>
      <c r="L3325" s="20">
        <f t="shared" si="412"/>
        <v>42638.36583333333</v>
      </c>
      <c r="M3325" s="6" t="b">
        <v>0</v>
      </c>
      <c r="N3325" s="6">
        <v>49</v>
      </c>
      <c r="O3325" s="6" t="b">
        <v>1</v>
      </c>
      <c r="P3325" s="6" t="s">
        <v>8271</v>
      </c>
      <c r="Q3325" s="8">
        <f t="shared" si="413"/>
        <v>125.89999999999999</v>
      </c>
      <c r="R3325" s="9">
        <f t="shared" si="414"/>
        <v>25.693877551020407</v>
      </c>
      <c r="S3325" s="6" t="s">
        <v>8317</v>
      </c>
      <c r="T3325" s="6" t="s">
        <v>8318</v>
      </c>
      <c r="U3325" s="6" t="str">
        <f t="shared" si="408"/>
        <v>theater</v>
      </c>
      <c r="V3325" s="6" t="str">
        <f t="shared" si="415"/>
        <v>plays</v>
      </c>
      <c r="W3325" s="6" t="str">
        <f t="shared" si="409"/>
        <v>theater</v>
      </c>
      <c r="X3325" s="6" t="str">
        <f t="shared" si="410"/>
        <v>plays</v>
      </c>
    </row>
    <row r="3326" spans="1:24" ht="104.7" customHeight="1" x14ac:dyDescent="0.55000000000000004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20">
        <f t="shared" si="411"/>
        <v>42512.58321759259</v>
      </c>
      <c r="L3326" s="20">
        <f t="shared" si="412"/>
        <v>42526.58321759259</v>
      </c>
      <c r="M3326" s="6" t="b">
        <v>0</v>
      </c>
      <c r="N3326" s="6">
        <v>10</v>
      </c>
      <c r="O3326" s="6" t="b">
        <v>1</v>
      </c>
      <c r="P3326" s="6" t="s">
        <v>8271</v>
      </c>
      <c r="Q3326" s="8">
        <f t="shared" si="413"/>
        <v>101.66666666666666</v>
      </c>
      <c r="R3326" s="9">
        <f t="shared" si="414"/>
        <v>152.5</v>
      </c>
      <c r="S3326" s="6" t="s">
        <v>8317</v>
      </c>
      <c r="T3326" s="6" t="s">
        <v>8318</v>
      </c>
      <c r="U3326" s="6" t="str">
        <f t="shared" si="408"/>
        <v>theater</v>
      </c>
      <c r="V3326" s="6" t="str">
        <f t="shared" si="415"/>
        <v>plays</v>
      </c>
      <c r="W3326" s="6" t="str">
        <f t="shared" si="409"/>
        <v>theater</v>
      </c>
      <c r="X3326" s="6" t="str">
        <f t="shared" si="410"/>
        <v>plays</v>
      </c>
    </row>
    <row r="3327" spans="1:24" ht="104.7" customHeight="1" x14ac:dyDescent="0.55000000000000004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20">
        <f t="shared" si="411"/>
        <v>42064.785613425927</v>
      </c>
      <c r="L3327" s="20">
        <f t="shared" si="412"/>
        <v>42099.743946759263</v>
      </c>
      <c r="M3327" s="6" t="b">
        <v>0</v>
      </c>
      <c r="N3327" s="6">
        <v>15</v>
      </c>
      <c r="O3327" s="6" t="b">
        <v>1</v>
      </c>
      <c r="P3327" s="6" t="s">
        <v>8271</v>
      </c>
      <c r="Q3327" s="8">
        <f t="shared" si="413"/>
        <v>112.5</v>
      </c>
      <c r="R3327" s="9">
        <f t="shared" si="414"/>
        <v>30</v>
      </c>
      <c r="S3327" s="6" t="s">
        <v>8317</v>
      </c>
      <c r="T3327" s="6" t="s">
        <v>8318</v>
      </c>
      <c r="U3327" s="6" t="str">
        <f t="shared" si="408"/>
        <v>theater</v>
      </c>
      <c r="V3327" s="6" t="str">
        <f t="shared" si="415"/>
        <v>plays</v>
      </c>
      <c r="W3327" s="6" t="str">
        <f t="shared" si="409"/>
        <v>theater</v>
      </c>
      <c r="X3327" s="6" t="str">
        <f t="shared" si="410"/>
        <v>plays</v>
      </c>
    </row>
    <row r="3328" spans="1:24" ht="104.7" customHeight="1" x14ac:dyDescent="0.55000000000000004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20">
        <f t="shared" si="411"/>
        <v>42041.714178240742</v>
      </c>
      <c r="L3328" s="20">
        <f t="shared" si="412"/>
        <v>42071.67251157407</v>
      </c>
      <c r="M3328" s="6" t="b">
        <v>0</v>
      </c>
      <c r="N3328" s="6">
        <v>57</v>
      </c>
      <c r="O3328" s="6" t="b">
        <v>1</v>
      </c>
      <c r="P3328" s="6" t="s">
        <v>8271</v>
      </c>
      <c r="Q3328" s="8">
        <f t="shared" si="413"/>
        <v>101.375</v>
      </c>
      <c r="R3328" s="9">
        <f t="shared" si="414"/>
        <v>142.28070175438597</v>
      </c>
      <c r="S3328" s="6" t="s">
        <v>8317</v>
      </c>
      <c r="T3328" s="6" t="s">
        <v>8318</v>
      </c>
      <c r="U3328" s="6" t="str">
        <f t="shared" si="408"/>
        <v>theater</v>
      </c>
      <c r="V3328" s="6" t="str">
        <f t="shared" si="415"/>
        <v>plays</v>
      </c>
      <c r="W3328" s="6" t="str">
        <f t="shared" si="409"/>
        <v>theater</v>
      </c>
      <c r="X3328" s="6" t="str">
        <f t="shared" si="410"/>
        <v>plays</v>
      </c>
    </row>
    <row r="3329" spans="1:24" ht="104.7" customHeight="1" x14ac:dyDescent="0.55000000000000004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20">
        <f t="shared" si="411"/>
        <v>42468.374606481477</v>
      </c>
      <c r="L3329" s="20">
        <f t="shared" si="412"/>
        <v>42498.374606481477</v>
      </c>
      <c r="M3329" s="6" t="b">
        <v>0</v>
      </c>
      <c r="N3329" s="6">
        <v>33</v>
      </c>
      <c r="O3329" s="6" t="b">
        <v>1</v>
      </c>
      <c r="P3329" s="6" t="s">
        <v>8271</v>
      </c>
      <c r="Q3329" s="8">
        <f t="shared" si="413"/>
        <v>101.25</v>
      </c>
      <c r="R3329" s="9">
        <f t="shared" si="414"/>
        <v>24.545454545454547</v>
      </c>
      <c r="S3329" s="6" t="s">
        <v>8317</v>
      </c>
      <c r="T3329" s="6" t="s">
        <v>8318</v>
      </c>
      <c r="U3329" s="6" t="str">
        <f t="shared" si="408"/>
        <v>theater</v>
      </c>
      <c r="V3329" s="6" t="str">
        <f t="shared" si="415"/>
        <v>plays</v>
      </c>
      <c r="W3329" s="6" t="str">
        <f t="shared" si="409"/>
        <v>theater</v>
      </c>
      <c r="X3329" s="6" t="str">
        <f t="shared" si="410"/>
        <v>plays</v>
      </c>
    </row>
    <row r="3330" spans="1:24" ht="104.7" customHeight="1" x14ac:dyDescent="0.55000000000000004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20">
        <f t="shared" si="411"/>
        <v>41822.57503472222</v>
      </c>
      <c r="L3330" s="20">
        <f t="shared" si="412"/>
        <v>41825.041666666664</v>
      </c>
      <c r="M3330" s="6" t="b">
        <v>0</v>
      </c>
      <c r="N3330" s="6">
        <v>9</v>
      </c>
      <c r="O3330" s="6" t="b">
        <v>1</v>
      </c>
      <c r="P3330" s="6" t="s">
        <v>8271</v>
      </c>
      <c r="Q3330" s="8">
        <f t="shared" si="413"/>
        <v>146.38888888888889</v>
      </c>
      <c r="R3330" s="9">
        <f t="shared" si="414"/>
        <v>292.77777777777777</v>
      </c>
      <c r="S3330" s="6" t="s">
        <v>8317</v>
      </c>
      <c r="T3330" s="6" t="s">
        <v>8318</v>
      </c>
      <c r="U3330" s="6" t="str">
        <f t="shared" ref="U3330:U3393" si="416">LEFT(P3330,FIND("/",P3330)-1)</f>
        <v>theater</v>
      </c>
      <c r="V3330" s="6" t="str">
        <f t="shared" si="415"/>
        <v>plays</v>
      </c>
      <c r="W3330" s="6" t="str">
        <f t="shared" ref="W3330:W3393" si="417">TRIM(MID(SUBSTITUTE(P3330,"/",REPT(" ",LEN(P3330))),(1-1)*LEN(P3330)+1,LEN(P3330)))</f>
        <v>theater</v>
      </c>
      <c r="X3330" s="6" t="str">
        <f t="shared" ref="X3330:X3393" si="418">TRIM(MID(SUBSTITUTE(P3330,"/",REPT(" ",LEN(P3330))),(2-1)*LEN(P3330)+1,LEN(P3330)))</f>
        <v>plays</v>
      </c>
    </row>
    <row r="3331" spans="1:24" ht="104.7" customHeight="1" x14ac:dyDescent="0.55000000000000004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20">
        <f t="shared" ref="K3331:K3394" si="419">(((J3331/60)/60)/24)+DATE(1970,1,1)</f>
        <v>41837.323009259257</v>
      </c>
      <c r="L3331" s="20">
        <f t="shared" ref="L3331:L3394" si="420">(((I3331/60)/60)/24)+DATE(1970,1,1)</f>
        <v>41847.958333333336</v>
      </c>
      <c r="M3331" s="6" t="b">
        <v>0</v>
      </c>
      <c r="N3331" s="6">
        <v>26</v>
      </c>
      <c r="O3331" s="6" t="b">
        <v>1</v>
      </c>
      <c r="P3331" s="6" t="s">
        <v>8271</v>
      </c>
      <c r="Q3331" s="8">
        <f t="shared" ref="Q3331:Q3394" si="421">E3331/D3331*100</f>
        <v>116.8</v>
      </c>
      <c r="R3331" s="9">
        <f t="shared" ref="R3331:R3394" si="422">E3331/N3331</f>
        <v>44.92307692307692</v>
      </c>
      <c r="S3331" s="6" t="s">
        <v>8317</v>
      </c>
      <c r="T3331" s="6" t="s">
        <v>8318</v>
      </c>
      <c r="U3331" s="6" t="str">
        <f t="shared" si="416"/>
        <v>theater</v>
      </c>
      <c r="V3331" s="6" t="str">
        <f t="shared" ref="V3331:V3394" si="423">RIGHT(P3331,LEN(P3331)-LEN(U3331)-1)</f>
        <v>plays</v>
      </c>
      <c r="W3331" s="6" t="str">
        <f t="shared" si="417"/>
        <v>theater</v>
      </c>
      <c r="X3331" s="6" t="str">
        <f t="shared" si="418"/>
        <v>plays</v>
      </c>
    </row>
    <row r="3332" spans="1:24" ht="104.7" customHeight="1" x14ac:dyDescent="0.55000000000000004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20">
        <f t="shared" si="419"/>
        <v>42065.887361111112</v>
      </c>
      <c r="L3332" s="20">
        <f t="shared" si="420"/>
        <v>42095.845694444448</v>
      </c>
      <c r="M3332" s="6" t="b">
        <v>0</v>
      </c>
      <c r="N3332" s="6">
        <v>69</v>
      </c>
      <c r="O3332" s="6" t="b">
        <v>1</v>
      </c>
      <c r="P3332" s="6" t="s">
        <v>8271</v>
      </c>
      <c r="Q3332" s="8">
        <f t="shared" si="421"/>
        <v>106.26666666666667</v>
      </c>
      <c r="R3332" s="9">
        <f t="shared" si="422"/>
        <v>23.10144927536232</v>
      </c>
      <c r="S3332" s="6" t="s">
        <v>8317</v>
      </c>
      <c r="T3332" s="6" t="s">
        <v>8318</v>
      </c>
      <c r="U3332" s="6" t="str">
        <f t="shared" si="416"/>
        <v>theater</v>
      </c>
      <c r="V3332" s="6" t="str">
        <f t="shared" si="423"/>
        <v>plays</v>
      </c>
      <c r="W3332" s="6" t="str">
        <f t="shared" si="417"/>
        <v>theater</v>
      </c>
      <c r="X3332" s="6" t="str">
        <f t="shared" si="418"/>
        <v>plays</v>
      </c>
    </row>
    <row r="3333" spans="1:24" ht="104.7" customHeight="1" x14ac:dyDescent="0.55000000000000004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20">
        <f t="shared" si="419"/>
        <v>42248.697754629626</v>
      </c>
      <c r="L3333" s="20">
        <f t="shared" si="420"/>
        <v>42283.697754629626</v>
      </c>
      <c r="M3333" s="6" t="b">
        <v>0</v>
      </c>
      <c r="N3333" s="6">
        <v>65</v>
      </c>
      <c r="O3333" s="6" t="b">
        <v>1</v>
      </c>
      <c r="P3333" s="6" t="s">
        <v>8271</v>
      </c>
      <c r="Q3333" s="8">
        <f t="shared" si="421"/>
        <v>104.52</v>
      </c>
      <c r="R3333" s="9">
        <f t="shared" si="422"/>
        <v>80.400000000000006</v>
      </c>
      <c r="S3333" s="6" t="s">
        <v>8317</v>
      </c>
      <c r="T3333" s="6" t="s">
        <v>8318</v>
      </c>
      <c r="U3333" s="6" t="str">
        <f t="shared" si="416"/>
        <v>theater</v>
      </c>
      <c r="V3333" s="6" t="str">
        <f t="shared" si="423"/>
        <v>plays</v>
      </c>
      <c r="W3333" s="6" t="str">
        <f t="shared" si="417"/>
        <v>theater</v>
      </c>
      <c r="X3333" s="6" t="str">
        <f t="shared" si="418"/>
        <v>plays</v>
      </c>
    </row>
    <row r="3334" spans="1:24" ht="104.7" customHeight="1" x14ac:dyDescent="0.55000000000000004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20">
        <f t="shared" si="419"/>
        <v>41809.860300925924</v>
      </c>
      <c r="L3334" s="20">
        <f t="shared" si="420"/>
        <v>41839.860300925924</v>
      </c>
      <c r="M3334" s="6" t="b">
        <v>0</v>
      </c>
      <c r="N3334" s="6">
        <v>83</v>
      </c>
      <c r="O3334" s="6" t="b">
        <v>1</v>
      </c>
      <c r="P3334" s="6" t="s">
        <v>8271</v>
      </c>
      <c r="Q3334" s="8">
        <f t="shared" si="421"/>
        <v>100</v>
      </c>
      <c r="R3334" s="9">
        <f t="shared" si="422"/>
        <v>72.289156626506028</v>
      </c>
      <c r="S3334" s="6" t="s">
        <v>8317</v>
      </c>
      <c r="T3334" s="6" t="s">
        <v>8318</v>
      </c>
      <c r="U3334" s="6" t="str">
        <f t="shared" si="416"/>
        <v>theater</v>
      </c>
      <c r="V3334" s="6" t="str">
        <f t="shared" si="423"/>
        <v>plays</v>
      </c>
      <c r="W3334" s="6" t="str">
        <f t="shared" si="417"/>
        <v>theater</v>
      </c>
      <c r="X3334" s="6" t="str">
        <f t="shared" si="418"/>
        <v>plays</v>
      </c>
    </row>
    <row r="3335" spans="1:24" ht="104.7" customHeight="1" x14ac:dyDescent="0.55000000000000004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20">
        <f t="shared" si="419"/>
        <v>42148.676851851851</v>
      </c>
      <c r="L3335" s="20">
        <f t="shared" si="420"/>
        <v>42170.676851851851</v>
      </c>
      <c r="M3335" s="6" t="b">
        <v>0</v>
      </c>
      <c r="N3335" s="6">
        <v>111</v>
      </c>
      <c r="O3335" s="6" t="b">
        <v>1</v>
      </c>
      <c r="P3335" s="6" t="s">
        <v>8271</v>
      </c>
      <c r="Q3335" s="8">
        <f t="shared" si="421"/>
        <v>104.57142857142858</v>
      </c>
      <c r="R3335" s="9">
        <f t="shared" si="422"/>
        <v>32.972972972972975</v>
      </c>
      <c r="S3335" s="6" t="s">
        <v>8317</v>
      </c>
      <c r="T3335" s="6" t="s">
        <v>8318</v>
      </c>
      <c r="U3335" s="6" t="str">
        <f t="shared" si="416"/>
        <v>theater</v>
      </c>
      <c r="V3335" s="6" t="str">
        <f t="shared" si="423"/>
        <v>plays</v>
      </c>
      <c r="W3335" s="6" t="str">
        <f t="shared" si="417"/>
        <v>theater</v>
      </c>
      <c r="X3335" s="6" t="str">
        <f t="shared" si="418"/>
        <v>plays</v>
      </c>
    </row>
    <row r="3336" spans="1:24" ht="104.7" customHeight="1" x14ac:dyDescent="0.55000000000000004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20">
        <f t="shared" si="419"/>
        <v>42185.521087962959</v>
      </c>
      <c r="L3336" s="20">
        <f t="shared" si="420"/>
        <v>42215.521087962959</v>
      </c>
      <c r="M3336" s="6" t="b">
        <v>0</v>
      </c>
      <c r="N3336" s="6">
        <v>46</v>
      </c>
      <c r="O3336" s="6" t="b">
        <v>1</v>
      </c>
      <c r="P3336" s="6" t="s">
        <v>8271</v>
      </c>
      <c r="Q3336" s="8">
        <f t="shared" si="421"/>
        <v>138.62051149573753</v>
      </c>
      <c r="R3336" s="9">
        <f t="shared" si="422"/>
        <v>116.65217391304348</v>
      </c>
      <c r="S3336" s="6" t="s">
        <v>8317</v>
      </c>
      <c r="T3336" s="6" t="s">
        <v>8318</v>
      </c>
      <c r="U3336" s="6" t="str">
        <f t="shared" si="416"/>
        <v>theater</v>
      </c>
      <c r="V3336" s="6" t="str">
        <f t="shared" si="423"/>
        <v>plays</v>
      </c>
      <c r="W3336" s="6" t="str">
        <f t="shared" si="417"/>
        <v>theater</v>
      </c>
      <c r="X3336" s="6" t="str">
        <f t="shared" si="418"/>
        <v>plays</v>
      </c>
    </row>
    <row r="3337" spans="1:24" ht="104.7" customHeight="1" x14ac:dyDescent="0.55000000000000004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20">
        <f t="shared" si="419"/>
        <v>41827.674143518518</v>
      </c>
      <c r="L3337" s="20">
        <f t="shared" si="420"/>
        <v>41854.958333333336</v>
      </c>
      <c r="M3337" s="6" t="b">
        <v>0</v>
      </c>
      <c r="N3337" s="6">
        <v>63</v>
      </c>
      <c r="O3337" s="6" t="b">
        <v>1</v>
      </c>
      <c r="P3337" s="6" t="s">
        <v>8271</v>
      </c>
      <c r="Q3337" s="8">
        <f t="shared" si="421"/>
        <v>100.32000000000001</v>
      </c>
      <c r="R3337" s="9">
        <f t="shared" si="422"/>
        <v>79.61904761904762</v>
      </c>
      <c r="S3337" s="6" t="s">
        <v>8317</v>
      </c>
      <c r="T3337" s="6" t="s">
        <v>8318</v>
      </c>
      <c r="U3337" s="6" t="str">
        <f t="shared" si="416"/>
        <v>theater</v>
      </c>
      <c r="V3337" s="6" t="str">
        <f t="shared" si="423"/>
        <v>plays</v>
      </c>
      <c r="W3337" s="6" t="str">
        <f t="shared" si="417"/>
        <v>theater</v>
      </c>
      <c r="X3337" s="6" t="str">
        <f t="shared" si="418"/>
        <v>plays</v>
      </c>
    </row>
    <row r="3338" spans="1:24" ht="104.7" customHeight="1" x14ac:dyDescent="0.55000000000000004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20">
        <f t="shared" si="419"/>
        <v>42437.398680555561</v>
      </c>
      <c r="L3338" s="20">
        <f t="shared" si="420"/>
        <v>42465.35701388889</v>
      </c>
      <c r="M3338" s="6" t="b">
        <v>0</v>
      </c>
      <c r="N3338" s="6">
        <v>9</v>
      </c>
      <c r="O3338" s="6" t="b">
        <v>1</v>
      </c>
      <c r="P3338" s="6" t="s">
        <v>8271</v>
      </c>
      <c r="Q3338" s="8">
        <f t="shared" si="421"/>
        <v>100</v>
      </c>
      <c r="R3338" s="9">
        <f t="shared" si="422"/>
        <v>27.777777777777779</v>
      </c>
      <c r="S3338" s="6" t="s">
        <v>8317</v>
      </c>
      <c r="T3338" s="6" t="s">
        <v>8318</v>
      </c>
      <c r="U3338" s="6" t="str">
        <f t="shared" si="416"/>
        <v>theater</v>
      </c>
      <c r="V3338" s="6" t="str">
        <f t="shared" si="423"/>
        <v>plays</v>
      </c>
      <c r="W3338" s="6" t="str">
        <f t="shared" si="417"/>
        <v>theater</v>
      </c>
      <c r="X3338" s="6" t="str">
        <f t="shared" si="418"/>
        <v>plays</v>
      </c>
    </row>
    <row r="3339" spans="1:24" ht="104.7" customHeight="1" x14ac:dyDescent="0.55000000000000004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20">
        <f t="shared" si="419"/>
        <v>41901.282025462962</v>
      </c>
      <c r="L3339" s="20">
        <f t="shared" si="420"/>
        <v>41922.875</v>
      </c>
      <c r="M3339" s="6" t="b">
        <v>0</v>
      </c>
      <c r="N3339" s="6">
        <v>34</v>
      </c>
      <c r="O3339" s="6" t="b">
        <v>1</v>
      </c>
      <c r="P3339" s="6" t="s">
        <v>8271</v>
      </c>
      <c r="Q3339" s="8">
        <f t="shared" si="421"/>
        <v>110.2</v>
      </c>
      <c r="R3339" s="9">
        <f t="shared" si="422"/>
        <v>81.029411764705884</v>
      </c>
      <c r="S3339" s="6" t="s">
        <v>8317</v>
      </c>
      <c r="T3339" s="6" t="s">
        <v>8318</v>
      </c>
      <c r="U3339" s="6" t="str">
        <f t="shared" si="416"/>
        <v>theater</v>
      </c>
      <c r="V3339" s="6" t="str">
        <f t="shared" si="423"/>
        <v>plays</v>
      </c>
      <c r="W3339" s="6" t="str">
        <f t="shared" si="417"/>
        <v>theater</v>
      </c>
      <c r="X3339" s="6" t="str">
        <f t="shared" si="418"/>
        <v>plays</v>
      </c>
    </row>
    <row r="3340" spans="1:24" ht="104.7" customHeight="1" x14ac:dyDescent="0.55000000000000004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20">
        <f t="shared" si="419"/>
        <v>42769.574999999997</v>
      </c>
      <c r="L3340" s="20">
        <f t="shared" si="420"/>
        <v>42790.574999999997</v>
      </c>
      <c r="M3340" s="6" t="b">
        <v>0</v>
      </c>
      <c r="N3340" s="6">
        <v>112</v>
      </c>
      <c r="O3340" s="6" t="b">
        <v>1</v>
      </c>
      <c r="P3340" s="6" t="s">
        <v>8271</v>
      </c>
      <c r="Q3340" s="8">
        <f t="shared" si="421"/>
        <v>102.18</v>
      </c>
      <c r="R3340" s="9">
        <f t="shared" si="422"/>
        <v>136.84821428571428</v>
      </c>
      <c r="S3340" s="6" t="s">
        <v>8317</v>
      </c>
      <c r="T3340" s="6" t="s">
        <v>8318</v>
      </c>
      <c r="U3340" s="6" t="str">
        <f t="shared" si="416"/>
        <v>theater</v>
      </c>
      <c r="V3340" s="6" t="str">
        <f t="shared" si="423"/>
        <v>plays</v>
      </c>
      <c r="W3340" s="6" t="str">
        <f t="shared" si="417"/>
        <v>theater</v>
      </c>
      <c r="X3340" s="6" t="str">
        <f t="shared" si="418"/>
        <v>plays</v>
      </c>
    </row>
    <row r="3341" spans="1:24" ht="104.7" customHeight="1" x14ac:dyDescent="0.55000000000000004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20">
        <f t="shared" si="419"/>
        <v>42549.665717592594</v>
      </c>
      <c r="L3341" s="20">
        <f t="shared" si="420"/>
        <v>42579.665717592594</v>
      </c>
      <c r="M3341" s="6" t="b">
        <v>0</v>
      </c>
      <c r="N3341" s="6">
        <v>47</v>
      </c>
      <c r="O3341" s="6" t="b">
        <v>1</v>
      </c>
      <c r="P3341" s="6" t="s">
        <v>8271</v>
      </c>
      <c r="Q3341" s="8">
        <f t="shared" si="421"/>
        <v>104.35000000000001</v>
      </c>
      <c r="R3341" s="9">
        <f t="shared" si="422"/>
        <v>177.61702127659575</v>
      </c>
      <c r="S3341" s="6" t="s">
        <v>8317</v>
      </c>
      <c r="T3341" s="6" t="s">
        <v>8318</v>
      </c>
      <c r="U3341" s="6" t="str">
        <f t="shared" si="416"/>
        <v>theater</v>
      </c>
      <c r="V3341" s="6" t="str">
        <f t="shared" si="423"/>
        <v>plays</v>
      </c>
      <c r="W3341" s="6" t="str">
        <f t="shared" si="417"/>
        <v>theater</v>
      </c>
      <c r="X3341" s="6" t="str">
        <f t="shared" si="418"/>
        <v>plays</v>
      </c>
    </row>
    <row r="3342" spans="1:24" ht="104.7" customHeight="1" x14ac:dyDescent="0.55000000000000004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20">
        <f t="shared" si="419"/>
        <v>42685.974004629628</v>
      </c>
      <c r="L3342" s="20">
        <f t="shared" si="420"/>
        <v>42710.974004629628</v>
      </c>
      <c r="M3342" s="6" t="b">
        <v>0</v>
      </c>
      <c r="N3342" s="6">
        <v>38</v>
      </c>
      <c r="O3342" s="6" t="b">
        <v>1</v>
      </c>
      <c r="P3342" s="6" t="s">
        <v>8271</v>
      </c>
      <c r="Q3342" s="8">
        <f t="shared" si="421"/>
        <v>138.16666666666666</v>
      </c>
      <c r="R3342" s="9">
        <f t="shared" si="422"/>
        <v>109.07894736842105</v>
      </c>
      <c r="S3342" s="6" t="s">
        <v>8317</v>
      </c>
      <c r="T3342" s="6" t="s">
        <v>8318</v>
      </c>
      <c r="U3342" s="6" t="str">
        <f t="shared" si="416"/>
        <v>theater</v>
      </c>
      <c r="V3342" s="6" t="str">
        <f t="shared" si="423"/>
        <v>plays</v>
      </c>
      <c r="W3342" s="6" t="str">
        <f t="shared" si="417"/>
        <v>theater</v>
      </c>
      <c r="X3342" s="6" t="str">
        <f t="shared" si="418"/>
        <v>plays</v>
      </c>
    </row>
    <row r="3343" spans="1:24" ht="104.7" customHeight="1" x14ac:dyDescent="0.55000000000000004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20">
        <f t="shared" si="419"/>
        <v>42510.798854166671</v>
      </c>
      <c r="L3343" s="20">
        <f t="shared" si="420"/>
        <v>42533.708333333328</v>
      </c>
      <c r="M3343" s="6" t="b">
        <v>0</v>
      </c>
      <c r="N3343" s="6">
        <v>28</v>
      </c>
      <c r="O3343" s="6" t="b">
        <v>1</v>
      </c>
      <c r="P3343" s="6" t="s">
        <v>8271</v>
      </c>
      <c r="Q3343" s="8">
        <f t="shared" si="421"/>
        <v>100</v>
      </c>
      <c r="R3343" s="9">
        <f t="shared" si="422"/>
        <v>119.64285714285714</v>
      </c>
      <c r="S3343" s="6" t="s">
        <v>8317</v>
      </c>
      <c r="T3343" s="6" t="s">
        <v>8318</v>
      </c>
      <c r="U3343" s="6" t="str">
        <f t="shared" si="416"/>
        <v>theater</v>
      </c>
      <c r="V3343" s="6" t="str">
        <f t="shared" si="423"/>
        <v>plays</v>
      </c>
      <c r="W3343" s="6" t="str">
        <f t="shared" si="417"/>
        <v>theater</v>
      </c>
      <c r="X3343" s="6" t="str">
        <f t="shared" si="418"/>
        <v>plays</v>
      </c>
    </row>
    <row r="3344" spans="1:24" ht="104.7" customHeight="1" x14ac:dyDescent="0.55000000000000004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20">
        <f t="shared" si="419"/>
        <v>42062.296412037031</v>
      </c>
      <c r="L3344" s="20">
        <f t="shared" si="420"/>
        <v>42095.207638888889</v>
      </c>
      <c r="M3344" s="6" t="b">
        <v>0</v>
      </c>
      <c r="N3344" s="6">
        <v>78</v>
      </c>
      <c r="O3344" s="6" t="b">
        <v>1</v>
      </c>
      <c r="P3344" s="6" t="s">
        <v>8271</v>
      </c>
      <c r="Q3344" s="8">
        <f t="shared" si="421"/>
        <v>101.66666666666666</v>
      </c>
      <c r="R3344" s="9">
        <f t="shared" si="422"/>
        <v>78.205128205128204</v>
      </c>
      <c r="S3344" s="6" t="s">
        <v>8317</v>
      </c>
      <c r="T3344" s="6" t="s">
        <v>8318</v>
      </c>
      <c r="U3344" s="6" t="str">
        <f t="shared" si="416"/>
        <v>theater</v>
      </c>
      <c r="V3344" s="6" t="str">
        <f t="shared" si="423"/>
        <v>plays</v>
      </c>
      <c r="W3344" s="6" t="str">
        <f t="shared" si="417"/>
        <v>theater</v>
      </c>
      <c r="X3344" s="6" t="str">
        <f t="shared" si="418"/>
        <v>plays</v>
      </c>
    </row>
    <row r="3345" spans="1:24" ht="104.7" customHeight="1" x14ac:dyDescent="0.55000000000000004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20">
        <f t="shared" si="419"/>
        <v>42452.916481481487</v>
      </c>
      <c r="L3345" s="20">
        <f t="shared" si="420"/>
        <v>42473.554166666669</v>
      </c>
      <c r="M3345" s="6" t="b">
        <v>0</v>
      </c>
      <c r="N3345" s="6">
        <v>23</v>
      </c>
      <c r="O3345" s="6" t="b">
        <v>1</v>
      </c>
      <c r="P3345" s="6" t="s">
        <v>8271</v>
      </c>
      <c r="Q3345" s="8">
        <f t="shared" si="421"/>
        <v>171.42857142857142</v>
      </c>
      <c r="R3345" s="9">
        <f t="shared" si="422"/>
        <v>52.173913043478258</v>
      </c>
      <c r="S3345" s="6" t="s">
        <v>8317</v>
      </c>
      <c r="T3345" s="6" t="s">
        <v>8318</v>
      </c>
      <c r="U3345" s="6" t="str">
        <f t="shared" si="416"/>
        <v>theater</v>
      </c>
      <c r="V3345" s="6" t="str">
        <f t="shared" si="423"/>
        <v>plays</v>
      </c>
      <c r="W3345" s="6" t="str">
        <f t="shared" si="417"/>
        <v>theater</v>
      </c>
      <c r="X3345" s="6" t="str">
        <f t="shared" si="418"/>
        <v>plays</v>
      </c>
    </row>
    <row r="3346" spans="1:24" ht="104.7" customHeight="1" x14ac:dyDescent="0.55000000000000004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20">
        <f t="shared" si="419"/>
        <v>41851.200150462959</v>
      </c>
      <c r="L3346" s="20">
        <f t="shared" si="420"/>
        <v>41881.200150462959</v>
      </c>
      <c r="M3346" s="6" t="b">
        <v>0</v>
      </c>
      <c r="N3346" s="6">
        <v>40</v>
      </c>
      <c r="O3346" s="6" t="b">
        <v>1</v>
      </c>
      <c r="P3346" s="6" t="s">
        <v>8271</v>
      </c>
      <c r="Q3346" s="8">
        <f t="shared" si="421"/>
        <v>101.44444444444444</v>
      </c>
      <c r="R3346" s="9">
        <f t="shared" si="422"/>
        <v>114.125</v>
      </c>
      <c r="S3346" s="6" t="s">
        <v>8317</v>
      </c>
      <c r="T3346" s="6" t="s">
        <v>8318</v>
      </c>
      <c r="U3346" s="6" t="str">
        <f t="shared" si="416"/>
        <v>theater</v>
      </c>
      <c r="V3346" s="6" t="str">
        <f t="shared" si="423"/>
        <v>plays</v>
      </c>
      <c r="W3346" s="6" t="str">
        <f t="shared" si="417"/>
        <v>theater</v>
      </c>
      <c r="X3346" s="6" t="str">
        <f t="shared" si="418"/>
        <v>plays</v>
      </c>
    </row>
    <row r="3347" spans="1:24" ht="104.7" customHeight="1" x14ac:dyDescent="0.55000000000000004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20">
        <f t="shared" si="419"/>
        <v>42053.106111111112</v>
      </c>
      <c r="L3347" s="20">
        <f t="shared" si="420"/>
        <v>42112.025694444441</v>
      </c>
      <c r="M3347" s="6" t="b">
        <v>0</v>
      </c>
      <c r="N3347" s="6">
        <v>13</v>
      </c>
      <c r="O3347" s="6" t="b">
        <v>1</v>
      </c>
      <c r="P3347" s="6" t="s">
        <v>8271</v>
      </c>
      <c r="Q3347" s="8">
        <f t="shared" si="421"/>
        <v>130</v>
      </c>
      <c r="R3347" s="9">
        <f t="shared" si="422"/>
        <v>50</v>
      </c>
      <c r="S3347" s="6" t="s">
        <v>8317</v>
      </c>
      <c r="T3347" s="6" t="s">
        <v>8318</v>
      </c>
      <c r="U3347" s="6" t="str">
        <f t="shared" si="416"/>
        <v>theater</v>
      </c>
      <c r="V3347" s="6" t="str">
        <f t="shared" si="423"/>
        <v>plays</v>
      </c>
      <c r="W3347" s="6" t="str">
        <f t="shared" si="417"/>
        <v>theater</v>
      </c>
      <c r="X3347" s="6" t="str">
        <f t="shared" si="418"/>
        <v>plays</v>
      </c>
    </row>
    <row r="3348" spans="1:24" ht="104.7" customHeight="1" x14ac:dyDescent="0.55000000000000004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20">
        <f t="shared" si="419"/>
        <v>42054.024421296301</v>
      </c>
      <c r="L3348" s="20">
        <f t="shared" si="420"/>
        <v>42061.024421296301</v>
      </c>
      <c r="M3348" s="6" t="b">
        <v>0</v>
      </c>
      <c r="N3348" s="6">
        <v>18</v>
      </c>
      <c r="O3348" s="6" t="b">
        <v>1</v>
      </c>
      <c r="P3348" s="6" t="s">
        <v>8271</v>
      </c>
      <c r="Q3348" s="8">
        <f t="shared" si="421"/>
        <v>110.00000000000001</v>
      </c>
      <c r="R3348" s="9">
        <f t="shared" si="422"/>
        <v>91.666666666666671</v>
      </c>
      <c r="S3348" s="6" t="s">
        <v>8317</v>
      </c>
      <c r="T3348" s="6" t="s">
        <v>8318</v>
      </c>
      <c r="U3348" s="6" t="str">
        <f t="shared" si="416"/>
        <v>theater</v>
      </c>
      <c r="V3348" s="6" t="str">
        <f t="shared" si="423"/>
        <v>plays</v>
      </c>
      <c r="W3348" s="6" t="str">
        <f t="shared" si="417"/>
        <v>theater</v>
      </c>
      <c r="X3348" s="6" t="str">
        <f t="shared" si="418"/>
        <v>plays</v>
      </c>
    </row>
    <row r="3349" spans="1:24" ht="104.7" customHeight="1" x14ac:dyDescent="0.55000000000000004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20">
        <f t="shared" si="419"/>
        <v>42484.551550925928</v>
      </c>
      <c r="L3349" s="20">
        <f t="shared" si="420"/>
        <v>42498.875</v>
      </c>
      <c r="M3349" s="6" t="b">
        <v>0</v>
      </c>
      <c r="N3349" s="6">
        <v>22</v>
      </c>
      <c r="O3349" s="6" t="b">
        <v>1</v>
      </c>
      <c r="P3349" s="6" t="s">
        <v>8271</v>
      </c>
      <c r="Q3349" s="8">
        <f t="shared" si="421"/>
        <v>119.44999999999999</v>
      </c>
      <c r="R3349" s="9">
        <f t="shared" si="422"/>
        <v>108.59090909090909</v>
      </c>
      <c r="S3349" s="6" t="s">
        <v>8317</v>
      </c>
      <c r="T3349" s="6" t="s">
        <v>8318</v>
      </c>
      <c r="U3349" s="6" t="str">
        <f t="shared" si="416"/>
        <v>theater</v>
      </c>
      <c r="V3349" s="6" t="str">
        <f t="shared" si="423"/>
        <v>plays</v>
      </c>
      <c r="W3349" s="6" t="str">
        <f t="shared" si="417"/>
        <v>theater</v>
      </c>
      <c r="X3349" s="6" t="str">
        <f t="shared" si="418"/>
        <v>plays</v>
      </c>
    </row>
    <row r="3350" spans="1:24" ht="104.7" customHeight="1" x14ac:dyDescent="0.55000000000000004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20">
        <f t="shared" si="419"/>
        <v>42466.558796296296</v>
      </c>
      <c r="L3350" s="20">
        <f t="shared" si="420"/>
        <v>42490.165972222225</v>
      </c>
      <c r="M3350" s="6" t="b">
        <v>0</v>
      </c>
      <c r="N3350" s="6">
        <v>79</v>
      </c>
      <c r="O3350" s="6" t="b">
        <v>1</v>
      </c>
      <c r="P3350" s="6" t="s">
        <v>8271</v>
      </c>
      <c r="Q3350" s="8">
        <f t="shared" si="421"/>
        <v>100.2909090909091</v>
      </c>
      <c r="R3350" s="9">
        <f t="shared" si="422"/>
        <v>69.822784810126578</v>
      </c>
      <c r="S3350" s="6" t="s">
        <v>8317</v>
      </c>
      <c r="T3350" s="6" t="s">
        <v>8318</v>
      </c>
      <c r="U3350" s="6" t="str">
        <f t="shared" si="416"/>
        <v>theater</v>
      </c>
      <c r="V3350" s="6" t="str">
        <f t="shared" si="423"/>
        <v>plays</v>
      </c>
      <c r="W3350" s="6" t="str">
        <f t="shared" si="417"/>
        <v>theater</v>
      </c>
      <c r="X3350" s="6" t="str">
        <f t="shared" si="418"/>
        <v>plays</v>
      </c>
    </row>
    <row r="3351" spans="1:24" ht="104.7" customHeight="1" x14ac:dyDescent="0.55000000000000004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20">
        <f t="shared" si="419"/>
        <v>42513.110787037032</v>
      </c>
      <c r="L3351" s="20">
        <f t="shared" si="420"/>
        <v>42534.708333333328</v>
      </c>
      <c r="M3351" s="6" t="b">
        <v>0</v>
      </c>
      <c r="N3351" s="6">
        <v>14</v>
      </c>
      <c r="O3351" s="6" t="b">
        <v>1</v>
      </c>
      <c r="P3351" s="6" t="s">
        <v>8271</v>
      </c>
      <c r="Q3351" s="8">
        <f t="shared" si="421"/>
        <v>153.4</v>
      </c>
      <c r="R3351" s="9">
        <f t="shared" si="422"/>
        <v>109.57142857142857</v>
      </c>
      <c r="S3351" s="6" t="s">
        <v>8317</v>
      </c>
      <c r="T3351" s="6" t="s">
        <v>8318</v>
      </c>
      <c r="U3351" s="6" t="str">
        <f t="shared" si="416"/>
        <v>theater</v>
      </c>
      <c r="V3351" s="6" t="str">
        <f t="shared" si="423"/>
        <v>plays</v>
      </c>
      <c r="W3351" s="6" t="str">
        <f t="shared" si="417"/>
        <v>theater</v>
      </c>
      <c r="X3351" s="6" t="str">
        <f t="shared" si="418"/>
        <v>plays</v>
      </c>
    </row>
    <row r="3352" spans="1:24" ht="104.7" customHeight="1" x14ac:dyDescent="0.55000000000000004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20">
        <f t="shared" si="419"/>
        <v>42302.701516203699</v>
      </c>
      <c r="L3352" s="20">
        <f t="shared" si="420"/>
        <v>42337.958333333328</v>
      </c>
      <c r="M3352" s="6" t="b">
        <v>0</v>
      </c>
      <c r="N3352" s="6">
        <v>51</v>
      </c>
      <c r="O3352" s="6" t="b">
        <v>1</v>
      </c>
      <c r="P3352" s="6" t="s">
        <v>8271</v>
      </c>
      <c r="Q3352" s="8">
        <f t="shared" si="421"/>
        <v>104.42857142857143</v>
      </c>
      <c r="R3352" s="9">
        <f t="shared" si="422"/>
        <v>71.666666666666671</v>
      </c>
      <c r="S3352" s="6" t="s">
        <v>8317</v>
      </c>
      <c r="T3352" s="6" t="s">
        <v>8318</v>
      </c>
      <c r="U3352" s="6" t="str">
        <f t="shared" si="416"/>
        <v>theater</v>
      </c>
      <c r="V3352" s="6" t="str">
        <f t="shared" si="423"/>
        <v>plays</v>
      </c>
      <c r="W3352" s="6" t="str">
        <f t="shared" si="417"/>
        <v>theater</v>
      </c>
      <c r="X3352" s="6" t="str">
        <f t="shared" si="418"/>
        <v>plays</v>
      </c>
    </row>
    <row r="3353" spans="1:24" ht="104.7" customHeight="1" x14ac:dyDescent="0.55000000000000004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20">
        <f t="shared" si="419"/>
        <v>41806.395428240743</v>
      </c>
      <c r="L3353" s="20">
        <f t="shared" si="420"/>
        <v>41843.458333333336</v>
      </c>
      <c r="M3353" s="6" t="b">
        <v>0</v>
      </c>
      <c r="N3353" s="6">
        <v>54</v>
      </c>
      <c r="O3353" s="6" t="b">
        <v>1</v>
      </c>
      <c r="P3353" s="6" t="s">
        <v>8271</v>
      </c>
      <c r="Q3353" s="8">
        <f t="shared" si="421"/>
        <v>101.1</v>
      </c>
      <c r="R3353" s="9">
        <f t="shared" si="422"/>
        <v>93.611111111111114</v>
      </c>
      <c r="S3353" s="6" t="s">
        <v>8317</v>
      </c>
      <c r="T3353" s="6" t="s">
        <v>8318</v>
      </c>
      <c r="U3353" s="6" t="str">
        <f t="shared" si="416"/>
        <v>theater</v>
      </c>
      <c r="V3353" s="6" t="str">
        <f t="shared" si="423"/>
        <v>plays</v>
      </c>
      <c r="W3353" s="6" t="str">
        <f t="shared" si="417"/>
        <v>theater</v>
      </c>
      <c r="X3353" s="6" t="str">
        <f t="shared" si="418"/>
        <v>plays</v>
      </c>
    </row>
    <row r="3354" spans="1:24" ht="104.7" customHeight="1" x14ac:dyDescent="0.55000000000000004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20">
        <f t="shared" si="419"/>
        <v>42495.992800925931</v>
      </c>
      <c r="L3354" s="20">
        <f t="shared" si="420"/>
        <v>42552.958333333328</v>
      </c>
      <c r="M3354" s="6" t="b">
        <v>0</v>
      </c>
      <c r="N3354" s="6">
        <v>70</v>
      </c>
      <c r="O3354" s="6" t="b">
        <v>1</v>
      </c>
      <c r="P3354" s="6" t="s">
        <v>8271</v>
      </c>
      <c r="Q3354" s="8">
        <f t="shared" si="421"/>
        <v>107.52</v>
      </c>
      <c r="R3354" s="9">
        <f t="shared" si="422"/>
        <v>76.8</v>
      </c>
      <c r="S3354" s="6" t="s">
        <v>8317</v>
      </c>
      <c r="T3354" s="6" t="s">
        <v>8318</v>
      </c>
      <c r="U3354" s="6" t="str">
        <f t="shared" si="416"/>
        <v>theater</v>
      </c>
      <c r="V3354" s="6" t="str">
        <f t="shared" si="423"/>
        <v>plays</v>
      </c>
      <c r="W3354" s="6" t="str">
        <f t="shared" si="417"/>
        <v>theater</v>
      </c>
      <c r="X3354" s="6" t="str">
        <f t="shared" si="418"/>
        <v>plays</v>
      </c>
    </row>
    <row r="3355" spans="1:24" ht="104.7" customHeight="1" x14ac:dyDescent="0.55000000000000004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20">
        <f t="shared" si="419"/>
        <v>42479.432291666672</v>
      </c>
      <c r="L3355" s="20">
        <f t="shared" si="420"/>
        <v>42492.958333333328</v>
      </c>
      <c r="M3355" s="6" t="b">
        <v>0</v>
      </c>
      <c r="N3355" s="6">
        <v>44</v>
      </c>
      <c r="O3355" s="6" t="b">
        <v>1</v>
      </c>
      <c r="P3355" s="6" t="s">
        <v>8271</v>
      </c>
      <c r="Q3355" s="8">
        <f t="shared" si="421"/>
        <v>315</v>
      </c>
      <c r="R3355" s="9">
        <f t="shared" si="422"/>
        <v>35.795454545454547</v>
      </c>
      <c r="S3355" s="6" t="s">
        <v>8317</v>
      </c>
      <c r="T3355" s="6" t="s">
        <v>8318</v>
      </c>
      <c r="U3355" s="6" t="str">
        <f t="shared" si="416"/>
        <v>theater</v>
      </c>
      <c r="V3355" s="6" t="str">
        <f t="shared" si="423"/>
        <v>plays</v>
      </c>
      <c r="W3355" s="6" t="str">
        <f t="shared" si="417"/>
        <v>theater</v>
      </c>
      <c r="X3355" s="6" t="str">
        <f t="shared" si="418"/>
        <v>plays</v>
      </c>
    </row>
    <row r="3356" spans="1:24" ht="104.7" customHeight="1" x14ac:dyDescent="0.55000000000000004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20">
        <f t="shared" si="419"/>
        <v>42270.7269212963</v>
      </c>
      <c r="L3356" s="20">
        <f t="shared" si="420"/>
        <v>42306.167361111111</v>
      </c>
      <c r="M3356" s="6" t="b">
        <v>0</v>
      </c>
      <c r="N3356" s="6">
        <v>55</v>
      </c>
      <c r="O3356" s="6" t="b">
        <v>1</v>
      </c>
      <c r="P3356" s="6" t="s">
        <v>8271</v>
      </c>
      <c r="Q3356" s="8">
        <f t="shared" si="421"/>
        <v>101.93333333333334</v>
      </c>
      <c r="R3356" s="9">
        <f t="shared" si="422"/>
        <v>55.6</v>
      </c>
      <c r="S3356" s="6" t="s">
        <v>8317</v>
      </c>
      <c r="T3356" s="6" t="s">
        <v>8318</v>
      </c>
      <c r="U3356" s="6" t="str">
        <f t="shared" si="416"/>
        <v>theater</v>
      </c>
      <c r="V3356" s="6" t="str">
        <f t="shared" si="423"/>
        <v>plays</v>
      </c>
      <c r="W3356" s="6" t="str">
        <f t="shared" si="417"/>
        <v>theater</v>
      </c>
      <c r="X3356" s="6" t="str">
        <f t="shared" si="418"/>
        <v>plays</v>
      </c>
    </row>
    <row r="3357" spans="1:24" ht="104.7" customHeight="1" x14ac:dyDescent="0.55000000000000004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20">
        <f t="shared" si="419"/>
        <v>42489.619525462964</v>
      </c>
      <c r="L3357" s="20">
        <f t="shared" si="420"/>
        <v>42500.470138888893</v>
      </c>
      <c r="M3357" s="6" t="b">
        <v>0</v>
      </c>
      <c r="N3357" s="6">
        <v>15</v>
      </c>
      <c r="O3357" s="6" t="b">
        <v>1</v>
      </c>
      <c r="P3357" s="6" t="s">
        <v>8271</v>
      </c>
      <c r="Q3357" s="8">
        <f t="shared" si="421"/>
        <v>126.28571428571429</v>
      </c>
      <c r="R3357" s="9">
        <f t="shared" si="422"/>
        <v>147.33333333333334</v>
      </c>
      <c r="S3357" s="6" t="s">
        <v>8317</v>
      </c>
      <c r="T3357" s="6" t="s">
        <v>8318</v>
      </c>
      <c r="U3357" s="6" t="str">
        <f t="shared" si="416"/>
        <v>theater</v>
      </c>
      <c r="V3357" s="6" t="str">
        <f t="shared" si="423"/>
        <v>plays</v>
      </c>
      <c r="W3357" s="6" t="str">
        <f t="shared" si="417"/>
        <v>theater</v>
      </c>
      <c r="X3357" s="6" t="str">
        <f t="shared" si="418"/>
        <v>plays</v>
      </c>
    </row>
    <row r="3358" spans="1:24" ht="104.7" customHeight="1" x14ac:dyDescent="0.55000000000000004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20">
        <f t="shared" si="419"/>
        <v>42536.815648148149</v>
      </c>
      <c r="L3358" s="20">
        <f t="shared" si="420"/>
        <v>42566.815648148149</v>
      </c>
      <c r="M3358" s="6" t="b">
        <v>0</v>
      </c>
      <c r="N3358" s="6">
        <v>27</v>
      </c>
      <c r="O3358" s="6" t="b">
        <v>1</v>
      </c>
      <c r="P3358" s="6" t="s">
        <v>8271</v>
      </c>
      <c r="Q3358" s="8">
        <f t="shared" si="421"/>
        <v>101.4</v>
      </c>
      <c r="R3358" s="9">
        <f t="shared" si="422"/>
        <v>56.333333333333336</v>
      </c>
      <c r="S3358" s="6" t="s">
        <v>8317</v>
      </c>
      <c r="T3358" s="6" t="s">
        <v>8318</v>
      </c>
      <c r="U3358" s="6" t="str">
        <f t="shared" si="416"/>
        <v>theater</v>
      </c>
      <c r="V3358" s="6" t="str">
        <f t="shared" si="423"/>
        <v>plays</v>
      </c>
      <c r="W3358" s="6" t="str">
        <f t="shared" si="417"/>
        <v>theater</v>
      </c>
      <c r="X3358" s="6" t="str">
        <f t="shared" si="418"/>
        <v>plays</v>
      </c>
    </row>
    <row r="3359" spans="1:24" ht="104.7" customHeight="1" x14ac:dyDescent="0.55000000000000004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20">
        <f t="shared" si="419"/>
        <v>41822.417939814812</v>
      </c>
      <c r="L3359" s="20">
        <f t="shared" si="420"/>
        <v>41852.417939814812</v>
      </c>
      <c r="M3359" s="6" t="b">
        <v>0</v>
      </c>
      <c r="N3359" s="6">
        <v>21</v>
      </c>
      <c r="O3359" s="6" t="b">
        <v>1</v>
      </c>
      <c r="P3359" s="6" t="s">
        <v>8271</v>
      </c>
      <c r="Q3359" s="8">
        <f t="shared" si="421"/>
        <v>101</v>
      </c>
      <c r="R3359" s="9">
        <f t="shared" si="422"/>
        <v>96.19047619047619</v>
      </c>
      <c r="S3359" s="6" t="s">
        <v>8317</v>
      </c>
      <c r="T3359" s="6" t="s">
        <v>8318</v>
      </c>
      <c r="U3359" s="6" t="str">
        <f t="shared" si="416"/>
        <v>theater</v>
      </c>
      <c r="V3359" s="6" t="str">
        <f t="shared" si="423"/>
        <v>plays</v>
      </c>
      <c r="W3359" s="6" t="str">
        <f t="shared" si="417"/>
        <v>theater</v>
      </c>
      <c r="X3359" s="6" t="str">
        <f t="shared" si="418"/>
        <v>plays</v>
      </c>
    </row>
    <row r="3360" spans="1:24" ht="104.7" customHeight="1" x14ac:dyDescent="0.55000000000000004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20">
        <f t="shared" si="419"/>
        <v>41932.311099537037</v>
      </c>
      <c r="L3360" s="20">
        <f t="shared" si="420"/>
        <v>41962.352766203709</v>
      </c>
      <c r="M3360" s="6" t="b">
        <v>0</v>
      </c>
      <c r="N3360" s="6">
        <v>162</v>
      </c>
      <c r="O3360" s="6" t="b">
        <v>1</v>
      </c>
      <c r="P3360" s="6" t="s">
        <v>8271</v>
      </c>
      <c r="Q3360" s="8">
        <f t="shared" si="421"/>
        <v>102.99000000000001</v>
      </c>
      <c r="R3360" s="9">
        <f t="shared" si="422"/>
        <v>63.574074074074076</v>
      </c>
      <c r="S3360" s="6" t="s">
        <v>8317</v>
      </c>
      <c r="T3360" s="6" t="s">
        <v>8318</v>
      </c>
      <c r="U3360" s="6" t="str">
        <f t="shared" si="416"/>
        <v>theater</v>
      </c>
      <c r="V3360" s="6" t="str">
        <f t="shared" si="423"/>
        <v>plays</v>
      </c>
      <c r="W3360" s="6" t="str">
        <f t="shared" si="417"/>
        <v>theater</v>
      </c>
      <c r="X3360" s="6" t="str">
        <f t="shared" si="418"/>
        <v>plays</v>
      </c>
    </row>
    <row r="3361" spans="1:24" ht="104.7" customHeight="1" x14ac:dyDescent="0.55000000000000004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20">
        <f t="shared" si="419"/>
        <v>42746.057106481487</v>
      </c>
      <c r="L3361" s="20">
        <f t="shared" si="420"/>
        <v>42791.057106481487</v>
      </c>
      <c r="M3361" s="6" t="b">
        <v>0</v>
      </c>
      <c r="N3361" s="6">
        <v>23</v>
      </c>
      <c r="O3361" s="6" t="b">
        <v>1</v>
      </c>
      <c r="P3361" s="6" t="s">
        <v>8271</v>
      </c>
      <c r="Q3361" s="8">
        <f t="shared" si="421"/>
        <v>106.25</v>
      </c>
      <c r="R3361" s="9">
        <f t="shared" si="422"/>
        <v>184.78260869565219</v>
      </c>
      <c r="S3361" s="6" t="s">
        <v>8317</v>
      </c>
      <c r="T3361" s="6" t="s">
        <v>8318</v>
      </c>
      <c r="U3361" s="6" t="str">
        <f t="shared" si="416"/>
        <v>theater</v>
      </c>
      <c r="V3361" s="6" t="str">
        <f t="shared" si="423"/>
        <v>plays</v>
      </c>
      <c r="W3361" s="6" t="str">
        <f t="shared" si="417"/>
        <v>theater</v>
      </c>
      <c r="X3361" s="6" t="str">
        <f t="shared" si="418"/>
        <v>plays</v>
      </c>
    </row>
    <row r="3362" spans="1:24" ht="104.7" customHeight="1" x14ac:dyDescent="0.55000000000000004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20">
        <f t="shared" si="419"/>
        <v>42697.082673611112</v>
      </c>
      <c r="L3362" s="20">
        <f t="shared" si="420"/>
        <v>42718.665972222225</v>
      </c>
      <c r="M3362" s="6" t="b">
        <v>0</v>
      </c>
      <c r="N3362" s="6">
        <v>72</v>
      </c>
      <c r="O3362" s="6" t="b">
        <v>1</v>
      </c>
      <c r="P3362" s="6" t="s">
        <v>8271</v>
      </c>
      <c r="Q3362" s="8">
        <f t="shared" si="421"/>
        <v>101.37777777777779</v>
      </c>
      <c r="R3362" s="9">
        <f t="shared" si="422"/>
        <v>126.72222222222223</v>
      </c>
      <c r="S3362" s="6" t="s">
        <v>8317</v>
      </c>
      <c r="T3362" s="6" t="s">
        <v>8318</v>
      </c>
      <c r="U3362" s="6" t="str">
        <f t="shared" si="416"/>
        <v>theater</v>
      </c>
      <c r="V3362" s="6" t="str">
        <f t="shared" si="423"/>
        <v>plays</v>
      </c>
      <c r="W3362" s="6" t="str">
        <f t="shared" si="417"/>
        <v>theater</v>
      </c>
      <c r="X3362" s="6" t="str">
        <f t="shared" si="418"/>
        <v>plays</v>
      </c>
    </row>
    <row r="3363" spans="1:24" ht="104.7" customHeight="1" x14ac:dyDescent="0.55000000000000004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20">
        <f t="shared" si="419"/>
        <v>41866.025347222225</v>
      </c>
      <c r="L3363" s="20">
        <f t="shared" si="420"/>
        <v>41883.665972222225</v>
      </c>
      <c r="M3363" s="6" t="b">
        <v>0</v>
      </c>
      <c r="N3363" s="6">
        <v>68</v>
      </c>
      <c r="O3363" s="6" t="b">
        <v>1</v>
      </c>
      <c r="P3363" s="6" t="s">
        <v>8271</v>
      </c>
      <c r="Q3363" s="8">
        <f t="shared" si="421"/>
        <v>113.46000000000001</v>
      </c>
      <c r="R3363" s="9">
        <f t="shared" si="422"/>
        <v>83.42647058823529</v>
      </c>
      <c r="S3363" s="6" t="s">
        <v>8317</v>
      </c>
      <c r="T3363" s="6" t="s">
        <v>8318</v>
      </c>
      <c r="U3363" s="6" t="str">
        <f t="shared" si="416"/>
        <v>theater</v>
      </c>
      <c r="V3363" s="6" t="str">
        <f t="shared" si="423"/>
        <v>plays</v>
      </c>
      <c r="W3363" s="6" t="str">
        <f t="shared" si="417"/>
        <v>theater</v>
      </c>
      <c r="X3363" s="6" t="str">
        <f t="shared" si="418"/>
        <v>plays</v>
      </c>
    </row>
    <row r="3364" spans="1:24" ht="104.7" customHeight="1" x14ac:dyDescent="0.55000000000000004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20">
        <f t="shared" si="419"/>
        <v>42056.091631944444</v>
      </c>
      <c r="L3364" s="20">
        <f t="shared" si="420"/>
        <v>42070.204861111109</v>
      </c>
      <c r="M3364" s="6" t="b">
        <v>0</v>
      </c>
      <c r="N3364" s="6">
        <v>20</v>
      </c>
      <c r="O3364" s="6" t="b">
        <v>1</v>
      </c>
      <c r="P3364" s="6" t="s">
        <v>8271</v>
      </c>
      <c r="Q3364" s="8">
        <f t="shared" si="421"/>
        <v>218.00000000000003</v>
      </c>
      <c r="R3364" s="9">
        <f t="shared" si="422"/>
        <v>54.5</v>
      </c>
      <c r="S3364" s="6" t="s">
        <v>8317</v>
      </c>
      <c r="T3364" s="6" t="s">
        <v>8318</v>
      </c>
      <c r="U3364" s="6" t="str">
        <f t="shared" si="416"/>
        <v>theater</v>
      </c>
      <c r="V3364" s="6" t="str">
        <f t="shared" si="423"/>
        <v>plays</v>
      </c>
      <c r="W3364" s="6" t="str">
        <f t="shared" si="417"/>
        <v>theater</v>
      </c>
      <c r="X3364" s="6" t="str">
        <f t="shared" si="418"/>
        <v>plays</v>
      </c>
    </row>
    <row r="3365" spans="1:24" ht="104.7" customHeight="1" x14ac:dyDescent="0.55000000000000004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20">
        <f t="shared" si="419"/>
        <v>41851.771354166667</v>
      </c>
      <c r="L3365" s="20">
        <f t="shared" si="420"/>
        <v>41870.666666666664</v>
      </c>
      <c r="M3365" s="6" t="b">
        <v>0</v>
      </c>
      <c r="N3365" s="6">
        <v>26</v>
      </c>
      <c r="O3365" s="6" t="b">
        <v>1</v>
      </c>
      <c r="P3365" s="6" t="s">
        <v>8271</v>
      </c>
      <c r="Q3365" s="8">
        <f t="shared" si="421"/>
        <v>101.41935483870968</v>
      </c>
      <c r="R3365" s="9">
        <f t="shared" si="422"/>
        <v>302.30769230769232</v>
      </c>
      <c r="S3365" s="6" t="s">
        <v>8317</v>
      </c>
      <c r="T3365" s="6" t="s">
        <v>8318</v>
      </c>
      <c r="U3365" s="6" t="str">
        <f t="shared" si="416"/>
        <v>theater</v>
      </c>
      <c r="V3365" s="6" t="str">
        <f t="shared" si="423"/>
        <v>plays</v>
      </c>
      <c r="W3365" s="6" t="str">
        <f t="shared" si="417"/>
        <v>theater</v>
      </c>
      <c r="X3365" s="6" t="str">
        <f t="shared" si="418"/>
        <v>plays</v>
      </c>
    </row>
    <row r="3366" spans="1:24" ht="104.7" customHeight="1" x14ac:dyDescent="0.55000000000000004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20">
        <f t="shared" si="419"/>
        <v>42422.977418981478</v>
      </c>
      <c r="L3366" s="20">
        <f t="shared" si="420"/>
        <v>42444.875</v>
      </c>
      <c r="M3366" s="6" t="b">
        <v>0</v>
      </c>
      <c r="N3366" s="6">
        <v>72</v>
      </c>
      <c r="O3366" s="6" t="b">
        <v>1</v>
      </c>
      <c r="P3366" s="6" t="s">
        <v>8271</v>
      </c>
      <c r="Q3366" s="8">
        <f t="shared" si="421"/>
        <v>105.93333333333332</v>
      </c>
      <c r="R3366" s="9">
        <f t="shared" si="422"/>
        <v>44.138888888888886</v>
      </c>
      <c r="S3366" s="6" t="s">
        <v>8317</v>
      </c>
      <c r="T3366" s="6" t="s">
        <v>8318</v>
      </c>
      <c r="U3366" s="6" t="str">
        <f t="shared" si="416"/>
        <v>theater</v>
      </c>
      <c r="V3366" s="6" t="str">
        <f t="shared" si="423"/>
        <v>plays</v>
      </c>
      <c r="W3366" s="6" t="str">
        <f t="shared" si="417"/>
        <v>theater</v>
      </c>
      <c r="X3366" s="6" t="str">
        <f t="shared" si="418"/>
        <v>plays</v>
      </c>
    </row>
    <row r="3367" spans="1:24" ht="104.7" customHeight="1" x14ac:dyDescent="0.55000000000000004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20">
        <f t="shared" si="419"/>
        <v>42321.101759259262</v>
      </c>
      <c r="L3367" s="20">
        <f t="shared" si="420"/>
        <v>42351.101759259262</v>
      </c>
      <c r="M3367" s="6" t="b">
        <v>0</v>
      </c>
      <c r="N3367" s="6">
        <v>3</v>
      </c>
      <c r="O3367" s="6" t="b">
        <v>1</v>
      </c>
      <c r="P3367" s="6" t="s">
        <v>8271</v>
      </c>
      <c r="Q3367" s="8">
        <f t="shared" si="421"/>
        <v>104</v>
      </c>
      <c r="R3367" s="9">
        <f t="shared" si="422"/>
        <v>866.66666666666663</v>
      </c>
      <c r="S3367" s="6" t="s">
        <v>8317</v>
      </c>
      <c r="T3367" s="6" t="s">
        <v>8318</v>
      </c>
      <c r="U3367" s="6" t="str">
        <f t="shared" si="416"/>
        <v>theater</v>
      </c>
      <c r="V3367" s="6" t="str">
        <f t="shared" si="423"/>
        <v>plays</v>
      </c>
      <c r="W3367" s="6" t="str">
        <f t="shared" si="417"/>
        <v>theater</v>
      </c>
      <c r="X3367" s="6" t="str">
        <f t="shared" si="418"/>
        <v>plays</v>
      </c>
    </row>
    <row r="3368" spans="1:24" ht="104.7" customHeight="1" x14ac:dyDescent="0.55000000000000004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20">
        <f t="shared" si="419"/>
        <v>42107.067557870367</v>
      </c>
      <c r="L3368" s="20">
        <f t="shared" si="420"/>
        <v>42137.067557870367</v>
      </c>
      <c r="M3368" s="6" t="b">
        <v>0</v>
      </c>
      <c r="N3368" s="6">
        <v>18</v>
      </c>
      <c r="O3368" s="6" t="b">
        <v>1</v>
      </c>
      <c r="P3368" s="6" t="s">
        <v>8271</v>
      </c>
      <c r="Q3368" s="8">
        <f t="shared" si="421"/>
        <v>221</v>
      </c>
      <c r="R3368" s="9">
        <f t="shared" si="422"/>
        <v>61.388888888888886</v>
      </c>
      <c r="S3368" s="6" t="s">
        <v>8317</v>
      </c>
      <c r="T3368" s="6" t="s">
        <v>8318</v>
      </c>
      <c r="U3368" s="6" t="str">
        <f t="shared" si="416"/>
        <v>theater</v>
      </c>
      <c r="V3368" s="6" t="str">
        <f t="shared" si="423"/>
        <v>plays</v>
      </c>
      <c r="W3368" s="6" t="str">
        <f t="shared" si="417"/>
        <v>theater</v>
      </c>
      <c r="X3368" s="6" t="str">
        <f t="shared" si="418"/>
        <v>plays</v>
      </c>
    </row>
    <row r="3369" spans="1:24" ht="104.7" customHeight="1" x14ac:dyDescent="0.55000000000000004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20">
        <f t="shared" si="419"/>
        <v>42192.933958333335</v>
      </c>
      <c r="L3369" s="20">
        <f t="shared" si="420"/>
        <v>42217.933958333335</v>
      </c>
      <c r="M3369" s="6" t="b">
        <v>0</v>
      </c>
      <c r="N3369" s="6">
        <v>30</v>
      </c>
      <c r="O3369" s="6" t="b">
        <v>1</v>
      </c>
      <c r="P3369" s="6" t="s">
        <v>8271</v>
      </c>
      <c r="Q3369" s="8">
        <f t="shared" si="421"/>
        <v>118.66666666666667</v>
      </c>
      <c r="R3369" s="9">
        <f t="shared" si="422"/>
        <v>29.666666666666668</v>
      </c>
      <c r="S3369" s="6" t="s">
        <v>8317</v>
      </c>
      <c r="T3369" s="6" t="s">
        <v>8318</v>
      </c>
      <c r="U3369" s="6" t="str">
        <f t="shared" si="416"/>
        <v>theater</v>
      </c>
      <c r="V3369" s="6" t="str">
        <f t="shared" si="423"/>
        <v>plays</v>
      </c>
      <c r="W3369" s="6" t="str">
        <f t="shared" si="417"/>
        <v>theater</v>
      </c>
      <c r="X3369" s="6" t="str">
        <f t="shared" si="418"/>
        <v>plays</v>
      </c>
    </row>
    <row r="3370" spans="1:24" ht="104.7" customHeight="1" x14ac:dyDescent="0.55000000000000004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20">
        <f t="shared" si="419"/>
        <v>41969.199756944443</v>
      </c>
      <c r="L3370" s="20">
        <f t="shared" si="420"/>
        <v>42005.208333333328</v>
      </c>
      <c r="M3370" s="6" t="b">
        <v>0</v>
      </c>
      <c r="N3370" s="6">
        <v>23</v>
      </c>
      <c r="O3370" s="6" t="b">
        <v>1</v>
      </c>
      <c r="P3370" s="6" t="s">
        <v>8271</v>
      </c>
      <c r="Q3370" s="8">
        <f t="shared" si="421"/>
        <v>104.60000000000001</v>
      </c>
      <c r="R3370" s="9">
        <f t="shared" si="422"/>
        <v>45.478260869565219</v>
      </c>
      <c r="S3370" s="6" t="s">
        <v>8317</v>
      </c>
      <c r="T3370" s="6" t="s">
        <v>8318</v>
      </c>
      <c r="U3370" s="6" t="str">
        <f t="shared" si="416"/>
        <v>theater</v>
      </c>
      <c r="V3370" s="6" t="str">
        <f t="shared" si="423"/>
        <v>plays</v>
      </c>
      <c r="W3370" s="6" t="str">
        <f t="shared" si="417"/>
        <v>theater</v>
      </c>
      <c r="X3370" s="6" t="str">
        <f t="shared" si="418"/>
        <v>plays</v>
      </c>
    </row>
    <row r="3371" spans="1:24" ht="104.7" customHeight="1" x14ac:dyDescent="0.55000000000000004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20">
        <f t="shared" si="419"/>
        <v>42690.041435185187</v>
      </c>
      <c r="L3371" s="20">
        <f t="shared" si="420"/>
        <v>42750.041435185187</v>
      </c>
      <c r="M3371" s="6" t="b">
        <v>0</v>
      </c>
      <c r="N3371" s="6">
        <v>54</v>
      </c>
      <c r="O3371" s="6" t="b">
        <v>1</v>
      </c>
      <c r="P3371" s="6" t="s">
        <v>8271</v>
      </c>
      <c r="Q3371" s="8">
        <f t="shared" si="421"/>
        <v>103.89999999999999</v>
      </c>
      <c r="R3371" s="9">
        <f t="shared" si="422"/>
        <v>96.203703703703709</v>
      </c>
      <c r="S3371" s="6" t="s">
        <v>8317</v>
      </c>
      <c r="T3371" s="6" t="s">
        <v>8318</v>
      </c>
      <c r="U3371" s="6" t="str">
        <f t="shared" si="416"/>
        <v>theater</v>
      </c>
      <c r="V3371" s="6" t="str">
        <f t="shared" si="423"/>
        <v>plays</v>
      </c>
      <c r="W3371" s="6" t="str">
        <f t="shared" si="417"/>
        <v>theater</v>
      </c>
      <c r="X3371" s="6" t="str">
        <f t="shared" si="418"/>
        <v>plays</v>
      </c>
    </row>
    <row r="3372" spans="1:24" ht="104.7" customHeight="1" x14ac:dyDescent="0.55000000000000004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20">
        <f t="shared" si="419"/>
        <v>42690.334317129629</v>
      </c>
      <c r="L3372" s="20">
        <f t="shared" si="420"/>
        <v>42721.333333333328</v>
      </c>
      <c r="M3372" s="6" t="b">
        <v>0</v>
      </c>
      <c r="N3372" s="6">
        <v>26</v>
      </c>
      <c r="O3372" s="6" t="b">
        <v>1</v>
      </c>
      <c r="P3372" s="6" t="s">
        <v>8271</v>
      </c>
      <c r="Q3372" s="8">
        <f t="shared" si="421"/>
        <v>117.73333333333333</v>
      </c>
      <c r="R3372" s="9">
        <f t="shared" si="422"/>
        <v>67.92307692307692</v>
      </c>
      <c r="S3372" s="6" t="s">
        <v>8317</v>
      </c>
      <c r="T3372" s="6" t="s">
        <v>8318</v>
      </c>
      <c r="U3372" s="6" t="str">
        <f t="shared" si="416"/>
        <v>theater</v>
      </c>
      <c r="V3372" s="6" t="str">
        <f t="shared" si="423"/>
        <v>plays</v>
      </c>
      <c r="W3372" s="6" t="str">
        <f t="shared" si="417"/>
        <v>theater</v>
      </c>
      <c r="X3372" s="6" t="str">
        <f t="shared" si="418"/>
        <v>plays</v>
      </c>
    </row>
    <row r="3373" spans="1:24" ht="104.7" customHeight="1" x14ac:dyDescent="0.55000000000000004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20">
        <f t="shared" si="419"/>
        <v>42312.874594907407</v>
      </c>
      <c r="L3373" s="20">
        <f t="shared" si="420"/>
        <v>42340.874594907407</v>
      </c>
      <c r="M3373" s="6" t="b">
        <v>0</v>
      </c>
      <c r="N3373" s="6">
        <v>9</v>
      </c>
      <c r="O3373" s="6" t="b">
        <v>1</v>
      </c>
      <c r="P3373" s="6" t="s">
        <v>8271</v>
      </c>
      <c r="Q3373" s="8">
        <f t="shared" si="421"/>
        <v>138.5</v>
      </c>
      <c r="R3373" s="9">
        <f t="shared" si="422"/>
        <v>30.777777777777779</v>
      </c>
      <c r="S3373" s="6" t="s">
        <v>8317</v>
      </c>
      <c r="T3373" s="6" t="s">
        <v>8318</v>
      </c>
      <c r="U3373" s="6" t="str">
        <f t="shared" si="416"/>
        <v>theater</v>
      </c>
      <c r="V3373" s="6" t="str">
        <f t="shared" si="423"/>
        <v>plays</v>
      </c>
      <c r="W3373" s="6" t="str">
        <f t="shared" si="417"/>
        <v>theater</v>
      </c>
      <c r="X3373" s="6" t="str">
        <f t="shared" si="418"/>
        <v>plays</v>
      </c>
    </row>
    <row r="3374" spans="1:24" ht="104.7" customHeight="1" x14ac:dyDescent="0.55000000000000004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20">
        <f t="shared" si="419"/>
        <v>41855.548101851848</v>
      </c>
      <c r="L3374" s="20">
        <f t="shared" si="420"/>
        <v>41876.207638888889</v>
      </c>
      <c r="M3374" s="6" t="b">
        <v>0</v>
      </c>
      <c r="N3374" s="6">
        <v>27</v>
      </c>
      <c r="O3374" s="6" t="b">
        <v>1</v>
      </c>
      <c r="P3374" s="6" t="s">
        <v>8271</v>
      </c>
      <c r="Q3374" s="8">
        <f t="shared" si="421"/>
        <v>103.49999999999999</v>
      </c>
      <c r="R3374" s="9">
        <f t="shared" si="422"/>
        <v>38.333333333333336</v>
      </c>
      <c r="S3374" s="6" t="s">
        <v>8317</v>
      </c>
      <c r="T3374" s="6" t="s">
        <v>8318</v>
      </c>
      <c r="U3374" s="6" t="str">
        <f t="shared" si="416"/>
        <v>theater</v>
      </c>
      <c r="V3374" s="6" t="str">
        <f t="shared" si="423"/>
        <v>plays</v>
      </c>
      <c r="W3374" s="6" t="str">
        <f t="shared" si="417"/>
        <v>theater</v>
      </c>
      <c r="X3374" s="6" t="str">
        <f t="shared" si="418"/>
        <v>plays</v>
      </c>
    </row>
    <row r="3375" spans="1:24" ht="104.7" customHeight="1" x14ac:dyDescent="0.55000000000000004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20">
        <f t="shared" si="419"/>
        <v>42179.854629629626</v>
      </c>
      <c r="L3375" s="20">
        <f t="shared" si="420"/>
        <v>42203.666666666672</v>
      </c>
      <c r="M3375" s="6" t="b">
        <v>0</v>
      </c>
      <c r="N3375" s="6">
        <v>30</v>
      </c>
      <c r="O3375" s="6" t="b">
        <v>1</v>
      </c>
      <c r="P3375" s="6" t="s">
        <v>8271</v>
      </c>
      <c r="Q3375" s="8">
        <f t="shared" si="421"/>
        <v>100.25</v>
      </c>
      <c r="R3375" s="9">
        <f t="shared" si="422"/>
        <v>66.833333333333329</v>
      </c>
      <c r="S3375" s="6" t="s">
        <v>8317</v>
      </c>
      <c r="T3375" s="6" t="s">
        <v>8318</v>
      </c>
      <c r="U3375" s="6" t="str">
        <f t="shared" si="416"/>
        <v>theater</v>
      </c>
      <c r="V3375" s="6" t="str">
        <f t="shared" si="423"/>
        <v>plays</v>
      </c>
      <c r="W3375" s="6" t="str">
        <f t="shared" si="417"/>
        <v>theater</v>
      </c>
      <c r="X3375" s="6" t="str">
        <f t="shared" si="418"/>
        <v>plays</v>
      </c>
    </row>
    <row r="3376" spans="1:24" ht="104.7" customHeight="1" x14ac:dyDescent="0.55000000000000004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20">
        <f t="shared" si="419"/>
        <v>42275.731666666667</v>
      </c>
      <c r="L3376" s="20">
        <f t="shared" si="420"/>
        <v>42305.731666666667</v>
      </c>
      <c r="M3376" s="6" t="b">
        <v>0</v>
      </c>
      <c r="N3376" s="6">
        <v>52</v>
      </c>
      <c r="O3376" s="6" t="b">
        <v>1</v>
      </c>
      <c r="P3376" s="6" t="s">
        <v>8271</v>
      </c>
      <c r="Q3376" s="8">
        <f t="shared" si="421"/>
        <v>106.57142857142856</v>
      </c>
      <c r="R3376" s="9">
        <f t="shared" si="422"/>
        <v>71.730769230769226</v>
      </c>
      <c r="S3376" s="6" t="s">
        <v>8317</v>
      </c>
      <c r="T3376" s="6" t="s">
        <v>8318</v>
      </c>
      <c r="U3376" s="6" t="str">
        <f t="shared" si="416"/>
        <v>theater</v>
      </c>
      <c r="V3376" s="6" t="str">
        <f t="shared" si="423"/>
        <v>plays</v>
      </c>
      <c r="W3376" s="6" t="str">
        <f t="shared" si="417"/>
        <v>theater</v>
      </c>
      <c r="X3376" s="6" t="str">
        <f t="shared" si="418"/>
        <v>plays</v>
      </c>
    </row>
    <row r="3377" spans="1:24" ht="104.7" customHeight="1" x14ac:dyDescent="0.55000000000000004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20">
        <f t="shared" si="419"/>
        <v>41765.610798611109</v>
      </c>
      <c r="L3377" s="20">
        <f t="shared" si="420"/>
        <v>41777.610798611109</v>
      </c>
      <c r="M3377" s="6" t="b">
        <v>0</v>
      </c>
      <c r="N3377" s="6">
        <v>17</v>
      </c>
      <c r="O3377" s="6" t="b">
        <v>1</v>
      </c>
      <c r="P3377" s="6" t="s">
        <v>8271</v>
      </c>
      <c r="Q3377" s="8">
        <f t="shared" si="421"/>
        <v>100</v>
      </c>
      <c r="R3377" s="9">
        <f t="shared" si="422"/>
        <v>176.47058823529412</v>
      </c>
      <c r="S3377" s="6" t="s">
        <v>8317</v>
      </c>
      <c r="T3377" s="6" t="s">
        <v>8318</v>
      </c>
      <c r="U3377" s="6" t="str">
        <f t="shared" si="416"/>
        <v>theater</v>
      </c>
      <c r="V3377" s="6" t="str">
        <f t="shared" si="423"/>
        <v>plays</v>
      </c>
      <c r="W3377" s="6" t="str">
        <f t="shared" si="417"/>
        <v>theater</v>
      </c>
      <c r="X3377" s="6" t="str">
        <f t="shared" si="418"/>
        <v>plays</v>
      </c>
    </row>
    <row r="3378" spans="1:24" ht="104.7" customHeight="1" x14ac:dyDescent="0.55000000000000004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20">
        <f t="shared" si="419"/>
        <v>42059.701319444444</v>
      </c>
      <c r="L3378" s="20">
        <f t="shared" si="420"/>
        <v>42119.659652777773</v>
      </c>
      <c r="M3378" s="6" t="b">
        <v>0</v>
      </c>
      <c r="N3378" s="6">
        <v>19</v>
      </c>
      <c r="O3378" s="6" t="b">
        <v>1</v>
      </c>
      <c r="P3378" s="6" t="s">
        <v>8271</v>
      </c>
      <c r="Q3378" s="8">
        <f t="shared" si="421"/>
        <v>100.01249999999999</v>
      </c>
      <c r="R3378" s="9">
        <f t="shared" si="422"/>
        <v>421.10526315789474</v>
      </c>
      <c r="S3378" s="6" t="s">
        <v>8317</v>
      </c>
      <c r="T3378" s="6" t="s">
        <v>8318</v>
      </c>
      <c r="U3378" s="6" t="str">
        <f t="shared" si="416"/>
        <v>theater</v>
      </c>
      <c r="V3378" s="6" t="str">
        <f t="shared" si="423"/>
        <v>plays</v>
      </c>
      <c r="W3378" s="6" t="str">
        <f t="shared" si="417"/>
        <v>theater</v>
      </c>
      <c r="X3378" s="6" t="str">
        <f t="shared" si="418"/>
        <v>plays</v>
      </c>
    </row>
    <row r="3379" spans="1:24" ht="104.7" customHeight="1" x14ac:dyDescent="0.55000000000000004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20">
        <f t="shared" si="419"/>
        <v>42053.732627314821</v>
      </c>
      <c r="L3379" s="20">
        <f t="shared" si="420"/>
        <v>42083.705555555556</v>
      </c>
      <c r="M3379" s="6" t="b">
        <v>0</v>
      </c>
      <c r="N3379" s="6">
        <v>77</v>
      </c>
      <c r="O3379" s="6" t="b">
        <v>1</v>
      </c>
      <c r="P3379" s="6" t="s">
        <v>8271</v>
      </c>
      <c r="Q3379" s="8">
        <f t="shared" si="421"/>
        <v>101.05</v>
      </c>
      <c r="R3379" s="9">
        <f t="shared" si="422"/>
        <v>104.98701298701299</v>
      </c>
      <c r="S3379" s="6" t="s">
        <v>8317</v>
      </c>
      <c r="T3379" s="6" t="s">
        <v>8318</v>
      </c>
      <c r="U3379" s="6" t="str">
        <f t="shared" si="416"/>
        <v>theater</v>
      </c>
      <c r="V3379" s="6" t="str">
        <f t="shared" si="423"/>
        <v>plays</v>
      </c>
      <c r="W3379" s="6" t="str">
        <f t="shared" si="417"/>
        <v>theater</v>
      </c>
      <c r="X3379" s="6" t="str">
        <f t="shared" si="418"/>
        <v>plays</v>
      </c>
    </row>
    <row r="3380" spans="1:24" ht="104.7" customHeight="1" x14ac:dyDescent="0.55000000000000004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20">
        <f t="shared" si="419"/>
        <v>41858.355393518519</v>
      </c>
      <c r="L3380" s="20">
        <f t="shared" si="420"/>
        <v>41882.547222222223</v>
      </c>
      <c r="M3380" s="6" t="b">
        <v>0</v>
      </c>
      <c r="N3380" s="6">
        <v>21</v>
      </c>
      <c r="O3380" s="6" t="b">
        <v>1</v>
      </c>
      <c r="P3380" s="6" t="s">
        <v>8271</v>
      </c>
      <c r="Q3380" s="8">
        <f t="shared" si="421"/>
        <v>107.63636363636364</v>
      </c>
      <c r="R3380" s="9">
        <f t="shared" si="422"/>
        <v>28.19047619047619</v>
      </c>
      <c r="S3380" s="6" t="s">
        <v>8317</v>
      </c>
      <c r="T3380" s="6" t="s">
        <v>8318</v>
      </c>
      <c r="U3380" s="6" t="str">
        <f t="shared" si="416"/>
        <v>theater</v>
      </c>
      <c r="V3380" s="6" t="str">
        <f t="shared" si="423"/>
        <v>plays</v>
      </c>
      <c r="W3380" s="6" t="str">
        <f t="shared" si="417"/>
        <v>theater</v>
      </c>
      <c r="X3380" s="6" t="str">
        <f t="shared" si="418"/>
        <v>plays</v>
      </c>
    </row>
    <row r="3381" spans="1:24" ht="104.7" customHeight="1" x14ac:dyDescent="0.55000000000000004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20">
        <f t="shared" si="419"/>
        <v>42225.513888888891</v>
      </c>
      <c r="L3381" s="20">
        <f t="shared" si="420"/>
        <v>42242.958333333328</v>
      </c>
      <c r="M3381" s="6" t="b">
        <v>0</v>
      </c>
      <c r="N3381" s="6">
        <v>38</v>
      </c>
      <c r="O3381" s="6" t="b">
        <v>1</v>
      </c>
      <c r="P3381" s="6" t="s">
        <v>8271</v>
      </c>
      <c r="Q3381" s="8">
        <f t="shared" si="421"/>
        <v>103.64999999999999</v>
      </c>
      <c r="R3381" s="9">
        <f t="shared" si="422"/>
        <v>54.55263157894737</v>
      </c>
      <c r="S3381" s="6" t="s">
        <v>8317</v>
      </c>
      <c r="T3381" s="6" t="s">
        <v>8318</v>
      </c>
      <c r="U3381" s="6" t="str">
        <f t="shared" si="416"/>
        <v>theater</v>
      </c>
      <c r="V3381" s="6" t="str">
        <f t="shared" si="423"/>
        <v>plays</v>
      </c>
      <c r="W3381" s="6" t="str">
        <f t="shared" si="417"/>
        <v>theater</v>
      </c>
      <c r="X3381" s="6" t="str">
        <f t="shared" si="418"/>
        <v>plays</v>
      </c>
    </row>
    <row r="3382" spans="1:24" ht="104.7" customHeight="1" x14ac:dyDescent="0.55000000000000004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20">
        <f t="shared" si="419"/>
        <v>41937.95344907407</v>
      </c>
      <c r="L3382" s="20">
        <f t="shared" si="420"/>
        <v>41972.995115740734</v>
      </c>
      <c r="M3382" s="6" t="b">
        <v>0</v>
      </c>
      <c r="N3382" s="6">
        <v>28</v>
      </c>
      <c r="O3382" s="6" t="b">
        <v>1</v>
      </c>
      <c r="P3382" s="6" t="s">
        <v>8271</v>
      </c>
      <c r="Q3382" s="8">
        <f t="shared" si="421"/>
        <v>104.43333333333334</v>
      </c>
      <c r="R3382" s="9">
        <f t="shared" si="422"/>
        <v>111.89285714285714</v>
      </c>
      <c r="S3382" s="6" t="s">
        <v>8317</v>
      </c>
      <c r="T3382" s="6" t="s">
        <v>8318</v>
      </c>
      <c r="U3382" s="6" t="str">
        <f t="shared" si="416"/>
        <v>theater</v>
      </c>
      <c r="V3382" s="6" t="str">
        <f t="shared" si="423"/>
        <v>plays</v>
      </c>
      <c r="W3382" s="6" t="str">
        <f t="shared" si="417"/>
        <v>theater</v>
      </c>
      <c r="X3382" s="6" t="str">
        <f t="shared" si="418"/>
        <v>plays</v>
      </c>
    </row>
    <row r="3383" spans="1:24" ht="104.7" customHeight="1" x14ac:dyDescent="0.55000000000000004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20">
        <f t="shared" si="419"/>
        <v>42044.184988425928</v>
      </c>
      <c r="L3383" s="20">
        <f t="shared" si="420"/>
        <v>42074.143321759257</v>
      </c>
      <c r="M3383" s="6" t="b">
        <v>0</v>
      </c>
      <c r="N3383" s="6">
        <v>48</v>
      </c>
      <c r="O3383" s="6" t="b">
        <v>1</v>
      </c>
      <c r="P3383" s="6" t="s">
        <v>8271</v>
      </c>
      <c r="Q3383" s="8">
        <f t="shared" si="421"/>
        <v>102.25</v>
      </c>
      <c r="R3383" s="9">
        <f t="shared" si="422"/>
        <v>85.208333333333329</v>
      </c>
      <c r="S3383" s="6" t="s">
        <v>8317</v>
      </c>
      <c r="T3383" s="6" t="s">
        <v>8318</v>
      </c>
      <c r="U3383" s="6" t="str">
        <f t="shared" si="416"/>
        <v>theater</v>
      </c>
      <c r="V3383" s="6" t="str">
        <f t="shared" si="423"/>
        <v>plays</v>
      </c>
      <c r="W3383" s="6" t="str">
        <f t="shared" si="417"/>
        <v>theater</v>
      </c>
      <c r="X3383" s="6" t="str">
        <f t="shared" si="418"/>
        <v>plays</v>
      </c>
    </row>
    <row r="3384" spans="1:24" ht="104.7" customHeight="1" x14ac:dyDescent="0.55000000000000004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20">
        <f t="shared" si="419"/>
        <v>42559.431203703702</v>
      </c>
      <c r="L3384" s="20">
        <f t="shared" si="420"/>
        <v>42583.957638888889</v>
      </c>
      <c r="M3384" s="6" t="b">
        <v>0</v>
      </c>
      <c r="N3384" s="6">
        <v>46</v>
      </c>
      <c r="O3384" s="6" t="b">
        <v>1</v>
      </c>
      <c r="P3384" s="6" t="s">
        <v>8271</v>
      </c>
      <c r="Q3384" s="8">
        <f t="shared" si="421"/>
        <v>100.74285714285713</v>
      </c>
      <c r="R3384" s="9">
        <f t="shared" si="422"/>
        <v>76.652173913043484</v>
      </c>
      <c r="S3384" s="6" t="s">
        <v>8317</v>
      </c>
      <c r="T3384" s="6" t="s">
        <v>8318</v>
      </c>
      <c r="U3384" s="6" t="str">
        <f t="shared" si="416"/>
        <v>theater</v>
      </c>
      <c r="V3384" s="6" t="str">
        <f t="shared" si="423"/>
        <v>plays</v>
      </c>
      <c r="W3384" s="6" t="str">
        <f t="shared" si="417"/>
        <v>theater</v>
      </c>
      <c r="X3384" s="6" t="str">
        <f t="shared" si="418"/>
        <v>plays</v>
      </c>
    </row>
    <row r="3385" spans="1:24" ht="104.7" customHeight="1" x14ac:dyDescent="0.55000000000000004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20">
        <f t="shared" si="419"/>
        <v>42524.782638888893</v>
      </c>
      <c r="L3385" s="20">
        <f t="shared" si="420"/>
        <v>42544.782638888893</v>
      </c>
      <c r="M3385" s="6" t="b">
        <v>0</v>
      </c>
      <c r="N3385" s="6">
        <v>30</v>
      </c>
      <c r="O3385" s="6" t="b">
        <v>1</v>
      </c>
      <c r="P3385" s="6" t="s">
        <v>8271</v>
      </c>
      <c r="Q3385" s="8">
        <f t="shared" si="421"/>
        <v>111.71428571428572</v>
      </c>
      <c r="R3385" s="9">
        <f t="shared" si="422"/>
        <v>65.166666666666671</v>
      </c>
      <c r="S3385" s="6" t="s">
        <v>8317</v>
      </c>
      <c r="T3385" s="6" t="s">
        <v>8318</v>
      </c>
      <c r="U3385" s="6" t="str">
        <f t="shared" si="416"/>
        <v>theater</v>
      </c>
      <c r="V3385" s="6" t="str">
        <f t="shared" si="423"/>
        <v>plays</v>
      </c>
      <c r="W3385" s="6" t="str">
        <f t="shared" si="417"/>
        <v>theater</v>
      </c>
      <c r="X3385" s="6" t="str">
        <f t="shared" si="418"/>
        <v>plays</v>
      </c>
    </row>
    <row r="3386" spans="1:24" ht="104.7" customHeight="1" x14ac:dyDescent="0.55000000000000004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20">
        <f t="shared" si="419"/>
        <v>42292.087592592594</v>
      </c>
      <c r="L3386" s="20">
        <f t="shared" si="420"/>
        <v>42329.125</v>
      </c>
      <c r="M3386" s="6" t="b">
        <v>0</v>
      </c>
      <c r="N3386" s="6">
        <v>64</v>
      </c>
      <c r="O3386" s="6" t="b">
        <v>1</v>
      </c>
      <c r="P3386" s="6" t="s">
        <v>8271</v>
      </c>
      <c r="Q3386" s="8">
        <f t="shared" si="421"/>
        <v>100.01100000000001</v>
      </c>
      <c r="R3386" s="9">
        <f t="shared" si="422"/>
        <v>93.760312499999998</v>
      </c>
      <c r="S3386" s="6" t="s">
        <v>8317</v>
      </c>
      <c r="T3386" s="6" t="s">
        <v>8318</v>
      </c>
      <c r="U3386" s="6" t="str">
        <f t="shared" si="416"/>
        <v>theater</v>
      </c>
      <c r="V3386" s="6" t="str">
        <f t="shared" si="423"/>
        <v>plays</v>
      </c>
      <c r="W3386" s="6" t="str">
        <f t="shared" si="417"/>
        <v>theater</v>
      </c>
      <c r="X3386" s="6" t="str">
        <f t="shared" si="418"/>
        <v>plays</v>
      </c>
    </row>
    <row r="3387" spans="1:24" ht="104.7" customHeight="1" x14ac:dyDescent="0.55000000000000004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20">
        <f t="shared" si="419"/>
        <v>41953.8675</v>
      </c>
      <c r="L3387" s="20">
        <f t="shared" si="420"/>
        <v>41983.8675</v>
      </c>
      <c r="M3387" s="6" t="b">
        <v>0</v>
      </c>
      <c r="N3387" s="6">
        <v>15</v>
      </c>
      <c r="O3387" s="6" t="b">
        <v>1</v>
      </c>
      <c r="P3387" s="6" t="s">
        <v>8271</v>
      </c>
      <c r="Q3387" s="8">
        <f t="shared" si="421"/>
        <v>100</v>
      </c>
      <c r="R3387" s="9">
        <f t="shared" si="422"/>
        <v>133.33333333333334</v>
      </c>
      <c r="S3387" s="6" t="s">
        <v>8317</v>
      </c>
      <c r="T3387" s="6" t="s">
        <v>8318</v>
      </c>
      <c r="U3387" s="6" t="str">
        <f t="shared" si="416"/>
        <v>theater</v>
      </c>
      <c r="V3387" s="6" t="str">
        <f t="shared" si="423"/>
        <v>plays</v>
      </c>
      <c r="W3387" s="6" t="str">
        <f t="shared" si="417"/>
        <v>theater</v>
      </c>
      <c r="X3387" s="6" t="str">
        <f t="shared" si="418"/>
        <v>plays</v>
      </c>
    </row>
    <row r="3388" spans="1:24" ht="104.7" customHeight="1" x14ac:dyDescent="0.55000000000000004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20">
        <f t="shared" si="419"/>
        <v>41946.644745370373</v>
      </c>
      <c r="L3388" s="20">
        <f t="shared" si="420"/>
        <v>41976.644745370373</v>
      </c>
      <c r="M3388" s="6" t="b">
        <v>0</v>
      </c>
      <c r="N3388" s="6">
        <v>41</v>
      </c>
      <c r="O3388" s="6" t="b">
        <v>1</v>
      </c>
      <c r="P3388" s="6" t="s">
        <v>8271</v>
      </c>
      <c r="Q3388" s="8">
        <f t="shared" si="421"/>
        <v>105</v>
      </c>
      <c r="R3388" s="9">
        <f t="shared" si="422"/>
        <v>51.219512195121951</v>
      </c>
      <c r="S3388" s="6" t="s">
        <v>8317</v>
      </c>
      <c r="T3388" s="6" t="s">
        <v>8318</v>
      </c>
      <c r="U3388" s="6" t="str">
        <f t="shared" si="416"/>
        <v>theater</v>
      </c>
      <c r="V3388" s="6" t="str">
        <f t="shared" si="423"/>
        <v>plays</v>
      </c>
      <c r="W3388" s="6" t="str">
        <f t="shared" si="417"/>
        <v>theater</v>
      </c>
      <c r="X3388" s="6" t="str">
        <f t="shared" si="418"/>
        <v>plays</v>
      </c>
    </row>
    <row r="3389" spans="1:24" ht="104.7" customHeight="1" x14ac:dyDescent="0.55000000000000004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20">
        <f t="shared" si="419"/>
        <v>41947.762592592589</v>
      </c>
      <c r="L3389" s="20">
        <f t="shared" si="420"/>
        <v>41987.762592592597</v>
      </c>
      <c r="M3389" s="6" t="b">
        <v>0</v>
      </c>
      <c r="N3389" s="6">
        <v>35</v>
      </c>
      <c r="O3389" s="6" t="b">
        <v>1</v>
      </c>
      <c r="P3389" s="6" t="s">
        <v>8271</v>
      </c>
      <c r="Q3389" s="8">
        <f t="shared" si="421"/>
        <v>116.86666666666667</v>
      </c>
      <c r="R3389" s="9">
        <f t="shared" si="422"/>
        <v>100.17142857142858</v>
      </c>
      <c r="S3389" s="6" t="s">
        <v>8317</v>
      </c>
      <c r="T3389" s="6" t="s">
        <v>8318</v>
      </c>
      <c r="U3389" s="6" t="str">
        <f t="shared" si="416"/>
        <v>theater</v>
      </c>
      <c r="V3389" s="6" t="str">
        <f t="shared" si="423"/>
        <v>plays</v>
      </c>
      <c r="W3389" s="6" t="str">
        <f t="shared" si="417"/>
        <v>theater</v>
      </c>
      <c r="X3389" s="6" t="str">
        <f t="shared" si="418"/>
        <v>plays</v>
      </c>
    </row>
    <row r="3390" spans="1:24" ht="104.7" customHeight="1" x14ac:dyDescent="0.55000000000000004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20">
        <f t="shared" si="419"/>
        <v>42143.461122685185</v>
      </c>
      <c r="L3390" s="20">
        <f t="shared" si="420"/>
        <v>42173.461122685185</v>
      </c>
      <c r="M3390" s="6" t="b">
        <v>0</v>
      </c>
      <c r="N3390" s="6">
        <v>45</v>
      </c>
      <c r="O3390" s="6" t="b">
        <v>1</v>
      </c>
      <c r="P3390" s="6" t="s">
        <v>8271</v>
      </c>
      <c r="Q3390" s="8">
        <f t="shared" si="421"/>
        <v>103.8</v>
      </c>
      <c r="R3390" s="9">
        <f t="shared" si="422"/>
        <v>34.6</v>
      </c>
      <c r="S3390" s="6" t="s">
        <v>8317</v>
      </c>
      <c r="T3390" s="6" t="s">
        <v>8318</v>
      </c>
      <c r="U3390" s="6" t="str">
        <f t="shared" si="416"/>
        <v>theater</v>
      </c>
      <c r="V3390" s="6" t="str">
        <f t="shared" si="423"/>
        <v>plays</v>
      </c>
      <c r="W3390" s="6" t="str">
        <f t="shared" si="417"/>
        <v>theater</v>
      </c>
      <c r="X3390" s="6" t="str">
        <f t="shared" si="418"/>
        <v>plays</v>
      </c>
    </row>
    <row r="3391" spans="1:24" ht="104.7" customHeight="1" x14ac:dyDescent="0.55000000000000004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20">
        <f t="shared" si="419"/>
        <v>42494.563449074078</v>
      </c>
      <c r="L3391" s="20">
        <f t="shared" si="420"/>
        <v>42524.563449074078</v>
      </c>
      <c r="M3391" s="6" t="b">
        <v>0</v>
      </c>
      <c r="N3391" s="6">
        <v>62</v>
      </c>
      <c r="O3391" s="6" t="b">
        <v>1</v>
      </c>
      <c r="P3391" s="6" t="s">
        <v>8271</v>
      </c>
      <c r="Q3391" s="8">
        <f t="shared" si="421"/>
        <v>114.5</v>
      </c>
      <c r="R3391" s="9">
        <f t="shared" si="422"/>
        <v>184.67741935483872</v>
      </c>
      <c r="S3391" s="6" t="s">
        <v>8317</v>
      </c>
      <c r="T3391" s="6" t="s">
        <v>8318</v>
      </c>
      <c r="U3391" s="6" t="str">
        <f t="shared" si="416"/>
        <v>theater</v>
      </c>
      <c r="V3391" s="6" t="str">
        <f t="shared" si="423"/>
        <v>plays</v>
      </c>
      <c r="W3391" s="6" t="str">
        <f t="shared" si="417"/>
        <v>theater</v>
      </c>
      <c r="X3391" s="6" t="str">
        <f t="shared" si="418"/>
        <v>plays</v>
      </c>
    </row>
    <row r="3392" spans="1:24" ht="104.7" customHeight="1" x14ac:dyDescent="0.55000000000000004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20">
        <f t="shared" si="419"/>
        <v>41815.774826388886</v>
      </c>
      <c r="L3392" s="20">
        <f t="shared" si="420"/>
        <v>41830.774826388886</v>
      </c>
      <c r="M3392" s="6" t="b">
        <v>0</v>
      </c>
      <c r="N3392" s="6">
        <v>22</v>
      </c>
      <c r="O3392" s="6" t="b">
        <v>1</v>
      </c>
      <c r="P3392" s="6" t="s">
        <v>8271</v>
      </c>
      <c r="Q3392" s="8">
        <f t="shared" si="421"/>
        <v>102.4</v>
      </c>
      <c r="R3392" s="9">
        <f t="shared" si="422"/>
        <v>69.818181818181813</v>
      </c>
      <c r="S3392" s="6" t="s">
        <v>8317</v>
      </c>
      <c r="T3392" s="6" t="s">
        <v>8318</v>
      </c>
      <c r="U3392" s="6" t="str">
        <f t="shared" si="416"/>
        <v>theater</v>
      </c>
      <c r="V3392" s="6" t="str">
        <f t="shared" si="423"/>
        <v>plays</v>
      </c>
      <c r="W3392" s="6" t="str">
        <f t="shared" si="417"/>
        <v>theater</v>
      </c>
      <c r="X3392" s="6" t="str">
        <f t="shared" si="418"/>
        <v>plays</v>
      </c>
    </row>
    <row r="3393" spans="1:24" ht="104.7" customHeight="1" x14ac:dyDescent="0.55000000000000004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20">
        <f t="shared" si="419"/>
        <v>41830.545694444445</v>
      </c>
      <c r="L3393" s="20">
        <f t="shared" si="420"/>
        <v>41859.936111111114</v>
      </c>
      <c r="M3393" s="6" t="b">
        <v>0</v>
      </c>
      <c r="N3393" s="6">
        <v>18</v>
      </c>
      <c r="O3393" s="6" t="b">
        <v>1</v>
      </c>
      <c r="P3393" s="6" t="s">
        <v>8271</v>
      </c>
      <c r="Q3393" s="8">
        <f t="shared" si="421"/>
        <v>223</v>
      </c>
      <c r="R3393" s="9">
        <f t="shared" si="422"/>
        <v>61.944444444444443</v>
      </c>
      <c r="S3393" s="6" t="s">
        <v>8317</v>
      </c>
      <c r="T3393" s="6" t="s">
        <v>8318</v>
      </c>
      <c r="U3393" s="6" t="str">
        <f t="shared" si="416"/>
        <v>theater</v>
      </c>
      <c r="V3393" s="6" t="str">
        <f t="shared" si="423"/>
        <v>plays</v>
      </c>
      <c r="W3393" s="6" t="str">
        <f t="shared" si="417"/>
        <v>theater</v>
      </c>
      <c r="X3393" s="6" t="str">
        <f t="shared" si="418"/>
        <v>plays</v>
      </c>
    </row>
    <row r="3394" spans="1:24" ht="104.7" customHeight="1" x14ac:dyDescent="0.55000000000000004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20">
        <f t="shared" si="419"/>
        <v>42446.845543981486</v>
      </c>
      <c r="L3394" s="20">
        <f t="shared" si="420"/>
        <v>42496.845543981486</v>
      </c>
      <c r="M3394" s="6" t="b">
        <v>0</v>
      </c>
      <c r="N3394" s="6">
        <v>12</v>
      </c>
      <c r="O3394" s="6" t="b">
        <v>1</v>
      </c>
      <c r="P3394" s="6" t="s">
        <v>8271</v>
      </c>
      <c r="Q3394" s="8">
        <f t="shared" si="421"/>
        <v>100</v>
      </c>
      <c r="R3394" s="9">
        <f t="shared" si="422"/>
        <v>41.666666666666664</v>
      </c>
      <c r="S3394" s="6" t="s">
        <v>8317</v>
      </c>
      <c r="T3394" s="6" t="s">
        <v>8318</v>
      </c>
      <c r="U3394" s="6" t="str">
        <f t="shared" ref="U3394:U3457" si="424">LEFT(P3394,FIND("/",P3394)-1)</f>
        <v>theater</v>
      </c>
      <c r="V3394" s="6" t="str">
        <f t="shared" si="423"/>
        <v>plays</v>
      </c>
      <c r="W3394" s="6" t="str">
        <f t="shared" ref="W3394:W3457" si="425">TRIM(MID(SUBSTITUTE(P3394,"/",REPT(" ",LEN(P3394))),(1-1)*LEN(P3394)+1,LEN(P3394)))</f>
        <v>theater</v>
      </c>
      <c r="X3394" s="6" t="str">
        <f t="shared" ref="X3394:X3457" si="426">TRIM(MID(SUBSTITUTE(P3394,"/",REPT(" ",LEN(P3394))),(2-1)*LEN(P3394)+1,LEN(P3394)))</f>
        <v>plays</v>
      </c>
    </row>
    <row r="3395" spans="1:24" ht="104.7" customHeight="1" x14ac:dyDescent="0.55000000000000004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20">
        <f t="shared" ref="K3395:K3458" si="427">(((J3395/60)/60)/24)+DATE(1970,1,1)</f>
        <v>41923.921643518523</v>
      </c>
      <c r="L3395" s="20">
        <f t="shared" ref="L3395:L3458" si="428">(((I3395/60)/60)/24)+DATE(1970,1,1)</f>
        <v>41949.031944444447</v>
      </c>
      <c r="M3395" s="6" t="b">
        <v>0</v>
      </c>
      <c r="N3395" s="6">
        <v>44</v>
      </c>
      <c r="O3395" s="6" t="b">
        <v>1</v>
      </c>
      <c r="P3395" s="6" t="s">
        <v>8271</v>
      </c>
      <c r="Q3395" s="8">
        <f t="shared" ref="Q3395:Q3458" si="429">E3395/D3395*100</f>
        <v>105.80000000000001</v>
      </c>
      <c r="R3395" s="9">
        <f t="shared" ref="R3395:R3458" si="430">E3395/N3395</f>
        <v>36.06818181818182</v>
      </c>
      <c r="S3395" s="6" t="s">
        <v>8317</v>
      </c>
      <c r="T3395" s="6" t="s">
        <v>8318</v>
      </c>
      <c r="U3395" s="6" t="str">
        <f t="shared" si="424"/>
        <v>theater</v>
      </c>
      <c r="V3395" s="6" t="str">
        <f t="shared" ref="V3395:V3458" si="431">RIGHT(P3395,LEN(P3395)-LEN(U3395)-1)</f>
        <v>plays</v>
      </c>
      <c r="W3395" s="6" t="str">
        <f t="shared" si="425"/>
        <v>theater</v>
      </c>
      <c r="X3395" s="6" t="str">
        <f t="shared" si="426"/>
        <v>plays</v>
      </c>
    </row>
    <row r="3396" spans="1:24" ht="104.7" customHeight="1" x14ac:dyDescent="0.55000000000000004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20">
        <f t="shared" si="427"/>
        <v>41817.59542824074</v>
      </c>
      <c r="L3396" s="20">
        <f t="shared" si="428"/>
        <v>41847.59542824074</v>
      </c>
      <c r="M3396" s="6" t="b">
        <v>0</v>
      </c>
      <c r="N3396" s="6">
        <v>27</v>
      </c>
      <c r="O3396" s="6" t="b">
        <v>1</v>
      </c>
      <c r="P3396" s="6" t="s">
        <v>8271</v>
      </c>
      <c r="Q3396" s="8">
        <f t="shared" si="429"/>
        <v>142.36363636363635</v>
      </c>
      <c r="R3396" s="9">
        <f t="shared" si="430"/>
        <v>29</v>
      </c>
      <c r="S3396" s="6" t="s">
        <v>8317</v>
      </c>
      <c r="T3396" s="6" t="s">
        <v>8318</v>
      </c>
      <c r="U3396" s="6" t="str">
        <f t="shared" si="424"/>
        <v>theater</v>
      </c>
      <c r="V3396" s="6" t="str">
        <f t="shared" si="431"/>
        <v>plays</v>
      </c>
      <c r="W3396" s="6" t="str">
        <f t="shared" si="425"/>
        <v>theater</v>
      </c>
      <c r="X3396" s="6" t="str">
        <f t="shared" si="426"/>
        <v>plays</v>
      </c>
    </row>
    <row r="3397" spans="1:24" ht="104.7" customHeight="1" x14ac:dyDescent="0.55000000000000004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20">
        <f t="shared" si="427"/>
        <v>42140.712314814817</v>
      </c>
      <c r="L3397" s="20">
        <f t="shared" si="428"/>
        <v>42154.756944444445</v>
      </c>
      <c r="M3397" s="6" t="b">
        <v>0</v>
      </c>
      <c r="N3397" s="6">
        <v>38</v>
      </c>
      <c r="O3397" s="6" t="b">
        <v>1</v>
      </c>
      <c r="P3397" s="6" t="s">
        <v>8271</v>
      </c>
      <c r="Q3397" s="8">
        <f t="shared" si="429"/>
        <v>184</v>
      </c>
      <c r="R3397" s="9">
        <f t="shared" si="430"/>
        <v>24.210526315789473</v>
      </c>
      <c r="S3397" s="6" t="s">
        <v>8317</v>
      </c>
      <c r="T3397" s="6" t="s">
        <v>8318</v>
      </c>
      <c r="U3397" s="6" t="str">
        <f t="shared" si="424"/>
        <v>theater</v>
      </c>
      <c r="V3397" s="6" t="str">
        <f t="shared" si="431"/>
        <v>plays</v>
      </c>
      <c r="W3397" s="6" t="str">
        <f t="shared" si="425"/>
        <v>theater</v>
      </c>
      <c r="X3397" s="6" t="str">
        <f t="shared" si="426"/>
        <v>plays</v>
      </c>
    </row>
    <row r="3398" spans="1:24" ht="104.7" customHeight="1" x14ac:dyDescent="0.55000000000000004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20">
        <f t="shared" si="427"/>
        <v>41764.44663194444</v>
      </c>
      <c r="L3398" s="20">
        <f t="shared" si="428"/>
        <v>41791.165972222225</v>
      </c>
      <c r="M3398" s="6" t="b">
        <v>0</v>
      </c>
      <c r="N3398" s="6">
        <v>28</v>
      </c>
      <c r="O3398" s="6" t="b">
        <v>1</v>
      </c>
      <c r="P3398" s="6" t="s">
        <v>8271</v>
      </c>
      <c r="Q3398" s="8">
        <f t="shared" si="429"/>
        <v>104.33333333333333</v>
      </c>
      <c r="R3398" s="9">
        <f t="shared" si="430"/>
        <v>55.892857142857146</v>
      </c>
      <c r="S3398" s="6" t="s">
        <v>8317</v>
      </c>
      <c r="T3398" s="6" t="s">
        <v>8318</v>
      </c>
      <c r="U3398" s="6" t="str">
        <f t="shared" si="424"/>
        <v>theater</v>
      </c>
      <c r="V3398" s="6" t="str">
        <f t="shared" si="431"/>
        <v>plays</v>
      </c>
      <c r="W3398" s="6" t="str">
        <f t="shared" si="425"/>
        <v>theater</v>
      </c>
      <c r="X3398" s="6" t="str">
        <f t="shared" si="426"/>
        <v>plays</v>
      </c>
    </row>
    <row r="3399" spans="1:24" ht="104.7" customHeight="1" x14ac:dyDescent="0.55000000000000004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20">
        <f t="shared" si="427"/>
        <v>42378.478344907402</v>
      </c>
      <c r="L3399" s="20">
        <f t="shared" si="428"/>
        <v>42418.916666666672</v>
      </c>
      <c r="M3399" s="6" t="b">
        <v>0</v>
      </c>
      <c r="N3399" s="6">
        <v>24</v>
      </c>
      <c r="O3399" s="6" t="b">
        <v>1</v>
      </c>
      <c r="P3399" s="6" t="s">
        <v>8271</v>
      </c>
      <c r="Q3399" s="8">
        <f t="shared" si="429"/>
        <v>112.00000000000001</v>
      </c>
      <c r="R3399" s="9">
        <f t="shared" si="430"/>
        <v>11.666666666666666</v>
      </c>
      <c r="S3399" s="6" t="s">
        <v>8317</v>
      </c>
      <c r="T3399" s="6" t="s">
        <v>8318</v>
      </c>
      <c r="U3399" s="6" t="str">
        <f t="shared" si="424"/>
        <v>theater</v>
      </c>
      <c r="V3399" s="6" t="str">
        <f t="shared" si="431"/>
        <v>plays</v>
      </c>
      <c r="W3399" s="6" t="str">
        <f t="shared" si="425"/>
        <v>theater</v>
      </c>
      <c r="X3399" s="6" t="str">
        <f t="shared" si="426"/>
        <v>plays</v>
      </c>
    </row>
    <row r="3400" spans="1:24" ht="104.7" customHeight="1" x14ac:dyDescent="0.55000000000000004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20">
        <f t="shared" si="427"/>
        <v>41941.75203703704</v>
      </c>
      <c r="L3400" s="20">
        <f t="shared" si="428"/>
        <v>41964.708333333328</v>
      </c>
      <c r="M3400" s="6" t="b">
        <v>0</v>
      </c>
      <c r="N3400" s="6">
        <v>65</v>
      </c>
      <c r="O3400" s="6" t="b">
        <v>1</v>
      </c>
      <c r="P3400" s="6" t="s">
        <v>8271</v>
      </c>
      <c r="Q3400" s="8">
        <f t="shared" si="429"/>
        <v>111.07499999999999</v>
      </c>
      <c r="R3400" s="9">
        <f t="shared" si="430"/>
        <v>68.353846153846149</v>
      </c>
      <c r="S3400" s="6" t="s">
        <v>8317</v>
      </c>
      <c r="T3400" s="6" t="s">
        <v>8318</v>
      </c>
      <c r="U3400" s="6" t="str">
        <f t="shared" si="424"/>
        <v>theater</v>
      </c>
      <c r="V3400" s="6" t="str">
        <f t="shared" si="431"/>
        <v>plays</v>
      </c>
      <c r="W3400" s="6" t="str">
        <f t="shared" si="425"/>
        <v>theater</v>
      </c>
      <c r="X3400" s="6" t="str">
        <f t="shared" si="426"/>
        <v>plays</v>
      </c>
    </row>
    <row r="3401" spans="1:24" ht="104.7" customHeight="1" x14ac:dyDescent="0.55000000000000004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20">
        <f t="shared" si="427"/>
        <v>42026.920428240745</v>
      </c>
      <c r="L3401" s="20">
        <f t="shared" si="428"/>
        <v>42056.920428240745</v>
      </c>
      <c r="M3401" s="6" t="b">
        <v>0</v>
      </c>
      <c r="N3401" s="6">
        <v>46</v>
      </c>
      <c r="O3401" s="6" t="b">
        <v>1</v>
      </c>
      <c r="P3401" s="6" t="s">
        <v>8271</v>
      </c>
      <c r="Q3401" s="8">
        <f t="shared" si="429"/>
        <v>103.75000000000001</v>
      </c>
      <c r="R3401" s="9">
        <f t="shared" si="430"/>
        <v>27.065217391304348</v>
      </c>
      <c r="S3401" s="6" t="s">
        <v>8317</v>
      </c>
      <c r="T3401" s="6" t="s">
        <v>8318</v>
      </c>
      <c r="U3401" s="6" t="str">
        <f t="shared" si="424"/>
        <v>theater</v>
      </c>
      <c r="V3401" s="6" t="str">
        <f t="shared" si="431"/>
        <v>plays</v>
      </c>
      <c r="W3401" s="6" t="str">
        <f t="shared" si="425"/>
        <v>theater</v>
      </c>
      <c r="X3401" s="6" t="str">
        <f t="shared" si="426"/>
        <v>plays</v>
      </c>
    </row>
    <row r="3402" spans="1:24" ht="104.7" customHeight="1" x14ac:dyDescent="0.55000000000000004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20">
        <f t="shared" si="427"/>
        <v>41834.953865740739</v>
      </c>
      <c r="L3402" s="20">
        <f t="shared" si="428"/>
        <v>41879.953865740739</v>
      </c>
      <c r="M3402" s="6" t="b">
        <v>0</v>
      </c>
      <c r="N3402" s="6">
        <v>85</v>
      </c>
      <c r="O3402" s="6" t="b">
        <v>1</v>
      </c>
      <c r="P3402" s="6" t="s">
        <v>8271</v>
      </c>
      <c r="Q3402" s="8">
        <f t="shared" si="429"/>
        <v>100.41</v>
      </c>
      <c r="R3402" s="9">
        <f t="shared" si="430"/>
        <v>118.12941176470588</v>
      </c>
      <c r="S3402" s="6" t="s">
        <v>8317</v>
      </c>
      <c r="T3402" s="6" t="s">
        <v>8318</v>
      </c>
      <c r="U3402" s="6" t="str">
        <f t="shared" si="424"/>
        <v>theater</v>
      </c>
      <c r="V3402" s="6" t="str">
        <f t="shared" si="431"/>
        <v>plays</v>
      </c>
      <c r="W3402" s="6" t="str">
        <f t="shared" si="425"/>
        <v>theater</v>
      </c>
      <c r="X3402" s="6" t="str">
        <f t="shared" si="426"/>
        <v>plays</v>
      </c>
    </row>
    <row r="3403" spans="1:24" ht="104.7" customHeight="1" x14ac:dyDescent="0.55000000000000004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20">
        <f t="shared" si="427"/>
        <v>42193.723912037036</v>
      </c>
      <c r="L3403" s="20">
        <f t="shared" si="428"/>
        <v>42223.723912037036</v>
      </c>
      <c r="M3403" s="6" t="b">
        <v>0</v>
      </c>
      <c r="N3403" s="6">
        <v>66</v>
      </c>
      <c r="O3403" s="6" t="b">
        <v>1</v>
      </c>
      <c r="P3403" s="6" t="s">
        <v>8271</v>
      </c>
      <c r="Q3403" s="8">
        <f t="shared" si="429"/>
        <v>101.86206896551724</v>
      </c>
      <c r="R3403" s="9">
        <f t="shared" si="430"/>
        <v>44.757575757575758</v>
      </c>
      <c r="S3403" s="6" t="s">
        <v>8317</v>
      </c>
      <c r="T3403" s="6" t="s">
        <v>8318</v>
      </c>
      <c r="U3403" s="6" t="str">
        <f t="shared" si="424"/>
        <v>theater</v>
      </c>
      <c r="V3403" s="6" t="str">
        <f t="shared" si="431"/>
        <v>plays</v>
      </c>
      <c r="W3403" s="6" t="str">
        <f t="shared" si="425"/>
        <v>theater</v>
      </c>
      <c r="X3403" s="6" t="str">
        <f t="shared" si="426"/>
        <v>plays</v>
      </c>
    </row>
    <row r="3404" spans="1:24" ht="104.7" customHeight="1" x14ac:dyDescent="0.55000000000000004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20">
        <f t="shared" si="427"/>
        <v>42290.61855324074</v>
      </c>
      <c r="L3404" s="20">
        <f t="shared" si="428"/>
        <v>42320.104861111111</v>
      </c>
      <c r="M3404" s="6" t="b">
        <v>0</v>
      </c>
      <c r="N3404" s="6">
        <v>165</v>
      </c>
      <c r="O3404" s="6" t="b">
        <v>1</v>
      </c>
      <c r="P3404" s="6" t="s">
        <v>8271</v>
      </c>
      <c r="Q3404" s="8">
        <f t="shared" si="429"/>
        <v>109.76666666666665</v>
      </c>
      <c r="R3404" s="9">
        <f t="shared" si="430"/>
        <v>99.787878787878782</v>
      </c>
      <c r="S3404" s="6" t="s">
        <v>8317</v>
      </c>
      <c r="T3404" s="6" t="s">
        <v>8318</v>
      </c>
      <c r="U3404" s="6" t="str">
        <f t="shared" si="424"/>
        <v>theater</v>
      </c>
      <c r="V3404" s="6" t="str">
        <f t="shared" si="431"/>
        <v>plays</v>
      </c>
      <c r="W3404" s="6" t="str">
        <f t="shared" si="425"/>
        <v>theater</v>
      </c>
      <c r="X3404" s="6" t="str">
        <f t="shared" si="426"/>
        <v>plays</v>
      </c>
    </row>
    <row r="3405" spans="1:24" ht="104.7" customHeight="1" x14ac:dyDescent="0.55000000000000004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20">
        <f t="shared" si="427"/>
        <v>42150.462083333332</v>
      </c>
      <c r="L3405" s="20">
        <f t="shared" si="428"/>
        <v>42180.462083333332</v>
      </c>
      <c r="M3405" s="6" t="b">
        <v>0</v>
      </c>
      <c r="N3405" s="6">
        <v>17</v>
      </c>
      <c r="O3405" s="6" t="b">
        <v>1</v>
      </c>
      <c r="P3405" s="6" t="s">
        <v>8271</v>
      </c>
      <c r="Q3405" s="8">
        <f t="shared" si="429"/>
        <v>100</v>
      </c>
      <c r="R3405" s="9">
        <f t="shared" si="430"/>
        <v>117.64705882352941</v>
      </c>
      <c r="S3405" s="6" t="s">
        <v>8317</v>
      </c>
      <c r="T3405" s="6" t="s">
        <v>8318</v>
      </c>
      <c r="U3405" s="6" t="str">
        <f t="shared" si="424"/>
        <v>theater</v>
      </c>
      <c r="V3405" s="6" t="str">
        <f t="shared" si="431"/>
        <v>plays</v>
      </c>
      <c r="W3405" s="6" t="str">
        <f t="shared" si="425"/>
        <v>theater</v>
      </c>
      <c r="X3405" s="6" t="str">
        <f t="shared" si="426"/>
        <v>plays</v>
      </c>
    </row>
    <row r="3406" spans="1:24" ht="104.7" customHeight="1" x14ac:dyDescent="0.55000000000000004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20">
        <f t="shared" si="427"/>
        <v>42152.503495370373</v>
      </c>
      <c r="L3406" s="20">
        <f t="shared" si="428"/>
        <v>42172.503495370373</v>
      </c>
      <c r="M3406" s="6" t="b">
        <v>0</v>
      </c>
      <c r="N3406" s="6">
        <v>3</v>
      </c>
      <c r="O3406" s="6" t="b">
        <v>1</v>
      </c>
      <c r="P3406" s="6" t="s">
        <v>8271</v>
      </c>
      <c r="Q3406" s="8">
        <f t="shared" si="429"/>
        <v>122</v>
      </c>
      <c r="R3406" s="9">
        <f t="shared" si="430"/>
        <v>203.33333333333334</v>
      </c>
      <c r="S3406" s="6" t="s">
        <v>8317</v>
      </c>
      <c r="T3406" s="6" t="s">
        <v>8318</v>
      </c>
      <c r="U3406" s="6" t="str">
        <f t="shared" si="424"/>
        <v>theater</v>
      </c>
      <c r="V3406" s="6" t="str">
        <f t="shared" si="431"/>
        <v>plays</v>
      </c>
      <c r="W3406" s="6" t="str">
        <f t="shared" si="425"/>
        <v>theater</v>
      </c>
      <c r="X3406" s="6" t="str">
        <f t="shared" si="426"/>
        <v>plays</v>
      </c>
    </row>
    <row r="3407" spans="1:24" ht="104.7" customHeight="1" x14ac:dyDescent="0.55000000000000004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20">
        <f t="shared" si="427"/>
        <v>42410.017199074078</v>
      </c>
      <c r="L3407" s="20">
        <f t="shared" si="428"/>
        <v>42430.999305555553</v>
      </c>
      <c r="M3407" s="6" t="b">
        <v>0</v>
      </c>
      <c r="N3407" s="6">
        <v>17</v>
      </c>
      <c r="O3407" s="6" t="b">
        <v>1</v>
      </c>
      <c r="P3407" s="6" t="s">
        <v>8271</v>
      </c>
      <c r="Q3407" s="8">
        <f t="shared" si="429"/>
        <v>137.57142857142856</v>
      </c>
      <c r="R3407" s="9">
        <f t="shared" si="430"/>
        <v>28.323529411764707</v>
      </c>
      <c r="S3407" s="6" t="s">
        <v>8317</v>
      </c>
      <c r="T3407" s="6" t="s">
        <v>8318</v>
      </c>
      <c r="U3407" s="6" t="str">
        <f t="shared" si="424"/>
        <v>theater</v>
      </c>
      <c r="V3407" s="6" t="str">
        <f t="shared" si="431"/>
        <v>plays</v>
      </c>
      <c r="W3407" s="6" t="str">
        <f t="shared" si="425"/>
        <v>theater</v>
      </c>
      <c r="X3407" s="6" t="str">
        <f t="shared" si="426"/>
        <v>plays</v>
      </c>
    </row>
    <row r="3408" spans="1:24" ht="104.7" customHeight="1" x14ac:dyDescent="0.55000000000000004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20">
        <f t="shared" si="427"/>
        <v>41791.492777777778</v>
      </c>
      <c r="L3408" s="20">
        <f t="shared" si="428"/>
        <v>41836.492777777778</v>
      </c>
      <c r="M3408" s="6" t="b">
        <v>0</v>
      </c>
      <c r="N3408" s="6">
        <v>91</v>
      </c>
      <c r="O3408" s="6" t="b">
        <v>1</v>
      </c>
      <c r="P3408" s="6" t="s">
        <v>8271</v>
      </c>
      <c r="Q3408" s="8">
        <f t="shared" si="429"/>
        <v>100.31000000000002</v>
      </c>
      <c r="R3408" s="9">
        <f t="shared" si="430"/>
        <v>110.23076923076923</v>
      </c>
      <c r="S3408" s="6" t="s">
        <v>8317</v>
      </c>
      <c r="T3408" s="6" t="s">
        <v>8318</v>
      </c>
      <c r="U3408" s="6" t="str">
        <f t="shared" si="424"/>
        <v>theater</v>
      </c>
      <c r="V3408" s="6" t="str">
        <f t="shared" si="431"/>
        <v>plays</v>
      </c>
      <c r="W3408" s="6" t="str">
        <f t="shared" si="425"/>
        <v>theater</v>
      </c>
      <c r="X3408" s="6" t="str">
        <f t="shared" si="426"/>
        <v>plays</v>
      </c>
    </row>
    <row r="3409" spans="1:24" ht="104.7" customHeight="1" x14ac:dyDescent="0.55000000000000004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20">
        <f t="shared" si="427"/>
        <v>41796.422326388885</v>
      </c>
      <c r="L3409" s="20">
        <f t="shared" si="428"/>
        <v>41826.422326388885</v>
      </c>
      <c r="M3409" s="6" t="b">
        <v>0</v>
      </c>
      <c r="N3409" s="6">
        <v>67</v>
      </c>
      <c r="O3409" s="6" t="b">
        <v>1</v>
      </c>
      <c r="P3409" s="6" t="s">
        <v>8271</v>
      </c>
      <c r="Q3409" s="8">
        <f t="shared" si="429"/>
        <v>107.1</v>
      </c>
      <c r="R3409" s="9">
        <f t="shared" si="430"/>
        <v>31.970149253731343</v>
      </c>
      <c r="S3409" s="6" t="s">
        <v>8317</v>
      </c>
      <c r="T3409" s="6" t="s">
        <v>8318</v>
      </c>
      <c r="U3409" s="6" t="str">
        <f t="shared" si="424"/>
        <v>theater</v>
      </c>
      <c r="V3409" s="6" t="str">
        <f t="shared" si="431"/>
        <v>plays</v>
      </c>
      <c r="W3409" s="6" t="str">
        <f t="shared" si="425"/>
        <v>theater</v>
      </c>
      <c r="X3409" s="6" t="str">
        <f t="shared" si="426"/>
        <v>plays</v>
      </c>
    </row>
    <row r="3410" spans="1:24" ht="104.7" customHeight="1" x14ac:dyDescent="0.55000000000000004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20">
        <f t="shared" si="427"/>
        <v>41808.991944444446</v>
      </c>
      <c r="L3410" s="20">
        <f t="shared" si="428"/>
        <v>41838.991944444446</v>
      </c>
      <c r="M3410" s="6" t="b">
        <v>0</v>
      </c>
      <c r="N3410" s="6">
        <v>18</v>
      </c>
      <c r="O3410" s="6" t="b">
        <v>1</v>
      </c>
      <c r="P3410" s="6" t="s">
        <v>8271</v>
      </c>
      <c r="Q3410" s="8">
        <f t="shared" si="429"/>
        <v>211</v>
      </c>
      <c r="R3410" s="9">
        <f t="shared" si="430"/>
        <v>58.611111111111114</v>
      </c>
      <c r="S3410" s="6" t="s">
        <v>8317</v>
      </c>
      <c r="T3410" s="6" t="s">
        <v>8318</v>
      </c>
      <c r="U3410" s="6" t="str">
        <f t="shared" si="424"/>
        <v>theater</v>
      </c>
      <c r="V3410" s="6" t="str">
        <f t="shared" si="431"/>
        <v>plays</v>
      </c>
      <c r="W3410" s="6" t="str">
        <f t="shared" si="425"/>
        <v>theater</v>
      </c>
      <c r="X3410" s="6" t="str">
        <f t="shared" si="426"/>
        <v>plays</v>
      </c>
    </row>
    <row r="3411" spans="1:24" ht="104.7" customHeight="1" x14ac:dyDescent="0.55000000000000004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20">
        <f t="shared" si="427"/>
        <v>42544.814328703709</v>
      </c>
      <c r="L3411" s="20">
        <f t="shared" si="428"/>
        <v>42582.873611111107</v>
      </c>
      <c r="M3411" s="6" t="b">
        <v>0</v>
      </c>
      <c r="N3411" s="6">
        <v>21</v>
      </c>
      <c r="O3411" s="6" t="b">
        <v>1</v>
      </c>
      <c r="P3411" s="6" t="s">
        <v>8271</v>
      </c>
      <c r="Q3411" s="8">
        <f t="shared" si="429"/>
        <v>123.6</v>
      </c>
      <c r="R3411" s="9">
        <f t="shared" si="430"/>
        <v>29.428571428571427</v>
      </c>
      <c r="S3411" s="6" t="s">
        <v>8317</v>
      </c>
      <c r="T3411" s="6" t="s">
        <v>8318</v>
      </c>
      <c r="U3411" s="6" t="str">
        <f t="shared" si="424"/>
        <v>theater</v>
      </c>
      <c r="V3411" s="6" t="str">
        <f t="shared" si="431"/>
        <v>plays</v>
      </c>
      <c r="W3411" s="6" t="str">
        <f t="shared" si="425"/>
        <v>theater</v>
      </c>
      <c r="X3411" s="6" t="str">
        <f t="shared" si="426"/>
        <v>plays</v>
      </c>
    </row>
    <row r="3412" spans="1:24" ht="104.7" customHeight="1" x14ac:dyDescent="0.55000000000000004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20">
        <f t="shared" si="427"/>
        <v>42500.041550925926</v>
      </c>
      <c r="L3412" s="20">
        <f t="shared" si="428"/>
        <v>42527.291666666672</v>
      </c>
      <c r="M3412" s="6" t="b">
        <v>0</v>
      </c>
      <c r="N3412" s="6">
        <v>40</v>
      </c>
      <c r="O3412" s="6" t="b">
        <v>1</v>
      </c>
      <c r="P3412" s="6" t="s">
        <v>8271</v>
      </c>
      <c r="Q3412" s="8">
        <f t="shared" si="429"/>
        <v>108.5</v>
      </c>
      <c r="R3412" s="9">
        <f t="shared" si="430"/>
        <v>81.375</v>
      </c>
      <c r="S3412" s="6" t="s">
        <v>8317</v>
      </c>
      <c r="T3412" s="6" t="s">
        <v>8318</v>
      </c>
      <c r="U3412" s="6" t="str">
        <f t="shared" si="424"/>
        <v>theater</v>
      </c>
      <c r="V3412" s="6" t="str">
        <f t="shared" si="431"/>
        <v>plays</v>
      </c>
      <c r="W3412" s="6" t="str">
        <f t="shared" si="425"/>
        <v>theater</v>
      </c>
      <c r="X3412" s="6" t="str">
        <f t="shared" si="426"/>
        <v>plays</v>
      </c>
    </row>
    <row r="3413" spans="1:24" ht="104.7" customHeight="1" x14ac:dyDescent="0.55000000000000004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20">
        <f t="shared" si="427"/>
        <v>42265.022824074069</v>
      </c>
      <c r="L3413" s="20">
        <f t="shared" si="428"/>
        <v>42285.022824074069</v>
      </c>
      <c r="M3413" s="6" t="b">
        <v>0</v>
      </c>
      <c r="N3413" s="6">
        <v>78</v>
      </c>
      <c r="O3413" s="6" t="b">
        <v>1</v>
      </c>
      <c r="P3413" s="6" t="s">
        <v>8271</v>
      </c>
      <c r="Q3413" s="8">
        <f t="shared" si="429"/>
        <v>103.56666666666668</v>
      </c>
      <c r="R3413" s="9">
        <f t="shared" si="430"/>
        <v>199.16666666666666</v>
      </c>
      <c r="S3413" s="6" t="s">
        <v>8317</v>
      </c>
      <c r="T3413" s="6" t="s">
        <v>8318</v>
      </c>
      <c r="U3413" s="6" t="str">
        <f t="shared" si="424"/>
        <v>theater</v>
      </c>
      <c r="V3413" s="6" t="str">
        <f t="shared" si="431"/>
        <v>plays</v>
      </c>
      <c r="W3413" s="6" t="str">
        <f t="shared" si="425"/>
        <v>theater</v>
      </c>
      <c r="X3413" s="6" t="str">
        <f t="shared" si="426"/>
        <v>plays</v>
      </c>
    </row>
    <row r="3414" spans="1:24" ht="104.7" customHeight="1" x14ac:dyDescent="0.55000000000000004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20">
        <f t="shared" si="427"/>
        <v>41879.959050925929</v>
      </c>
      <c r="L3414" s="20">
        <f t="shared" si="428"/>
        <v>41909.959050925929</v>
      </c>
      <c r="M3414" s="6" t="b">
        <v>0</v>
      </c>
      <c r="N3414" s="6">
        <v>26</v>
      </c>
      <c r="O3414" s="6" t="b">
        <v>1</v>
      </c>
      <c r="P3414" s="6" t="s">
        <v>8271</v>
      </c>
      <c r="Q3414" s="8">
        <f t="shared" si="429"/>
        <v>100</v>
      </c>
      <c r="R3414" s="9">
        <f t="shared" si="430"/>
        <v>115.38461538461539</v>
      </c>
      <c r="S3414" s="6" t="s">
        <v>8317</v>
      </c>
      <c r="T3414" s="6" t="s">
        <v>8318</v>
      </c>
      <c r="U3414" s="6" t="str">
        <f t="shared" si="424"/>
        <v>theater</v>
      </c>
      <c r="V3414" s="6" t="str">
        <f t="shared" si="431"/>
        <v>plays</v>
      </c>
      <c r="W3414" s="6" t="str">
        <f t="shared" si="425"/>
        <v>theater</v>
      </c>
      <c r="X3414" s="6" t="str">
        <f t="shared" si="426"/>
        <v>plays</v>
      </c>
    </row>
    <row r="3415" spans="1:24" ht="104.7" customHeight="1" x14ac:dyDescent="0.55000000000000004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20">
        <f t="shared" si="427"/>
        <v>42053.733078703706</v>
      </c>
      <c r="L3415" s="20">
        <f t="shared" si="428"/>
        <v>42063.207638888889</v>
      </c>
      <c r="M3415" s="6" t="b">
        <v>0</v>
      </c>
      <c r="N3415" s="6">
        <v>14</v>
      </c>
      <c r="O3415" s="6" t="b">
        <v>1</v>
      </c>
      <c r="P3415" s="6" t="s">
        <v>8271</v>
      </c>
      <c r="Q3415" s="8">
        <f t="shared" si="429"/>
        <v>130</v>
      </c>
      <c r="R3415" s="9">
        <f t="shared" si="430"/>
        <v>46.428571428571431</v>
      </c>
      <c r="S3415" s="6" t="s">
        <v>8317</v>
      </c>
      <c r="T3415" s="6" t="s">
        <v>8318</v>
      </c>
      <c r="U3415" s="6" t="str">
        <f t="shared" si="424"/>
        <v>theater</v>
      </c>
      <c r="V3415" s="6" t="str">
        <f t="shared" si="431"/>
        <v>plays</v>
      </c>
      <c r="W3415" s="6" t="str">
        <f t="shared" si="425"/>
        <v>theater</v>
      </c>
      <c r="X3415" s="6" t="str">
        <f t="shared" si="426"/>
        <v>plays</v>
      </c>
    </row>
    <row r="3416" spans="1:24" ht="104.7" customHeight="1" x14ac:dyDescent="0.55000000000000004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20">
        <f t="shared" si="427"/>
        <v>42675.832465277781</v>
      </c>
      <c r="L3416" s="20">
        <f t="shared" si="428"/>
        <v>42705.332638888889</v>
      </c>
      <c r="M3416" s="6" t="b">
        <v>0</v>
      </c>
      <c r="N3416" s="6">
        <v>44</v>
      </c>
      <c r="O3416" s="6" t="b">
        <v>1</v>
      </c>
      <c r="P3416" s="6" t="s">
        <v>8271</v>
      </c>
      <c r="Q3416" s="8">
        <f t="shared" si="429"/>
        <v>103.49999999999999</v>
      </c>
      <c r="R3416" s="9">
        <f t="shared" si="430"/>
        <v>70.568181818181813</v>
      </c>
      <c r="S3416" s="6" t="s">
        <v>8317</v>
      </c>
      <c r="T3416" s="6" t="s">
        <v>8318</v>
      </c>
      <c r="U3416" s="6" t="str">
        <f t="shared" si="424"/>
        <v>theater</v>
      </c>
      <c r="V3416" s="6" t="str">
        <f t="shared" si="431"/>
        <v>plays</v>
      </c>
      <c r="W3416" s="6" t="str">
        <f t="shared" si="425"/>
        <v>theater</v>
      </c>
      <c r="X3416" s="6" t="str">
        <f t="shared" si="426"/>
        <v>plays</v>
      </c>
    </row>
    <row r="3417" spans="1:24" ht="104.7" customHeight="1" x14ac:dyDescent="0.55000000000000004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20">
        <f t="shared" si="427"/>
        <v>42467.144166666665</v>
      </c>
      <c r="L3417" s="20">
        <f t="shared" si="428"/>
        <v>42477.979166666672</v>
      </c>
      <c r="M3417" s="6" t="b">
        <v>0</v>
      </c>
      <c r="N3417" s="6">
        <v>9</v>
      </c>
      <c r="O3417" s="6" t="b">
        <v>1</v>
      </c>
      <c r="P3417" s="6" t="s">
        <v>8271</v>
      </c>
      <c r="Q3417" s="8">
        <f t="shared" si="429"/>
        <v>100</v>
      </c>
      <c r="R3417" s="9">
        <f t="shared" si="430"/>
        <v>22.222222222222221</v>
      </c>
      <c r="S3417" s="6" t="s">
        <v>8317</v>
      </c>
      <c r="T3417" s="6" t="s">
        <v>8318</v>
      </c>
      <c r="U3417" s="6" t="str">
        <f t="shared" si="424"/>
        <v>theater</v>
      </c>
      <c r="V3417" s="6" t="str">
        <f t="shared" si="431"/>
        <v>plays</v>
      </c>
      <c r="W3417" s="6" t="str">
        <f t="shared" si="425"/>
        <v>theater</v>
      </c>
      <c r="X3417" s="6" t="str">
        <f t="shared" si="426"/>
        <v>plays</v>
      </c>
    </row>
    <row r="3418" spans="1:24" ht="104.7" customHeight="1" x14ac:dyDescent="0.55000000000000004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20">
        <f t="shared" si="427"/>
        <v>42089.412557870368</v>
      </c>
      <c r="L3418" s="20">
        <f t="shared" si="428"/>
        <v>42117.770833333328</v>
      </c>
      <c r="M3418" s="6" t="b">
        <v>0</v>
      </c>
      <c r="N3418" s="6">
        <v>30</v>
      </c>
      <c r="O3418" s="6" t="b">
        <v>1</v>
      </c>
      <c r="P3418" s="6" t="s">
        <v>8271</v>
      </c>
      <c r="Q3418" s="8">
        <f t="shared" si="429"/>
        <v>119.6</v>
      </c>
      <c r="R3418" s="9">
        <f t="shared" si="430"/>
        <v>159.46666666666667</v>
      </c>
      <c r="S3418" s="6" t="s">
        <v>8317</v>
      </c>
      <c r="T3418" s="6" t="s">
        <v>8318</v>
      </c>
      <c r="U3418" s="6" t="str">
        <f t="shared" si="424"/>
        <v>theater</v>
      </c>
      <c r="V3418" s="6" t="str">
        <f t="shared" si="431"/>
        <v>plays</v>
      </c>
      <c r="W3418" s="6" t="str">
        <f t="shared" si="425"/>
        <v>theater</v>
      </c>
      <c r="X3418" s="6" t="str">
        <f t="shared" si="426"/>
        <v>plays</v>
      </c>
    </row>
    <row r="3419" spans="1:24" ht="104.7" customHeight="1" x14ac:dyDescent="0.55000000000000004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20">
        <f t="shared" si="427"/>
        <v>41894.91375</v>
      </c>
      <c r="L3419" s="20">
        <f t="shared" si="428"/>
        <v>41938.029861111114</v>
      </c>
      <c r="M3419" s="6" t="b">
        <v>0</v>
      </c>
      <c r="N3419" s="6">
        <v>45</v>
      </c>
      <c r="O3419" s="6" t="b">
        <v>1</v>
      </c>
      <c r="P3419" s="6" t="s">
        <v>8271</v>
      </c>
      <c r="Q3419" s="8">
        <f t="shared" si="429"/>
        <v>100.00058823529412</v>
      </c>
      <c r="R3419" s="9">
        <f t="shared" si="430"/>
        <v>37.777999999999999</v>
      </c>
      <c r="S3419" s="6" t="s">
        <v>8317</v>
      </c>
      <c r="T3419" s="6" t="s">
        <v>8318</v>
      </c>
      <c r="U3419" s="6" t="str">
        <f t="shared" si="424"/>
        <v>theater</v>
      </c>
      <c r="V3419" s="6" t="str">
        <f t="shared" si="431"/>
        <v>plays</v>
      </c>
      <c r="W3419" s="6" t="str">
        <f t="shared" si="425"/>
        <v>theater</v>
      </c>
      <c r="X3419" s="6" t="str">
        <f t="shared" si="426"/>
        <v>plays</v>
      </c>
    </row>
    <row r="3420" spans="1:24" ht="104.7" customHeight="1" x14ac:dyDescent="0.55000000000000004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20">
        <f t="shared" si="427"/>
        <v>41752.83457175926</v>
      </c>
      <c r="L3420" s="20">
        <f t="shared" si="428"/>
        <v>41782.83457175926</v>
      </c>
      <c r="M3420" s="6" t="b">
        <v>0</v>
      </c>
      <c r="N3420" s="6">
        <v>56</v>
      </c>
      <c r="O3420" s="6" t="b">
        <v>1</v>
      </c>
      <c r="P3420" s="6" t="s">
        <v>8271</v>
      </c>
      <c r="Q3420" s="8">
        <f t="shared" si="429"/>
        <v>100.875</v>
      </c>
      <c r="R3420" s="9">
        <f t="shared" si="430"/>
        <v>72.053571428571431</v>
      </c>
      <c r="S3420" s="6" t="s">
        <v>8317</v>
      </c>
      <c r="T3420" s="6" t="s">
        <v>8318</v>
      </c>
      <c r="U3420" s="6" t="str">
        <f t="shared" si="424"/>
        <v>theater</v>
      </c>
      <c r="V3420" s="6" t="str">
        <f t="shared" si="431"/>
        <v>plays</v>
      </c>
      <c r="W3420" s="6" t="str">
        <f t="shared" si="425"/>
        <v>theater</v>
      </c>
      <c r="X3420" s="6" t="str">
        <f t="shared" si="426"/>
        <v>plays</v>
      </c>
    </row>
    <row r="3421" spans="1:24" ht="104.7" customHeight="1" x14ac:dyDescent="0.55000000000000004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20">
        <f t="shared" si="427"/>
        <v>42448.821585648147</v>
      </c>
      <c r="L3421" s="20">
        <f t="shared" si="428"/>
        <v>42466.895833333328</v>
      </c>
      <c r="M3421" s="6" t="b">
        <v>0</v>
      </c>
      <c r="N3421" s="6">
        <v>46</v>
      </c>
      <c r="O3421" s="6" t="b">
        <v>1</v>
      </c>
      <c r="P3421" s="6" t="s">
        <v>8271</v>
      </c>
      <c r="Q3421" s="8">
        <f t="shared" si="429"/>
        <v>106.54545454545455</v>
      </c>
      <c r="R3421" s="9">
        <f t="shared" si="430"/>
        <v>63.695652173913047</v>
      </c>
      <c r="S3421" s="6" t="s">
        <v>8317</v>
      </c>
      <c r="T3421" s="6" t="s">
        <v>8318</v>
      </c>
      <c r="U3421" s="6" t="str">
        <f t="shared" si="424"/>
        <v>theater</v>
      </c>
      <c r="V3421" s="6" t="str">
        <f t="shared" si="431"/>
        <v>plays</v>
      </c>
      <c r="W3421" s="6" t="str">
        <f t="shared" si="425"/>
        <v>theater</v>
      </c>
      <c r="X3421" s="6" t="str">
        <f t="shared" si="426"/>
        <v>plays</v>
      </c>
    </row>
    <row r="3422" spans="1:24" ht="104.7" customHeight="1" x14ac:dyDescent="0.55000000000000004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20">
        <f t="shared" si="427"/>
        <v>42405.090300925927</v>
      </c>
      <c r="L3422" s="20">
        <f t="shared" si="428"/>
        <v>42414</v>
      </c>
      <c r="M3422" s="6" t="b">
        <v>0</v>
      </c>
      <c r="N3422" s="6">
        <v>34</v>
      </c>
      <c r="O3422" s="6" t="b">
        <v>1</v>
      </c>
      <c r="P3422" s="6" t="s">
        <v>8271</v>
      </c>
      <c r="Q3422" s="8">
        <f t="shared" si="429"/>
        <v>138</v>
      </c>
      <c r="R3422" s="9">
        <f t="shared" si="430"/>
        <v>28.411764705882351</v>
      </c>
      <c r="S3422" s="6" t="s">
        <v>8317</v>
      </c>
      <c r="T3422" s="6" t="s">
        <v>8318</v>
      </c>
      <c r="U3422" s="6" t="str">
        <f t="shared" si="424"/>
        <v>theater</v>
      </c>
      <c r="V3422" s="6" t="str">
        <f t="shared" si="431"/>
        <v>plays</v>
      </c>
      <c r="W3422" s="6" t="str">
        <f t="shared" si="425"/>
        <v>theater</v>
      </c>
      <c r="X3422" s="6" t="str">
        <f t="shared" si="426"/>
        <v>plays</v>
      </c>
    </row>
    <row r="3423" spans="1:24" ht="104.7" customHeight="1" x14ac:dyDescent="0.55000000000000004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20">
        <f t="shared" si="427"/>
        <v>42037.791238425925</v>
      </c>
      <c r="L3423" s="20">
        <f t="shared" si="428"/>
        <v>42067.791238425925</v>
      </c>
      <c r="M3423" s="6" t="b">
        <v>0</v>
      </c>
      <c r="N3423" s="6">
        <v>98</v>
      </c>
      <c r="O3423" s="6" t="b">
        <v>1</v>
      </c>
      <c r="P3423" s="6" t="s">
        <v>8271</v>
      </c>
      <c r="Q3423" s="8">
        <f t="shared" si="429"/>
        <v>101.15</v>
      </c>
      <c r="R3423" s="9">
        <f t="shared" si="430"/>
        <v>103.21428571428571</v>
      </c>
      <c r="S3423" s="6" t="s">
        <v>8317</v>
      </c>
      <c r="T3423" s="6" t="s">
        <v>8318</v>
      </c>
      <c r="U3423" s="6" t="str">
        <f t="shared" si="424"/>
        <v>theater</v>
      </c>
      <c r="V3423" s="6" t="str">
        <f t="shared" si="431"/>
        <v>plays</v>
      </c>
      <c r="W3423" s="6" t="str">
        <f t="shared" si="425"/>
        <v>theater</v>
      </c>
      <c r="X3423" s="6" t="str">
        <f t="shared" si="426"/>
        <v>plays</v>
      </c>
    </row>
    <row r="3424" spans="1:24" ht="104.7" customHeight="1" x14ac:dyDescent="0.55000000000000004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20">
        <f t="shared" si="427"/>
        <v>42323.562222222223</v>
      </c>
      <c r="L3424" s="20">
        <f t="shared" si="428"/>
        <v>42352</v>
      </c>
      <c r="M3424" s="6" t="b">
        <v>0</v>
      </c>
      <c r="N3424" s="6">
        <v>46</v>
      </c>
      <c r="O3424" s="6" t="b">
        <v>1</v>
      </c>
      <c r="P3424" s="6" t="s">
        <v>8271</v>
      </c>
      <c r="Q3424" s="8">
        <f t="shared" si="429"/>
        <v>109.1</v>
      </c>
      <c r="R3424" s="9">
        <f t="shared" si="430"/>
        <v>71.152173913043484</v>
      </c>
      <c r="S3424" s="6" t="s">
        <v>8317</v>
      </c>
      <c r="T3424" s="6" t="s">
        <v>8318</v>
      </c>
      <c r="U3424" s="6" t="str">
        <f t="shared" si="424"/>
        <v>theater</v>
      </c>
      <c r="V3424" s="6" t="str">
        <f t="shared" si="431"/>
        <v>plays</v>
      </c>
      <c r="W3424" s="6" t="str">
        <f t="shared" si="425"/>
        <v>theater</v>
      </c>
      <c r="X3424" s="6" t="str">
        <f t="shared" si="426"/>
        <v>plays</v>
      </c>
    </row>
    <row r="3425" spans="1:24" ht="104.7" customHeight="1" x14ac:dyDescent="0.55000000000000004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20">
        <f t="shared" si="427"/>
        <v>42088.911354166667</v>
      </c>
      <c r="L3425" s="20">
        <f t="shared" si="428"/>
        <v>42118.911354166667</v>
      </c>
      <c r="M3425" s="6" t="b">
        <v>0</v>
      </c>
      <c r="N3425" s="6">
        <v>10</v>
      </c>
      <c r="O3425" s="6" t="b">
        <v>1</v>
      </c>
      <c r="P3425" s="6" t="s">
        <v>8271</v>
      </c>
      <c r="Q3425" s="8">
        <f t="shared" si="429"/>
        <v>140</v>
      </c>
      <c r="R3425" s="9">
        <f t="shared" si="430"/>
        <v>35</v>
      </c>
      <c r="S3425" s="6" t="s">
        <v>8317</v>
      </c>
      <c r="T3425" s="6" t="s">
        <v>8318</v>
      </c>
      <c r="U3425" s="6" t="str">
        <f t="shared" si="424"/>
        <v>theater</v>
      </c>
      <c r="V3425" s="6" t="str">
        <f t="shared" si="431"/>
        <v>plays</v>
      </c>
      <c r="W3425" s="6" t="str">
        <f t="shared" si="425"/>
        <v>theater</v>
      </c>
      <c r="X3425" s="6" t="str">
        <f t="shared" si="426"/>
        <v>plays</v>
      </c>
    </row>
    <row r="3426" spans="1:24" ht="104.7" customHeight="1" x14ac:dyDescent="0.55000000000000004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20">
        <f t="shared" si="427"/>
        <v>42018.676898148144</v>
      </c>
      <c r="L3426" s="20">
        <f t="shared" si="428"/>
        <v>42040.290972222225</v>
      </c>
      <c r="M3426" s="6" t="b">
        <v>0</v>
      </c>
      <c r="N3426" s="6">
        <v>76</v>
      </c>
      <c r="O3426" s="6" t="b">
        <v>1</v>
      </c>
      <c r="P3426" s="6" t="s">
        <v>8271</v>
      </c>
      <c r="Q3426" s="8">
        <f t="shared" si="429"/>
        <v>103.58333333333334</v>
      </c>
      <c r="R3426" s="9">
        <f t="shared" si="430"/>
        <v>81.776315789473685</v>
      </c>
      <c r="S3426" s="6" t="s">
        <v>8317</v>
      </c>
      <c r="T3426" s="6" t="s">
        <v>8318</v>
      </c>
      <c r="U3426" s="6" t="str">
        <f t="shared" si="424"/>
        <v>theater</v>
      </c>
      <c r="V3426" s="6" t="str">
        <f t="shared" si="431"/>
        <v>plays</v>
      </c>
      <c r="W3426" s="6" t="str">
        <f t="shared" si="425"/>
        <v>theater</v>
      </c>
      <c r="X3426" s="6" t="str">
        <f t="shared" si="426"/>
        <v>plays</v>
      </c>
    </row>
    <row r="3427" spans="1:24" ht="104.7" customHeight="1" x14ac:dyDescent="0.55000000000000004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20">
        <f t="shared" si="427"/>
        <v>41884.617314814815</v>
      </c>
      <c r="L3427" s="20">
        <f t="shared" si="428"/>
        <v>41916.617314814815</v>
      </c>
      <c r="M3427" s="6" t="b">
        <v>0</v>
      </c>
      <c r="N3427" s="6">
        <v>104</v>
      </c>
      <c r="O3427" s="6" t="b">
        <v>1</v>
      </c>
      <c r="P3427" s="6" t="s">
        <v>8271</v>
      </c>
      <c r="Q3427" s="8">
        <f t="shared" si="429"/>
        <v>102.97033333333331</v>
      </c>
      <c r="R3427" s="9">
        <f t="shared" si="430"/>
        <v>297.02980769230766</v>
      </c>
      <c r="S3427" s="6" t="s">
        <v>8317</v>
      </c>
      <c r="T3427" s="6" t="s">
        <v>8318</v>
      </c>
      <c r="U3427" s="6" t="str">
        <f t="shared" si="424"/>
        <v>theater</v>
      </c>
      <c r="V3427" s="6" t="str">
        <f t="shared" si="431"/>
        <v>plays</v>
      </c>
      <c r="W3427" s="6" t="str">
        <f t="shared" si="425"/>
        <v>theater</v>
      </c>
      <c r="X3427" s="6" t="str">
        <f t="shared" si="426"/>
        <v>plays</v>
      </c>
    </row>
    <row r="3428" spans="1:24" ht="104.7" customHeight="1" x14ac:dyDescent="0.55000000000000004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20">
        <f t="shared" si="427"/>
        <v>41884.056747685187</v>
      </c>
      <c r="L3428" s="20">
        <f t="shared" si="428"/>
        <v>41903.083333333336</v>
      </c>
      <c r="M3428" s="6" t="b">
        <v>0</v>
      </c>
      <c r="N3428" s="6">
        <v>87</v>
      </c>
      <c r="O3428" s="6" t="b">
        <v>1</v>
      </c>
      <c r="P3428" s="6" t="s">
        <v>8271</v>
      </c>
      <c r="Q3428" s="8">
        <f t="shared" si="429"/>
        <v>108.13333333333333</v>
      </c>
      <c r="R3428" s="9">
        <f t="shared" si="430"/>
        <v>46.609195402298852</v>
      </c>
      <c r="S3428" s="6" t="s">
        <v>8317</v>
      </c>
      <c r="T3428" s="6" t="s">
        <v>8318</v>
      </c>
      <c r="U3428" s="6" t="str">
        <f t="shared" si="424"/>
        <v>theater</v>
      </c>
      <c r="V3428" s="6" t="str">
        <f t="shared" si="431"/>
        <v>plays</v>
      </c>
      <c r="W3428" s="6" t="str">
        <f t="shared" si="425"/>
        <v>theater</v>
      </c>
      <c r="X3428" s="6" t="str">
        <f t="shared" si="426"/>
        <v>plays</v>
      </c>
    </row>
    <row r="3429" spans="1:24" ht="104.7" customHeight="1" x14ac:dyDescent="0.55000000000000004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20">
        <f t="shared" si="427"/>
        <v>41792.645277777774</v>
      </c>
      <c r="L3429" s="20">
        <f t="shared" si="428"/>
        <v>41822.645277777774</v>
      </c>
      <c r="M3429" s="6" t="b">
        <v>0</v>
      </c>
      <c r="N3429" s="6">
        <v>29</v>
      </c>
      <c r="O3429" s="6" t="b">
        <v>1</v>
      </c>
      <c r="P3429" s="6" t="s">
        <v>8271</v>
      </c>
      <c r="Q3429" s="8">
        <f t="shared" si="429"/>
        <v>100</v>
      </c>
      <c r="R3429" s="9">
        <f t="shared" si="430"/>
        <v>51.724137931034484</v>
      </c>
      <c r="S3429" s="6" t="s">
        <v>8317</v>
      </c>
      <c r="T3429" s="6" t="s">
        <v>8318</v>
      </c>
      <c r="U3429" s="6" t="str">
        <f t="shared" si="424"/>
        <v>theater</v>
      </c>
      <c r="V3429" s="6" t="str">
        <f t="shared" si="431"/>
        <v>plays</v>
      </c>
      <c r="W3429" s="6" t="str">
        <f t="shared" si="425"/>
        <v>theater</v>
      </c>
      <c r="X3429" s="6" t="str">
        <f t="shared" si="426"/>
        <v>plays</v>
      </c>
    </row>
    <row r="3430" spans="1:24" ht="104.7" customHeight="1" x14ac:dyDescent="0.55000000000000004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20">
        <f t="shared" si="427"/>
        <v>42038.720451388886</v>
      </c>
      <c r="L3430" s="20">
        <f t="shared" si="428"/>
        <v>42063.708333333328</v>
      </c>
      <c r="M3430" s="6" t="b">
        <v>0</v>
      </c>
      <c r="N3430" s="6">
        <v>51</v>
      </c>
      <c r="O3430" s="6" t="b">
        <v>1</v>
      </c>
      <c r="P3430" s="6" t="s">
        <v>8271</v>
      </c>
      <c r="Q3430" s="8">
        <f t="shared" si="429"/>
        <v>102.75000000000001</v>
      </c>
      <c r="R3430" s="9">
        <f t="shared" si="430"/>
        <v>40.294117647058826</v>
      </c>
      <c r="S3430" s="6" t="s">
        <v>8317</v>
      </c>
      <c r="T3430" s="6" t="s">
        <v>8318</v>
      </c>
      <c r="U3430" s="6" t="str">
        <f t="shared" si="424"/>
        <v>theater</v>
      </c>
      <c r="V3430" s="6" t="str">
        <f t="shared" si="431"/>
        <v>plays</v>
      </c>
      <c r="W3430" s="6" t="str">
        <f t="shared" si="425"/>
        <v>theater</v>
      </c>
      <c r="X3430" s="6" t="str">
        <f t="shared" si="426"/>
        <v>plays</v>
      </c>
    </row>
    <row r="3431" spans="1:24" ht="104.7" customHeight="1" x14ac:dyDescent="0.55000000000000004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20">
        <f t="shared" si="427"/>
        <v>42662.021539351852</v>
      </c>
      <c r="L3431" s="20">
        <f t="shared" si="428"/>
        <v>42676.021539351852</v>
      </c>
      <c r="M3431" s="6" t="b">
        <v>0</v>
      </c>
      <c r="N3431" s="6">
        <v>12</v>
      </c>
      <c r="O3431" s="6" t="b">
        <v>1</v>
      </c>
      <c r="P3431" s="6" t="s">
        <v>8271</v>
      </c>
      <c r="Q3431" s="8">
        <f t="shared" si="429"/>
        <v>130</v>
      </c>
      <c r="R3431" s="9">
        <f t="shared" si="430"/>
        <v>16.25</v>
      </c>
      <c r="S3431" s="6" t="s">
        <v>8317</v>
      </c>
      <c r="T3431" s="6" t="s">
        <v>8318</v>
      </c>
      <c r="U3431" s="6" t="str">
        <f t="shared" si="424"/>
        <v>theater</v>
      </c>
      <c r="V3431" s="6" t="str">
        <f t="shared" si="431"/>
        <v>plays</v>
      </c>
      <c r="W3431" s="6" t="str">
        <f t="shared" si="425"/>
        <v>theater</v>
      </c>
      <c r="X3431" s="6" t="str">
        <f t="shared" si="426"/>
        <v>plays</v>
      </c>
    </row>
    <row r="3432" spans="1:24" ht="104.7" customHeight="1" x14ac:dyDescent="0.55000000000000004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20">
        <f t="shared" si="427"/>
        <v>41820.945613425924</v>
      </c>
      <c r="L3432" s="20">
        <f t="shared" si="428"/>
        <v>41850.945613425924</v>
      </c>
      <c r="M3432" s="6" t="b">
        <v>0</v>
      </c>
      <c r="N3432" s="6">
        <v>72</v>
      </c>
      <c r="O3432" s="6" t="b">
        <v>1</v>
      </c>
      <c r="P3432" s="6" t="s">
        <v>8271</v>
      </c>
      <c r="Q3432" s="8">
        <f t="shared" si="429"/>
        <v>108.54949999999999</v>
      </c>
      <c r="R3432" s="9">
        <f t="shared" si="430"/>
        <v>30.152638888888887</v>
      </c>
      <c r="S3432" s="6" t="s">
        <v>8317</v>
      </c>
      <c r="T3432" s="6" t="s">
        <v>8318</v>
      </c>
      <c r="U3432" s="6" t="str">
        <f t="shared" si="424"/>
        <v>theater</v>
      </c>
      <c r="V3432" s="6" t="str">
        <f t="shared" si="431"/>
        <v>plays</v>
      </c>
      <c r="W3432" s="6" t="str">
        <f t="shared" si="425"/>
        <v>theater</v>
      </c>
      <c r="X3432" s="6" t="str">
        <f t="shared" si="426"/>
        <v>plays</v>
      </c>
    </row>
    <row r="3433" spans="1:24" ht="104.7" customHeight="1" x14ac:dyDescent="0.55000000000000004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20">
        <f t="shared" si="427"/>
        <v>41839.730937500004</v>
      </c>
      <c r="L3433" s="20">
        <f t="shared" si="428"/>
        <v>41869.730937500004</v>
      </c>
      <c r="M3433" s="6" t="b">
        <v>0</v>
      </c>
      <c r="N3433" s="6">
        <v>21</v>
      </c>
      <c r="O3433" s="6" t="b">
        <v>1</v>
      </c>
      <c r="P3433" s="6" t="s">
        <v>8271</v>
      </c>
      <c r="Q3433" s="8">
        <f t="shared" si="429"/>
        <v>100</v>
      </c>
      <c r="R3433" s="9">
        <f t="shared" si="430"/>
        <v>95.238095238095241</v>
      </c>
      <c r="S3433" s="6" t="s">
        <v>8317</v>
      </c>
      <c r="T3433" s="6" t="s">
        <v>8318</v>
      </c>
      <c r="U3433" s="6" t="str">
        <f t="shared" si="424"/>
        <v>theater</v>
      </c>
      <c r="V3433" s="6" t="str">
        <f t="shared" si="431"/>
        <v>plays</v>
      </c>
      <c r="W3433" s="6" t="str">
        <f t="shared" si="425"/>
        <v>theater</v>
      </c>
      <c r="X3433" s="6" t="str">
        <f t="shared" si="426"/>
        <v>plays</v>
      </c>
    </row>
    <row r="3434" spans="1:24" ht="104.7" customHeight="1" x14ac:dyDescent="0.55000000000000004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20">
        <f t="shared" si="427"/>
        <v>42380.581180555557</v>
      </c>
      <c r="L3434" s="20">
        <f t="shared" si="428"/>
        <v>42405.916666666672</v>
      </c>
      <c r="M3434" s="6" t="b">
        <v>0</v>
      </c>
      <c r="N3434" s="6">
        <v>42</v>
      </c>
      <c r="O3434" s="6" t="b">
        <v>1</v>
      </c>
      <c r="P3434" s="6" t="s">
        <v>8271</v>
      </c>
      <c r="Q3434" s="8">
        <f t="shared" si="429"/>
        <v>109.65</v>
      </c>
      <c r="R3434" s="9">
        <f t="shared" si="430"/>
        <v>52.214285714285715</v>
      </c>
      <c r="S3434" s="6" t="s">
        <v>8317</v>
      </c>
      <c r="T3434" s="6" t="s">
        <v>8318</v>
      </c>
      <c r="U3434" s="6" t="str">
        <f t="shared" si="424"/>
        <v>theater</v>
      </c>
      <c r="V3434" s="6" t="str">
        <f t="shared" si="431"/>
        <v>plays</v>
      </c>
      <c r="W3434" s="6" t="str">
        <f t="shared" si="425"/>
        <v>theater</v>
      </c>
      <c r="X3434" s="6" t="str">
        <f t="shared" si="426"/>
        <v>plays</v>
      </c>
    </row>
    <row r="3435" spans="1:24" ht="104.7" customHeight="1" x14ac:dyDescent="0.55000000000000004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20">
        <f t="shared" si="427"/>
        <v>41776.063136574077</v>
      </c>
      <c r="L3435" s="20">
        <f t="shared" si="428"/>
        <v>41807.125</v>
      </c>
      <c r="M3435" s="6" t="b">
        <v>0</v>
      </c>
      <c r="N3435" s="6">
        <v>71</v>
      </c>
      <c r="O3435" s="6" t="b">
        <v>1</v>
      </c>
      <c r="P3435" s="6" t="s">
        <v>8271</v>
      </c>
      <c r="Q3435" s="8">
        <f t="shared" si="429"/>
        <v>100.26315789473684</v>
      </c>
      <c r="R3435" s="9">
        <f t="shared" si="430"/>
        <v>134.1549295774648</v>
      </c>
      <c r="S3435" s="6" t="s">
        <v>8317</v>
      </c>
      <c r="T3435" s="6" t="s">
        <v>8318</v>
      </c>
      <c r="U3435" s="6" t="str">
        <f t="shared" si="424"/>
        <v>theater</v>
      </c>
      <c r="V3435" s="6" t="str">
        <f t="shared" si="431"/>
        <v>plays</v>
      </c>
      <c r="W3435" s="6" t="str">
        <f t="shared" si="425"/>
        <v>theater</v>
      </c>
      <c r="X3435" s="6" t="str">
        <f t="shared" si="426"/>
        <v>plays</v>
      </c>
    </row>
    <row r="3436" spans="1:24" ht="104.7" customHeight="1" x14ac:dyDescent="0.55000000000000004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20">
        <f t="shared" si="427"/>
        <v>41800.380428240744</v>
      </c>
      <c r="L3436" s="20">
        <f t="shared" si="428"/>
        <v>41830.380428240744</v>
      </c>
      <c r="M3436" s="6" t="b">
        <v>0</v>
      </c>
      <c r="N3436" s="6">
        <v>168</v>
      </c>
      <c r="O3436" s="6" t="b">
        <v>1</v>
      </c>
      <c r="P3436" s="6" t="s">
        <v>8271</v>
      </c>
      <c r="Q3436" s="8">
        <f t="shared" si="429"/>
        <v>105.55000000000001</v>
      </c>
      <c r="R3436" s="9">
        <f t="shared" si="430"/>
        <v>62.827380952380949</v>
      </c>
      <c r="S3436" s="6" t="s">
        <v>8317</v>
      </c>
      <c r="T3436" s="6" t="s">
        <v>8318</v>
      </c>
      <c r="U3436" s="6" t="str">
        <f t="shared" si="424"/>
        <v>theater</v>
      </c>
      <c r="V3436" s="6" t="str">
        <f t="shared" si="431"/>
        <v>plays</v>
      </c>
      <c r="W3436" s="6" t="str">
        <f t="shared" si="425"/>
        <v>theater</v>
      </c>
      <c r="X3436" s="6" t="str">
        <f t="shared" si="426"/>
        <v>plays</v>
      </c>
    </row>
    <row r="3437" spans="1:24" ht="104.7" customHeight="1" x14ac:dyDescent="0.55000000000000004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20">
        <f t="shared" si="427"/>
        <v>42572.61681712963</v>
      </c>
      <c r="L3437" s="20">
        <f t="shared" si="428"/>
        <v>42589.125</v>
      </c>
      <c r="M3437" s="6" t="b">
        <v>0</v>
      </c>
      <c r="N3437" s="6">
        <v>19</v>
      </c>
      <c r="O3437" s="6" t="b">
        <v>1</v>
      </c>
      <c r="P3437" s="6" t="s">
        <v>8271</v>
      </c>
      <c r="Q3437" s="8">
        <f t="shared" si="429"/>
        <v>112.00000000000001</v>
      </c>
      <c r="R3437" s="9">
        <f t="shared" si="430"/>
        <v>58.94736842105263</v>
      </c>
      <c r="S3437" s="6" t="s">
        <v>8317</v>
      </c>
      <c r="T3437" s="6" t="s">
        <v>8318</v>
      </c>
      <c r="U3437" s="6" t="str">
        <f t="shared" si="424"/>
        <v>theater</v>
      </c>
      <c r="V3437" s="6" t="str">
        <f t="shared" si="431"/>
        <v>plays</v>
      </c>
      <c r="W3437" s="6" t="str">
        <f t="shared" si="425"/>
        <v>theater</v>
      </c>
      <c r="X3437" s="6" t="str">
        <f t="shared" si="426"/>
        <v>plays</v>
      </c>
    </row>
    <row r="3438" spans="1:24" ht="104.7" customHeight="1" x14ac:dyDescent="0.55000000000000004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20">
        <f t="shared" si="427"/>
        <v>41851.541585648149</v>
      </c>
      <c r="L3438" s="20">
        <f t="shared" si="428"/>
        <v>41872.686111111114</v>
      </c>
      <c r="M3438" s="6" t="b">
        <v>0</v>
      </c>
      <c r="N3438" s="6">
        <v>37</v>
      </c>
      <c r="O3438" s="6" t="b">
        <v>1</v>
      </c>
      <c r="P3438" s="6" t="s">
        <v>8271</v>
      </c>
      <c r="Q3438" s="8">
        <f t="shared" si="429"/>
        <v>105.89999999999999</v>
      </c>
      <c r="R3438" s="9">
        <f t="shared" si="430"/>
        <v>143.1081081081081</v>
      </c>
      <c r="S3438" s="6" t="s">
        <v>8317</v>
      </c>
      <c r="T3438" s="6" t="s">
        <v>8318</v>
      </c>
      <c r="U3438" s="6" t="str">
        <f t="shared" si="424"/>
        <v>theater</v>
      </c>
      <c r="V3438" s="6" t="str">
        <f t="shared" si="431"/>
        <v>plays</v>
      </c>
      <c r="W3438" s="6" t="str">
        <f t="shared" si="425"/>
        <v>theater</v>
      </c>
      <c r="X3438" s="6" t="str">
        <f t="shared" si="426"/>
        <v>plays</v>
      </c>
    </row>
    <row r="3439" spans="1:24" ht="104.7" customHeight="1" x14ac:dyDescent="0.55000000000000004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20">
        <f t="shared" si="427"/>
        <v>42205.710879629631</v>
      </c>
      <c r="L3439" s="20">
        <f t="shared" si="428"/>
        <v>42235.710879629631</v>
      </c>
      <c r="M3439" s="6" t="b">
        <v>0</v>
      </c>
      <c r="N3439" s="6">
        <v>36</v>
      </c>
      <c r="O3439" s="6" t="b">
        <v>1</v>
      </c>
      <c r="P3439" s="6" t="s">
        <v>8271</v>
      </c>
      <c r="Q3439" s="8">
        <f t="shared" si="429"/>
        <v>101</v>
      </c>
      <c r="R3439" s="9">
        <f t="shared" si="430"/>
        <v>84.166666666666671</v>
      </c>
      <c r="S3439" s="6" t="s">
        <v>8317</v>
      </c>
      <c r="T3439" s="6" t="s">
        <v>8318</v>
      </c>
      <c r="U3439" s="6" t="str">
        <f t="shared" si="424"/>
        <v>theater</v>
      </c>
      <c r="V3439" s="6" t="str">
        <f t="shared" si="431"/>
        <v>plays</v>
      </c>
      <c r="W3439" s="6" t="str">
        <f t="shared" si="425"/>
        <v>theater</v>
      </c>
      <c r="X3439" s="6" t="str">
        <f t="shared" si="426"/>
        <v>plays</v>
      </c>
    </row>
    <row r="3440" spans="1:24" ht="104.7" customHeight="1" x14ac:dyDescent="0.55000000000000004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20">
        <f t="shared" si="427"/>
        <v>42100.927858796291</v>
      </c>
      <c r="L3440" s="20">
        <f t="shared" si="428"/>
        <v>42126.875</v>
      </c>
      <c r="M3440" s="6" t="b">
        <v>0</v>
      </c>
      <c r="N3440" s="6">
        <v>14</v>
      </c>
      <c r="O3440" s="6" t="b">
        <v>1</v>
      </c>
      <c r="P3440" s="6" t="s">
        <v>8271</v>
      </c>
      <c r="Q3440" s="8">
        <f t="shared" si="429"/>
        <v>104.2</v>
      </c>
      <c r="R3440" s="9">
        <f t="shared" si="430"/>
        <v>186.07142857142858</v>
      </c>
      <c r="S3440" s="6" t="s">
        <v>8317</v>
      </c>
      <c r="T3440" s="6" t="s">
        <v>8318</v>
      </c>
      <c r="U3440" s="6" t="str">
        <f t="shared" si="424"/>
        <v>theater</v>
      </c>
      <c r="V3440" s="6" t="str">
        <f t="shared" si="431"/>
        <v>plays</v>
      </c>
      <c r="W3440" s="6" t="str">
        <f t="shared" si="425"/>
        <v>theater</v>
      </c>
      <c r="X3440" s="6" t="str">
        <f t="shared" si="426"/>
        <v>plays</v>
      </c>
    </row>
    <row r="3441" spans="1:24" ht="104.7" customHeight="1" x14ac:dyDescent="0.55000000000000004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20">
        <f t="shared" si="427"/>
        <v>42374.911226851851</v>
      </c>
      <c r="L3441" s="20">
        <f t="shared" si="428"/>
        <v>42388.207638888889</v>
      </c>
      <c r="M3441" s="6" t="b">
        <v>0</v>
      </c>
      <c r="N3441" s="6">
        <v>18</v>
      </c>
      <c r="O3441" s="6" t="b">
        <v>1</v>
      </c>
      <c r="P3441" s="6" t="s">
        <v>8271</v>
      </c>
      <c r="Q3441" s="8">
        <f t="shared" si="429"/>
        <v>134.67833333333334</v>
      </c>
      <c r="R3441" s="9">
        <f t="shared" si="430"/>
        <v>89.785555555555561</v>
      </c>
      <c r="S3441" s="6" t="s">
        <v>8317</v>
      </c>
      <c r="T3441" s="6" t="s">
        <v>8318</v>
      </c>
      <c r="U3441" s="6" t="str">
        <f t="shared" si="424"/>
        <v>theater</v>
      </c>
      <c r="V3441" s="6" t="str">
        <f t="shared" si="431"/>
        <v>plays</v>
      </c>
      <c r="W3441" s="6" t="str">
        <f t="shared" si="425"/>
        <v>theater</v>
      </c>
      <c r="X3441" s="6" t="str">
        <f t="shared" si="426"/>
        <v>plays</v>
      </c>
    </row>
    <row r="3442" spans="1:24" ht="104.7" customHeight="1" x14ac:dyDescent="0.55000000000000004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20">
        <f t="shared" si="427"/>
        <v>41809.12300925926</v>
      </c>
      <c r="L3442" s="20">
        <f t="shared" si="428"/>
        <v>41831.677083333336</v>
      </c>
      <c r="M3442" s="6" t="b">
        <v>0</v>
      </c>
      <c r="N3442" s="6">
        <v>82</v>
      </c>
      <c r="O3442" s="6" t="b">
        <v>1</v>
      </c>
      <c r="P3442" s="6" t="s">
        <v>8271</v>
      </c>
      <c r="Q3442" s="8">
        <f t="shared" si="429"/>
        <v>105.2184</v>
      </c>
      <c r="R3442" s="9">
        <f t="shared" si="430"/>
        <v>64.157560975609755</v>
      </c>
      <c r="S3442" s="6" t="s">
        <v>8317</v>
      </c>
      <c r="T3442" s="6" t="s">
        <v>8318</v>
      </c>
      <c r="U3442" s="6" t="str">
        <f t="shared" si="424"/>
        <v>theater</v>
      </c>
      <c r="V3442" s="6" t="str">
        <f t="shared" si="431"/>
        <v>plays</v>
      </c>
      <c r="W3442" s="6" t="str">
        <f t="shared" si="425"/>
        <v>theater</v>
      </c>
      <c r="X3442" s="6" t="str">
        <f t="shared" si="426"/>
        <v>plays</v>
      </c>
    </row>
    <row r="3443" spans="1:24" ht="104.7" customHeight="1" x14ac:dyDescent="0.55000000000000004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20">
        <f t="shared" si="427"/>
        <v>42294.429641203707</v>
      </c>
      <c r="L3443" s="20">
        <f t="shared" si="428"/>
        <v>42321.845138888893</v>
      </c>
      <c r="M3443" s="6" t="b">
        <v>0</v>
      </c>
      <c r="N3443" s="6">
        <v>43</v>
      </c>
      <c r="O3443" s="6" t="b">
        <v>1</v>
      </c>
      <c r="P3443" s="6" t="s">
        <v>8271</v>
      </c>
      <c r="Q3443" s="8">
        <f t="shared" si="429"/>
        <v>102.60000000000001</v>
      </c>
      <c r="R3443" s="9">
        <f t="shared" si="430"/>
        <v>59.651162790697676</v>
      </c>
      <c r="S3443" s="6" t="s">
        <v>8317</v>
      </c>
      <c r="T3443" s="6" t="s">
        <v>8318</v>
      </c>
      <c r="U3443" s="6" t="str">
        <f t="shared" si="424"/>
        <v>theater</v>
      </c>
      <c r="V3443" s="6" t="str">
        <f t="shared" si="431"/>
        <v>plays</v>
      </c>
      <c r="W3443" s="6" t="str">
        <f t="shared" si="425"/>
        <v>theater</v>
      </c>
      <c r="X3443" s="6" t="str">
        <f t="shared" si="426"/>
        <v>plays</v>
      </c>
    </row>
    <row r="3444" spans="1:24" ht="104.7" customHeight="1" x14ac:dyDescent="0.55000000000000004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20">
        <f t="shared" si="427"/>
        <v>42124.841111111105</v>
      </c>
      <c r="L3444" s="20">
        <f t="shared" si="428"/>
        <v>42154.841111111105</v>
      </c>
      <c r="M3444" s="6" t="b">
        <v>0</v>
      </c>
      <c r="N3444" s="6">
        <v>8</v>
      </c>
      <c r="O3444" s="6" t="b">
        <v>1</v>
      </c>
      <c r="P3444" s="6" t="s">
        <v>8271</v>
      </c>
      <c r="Q3444" s="8">
        <f t="shared" si="429"/>
        <v>100</v>
      </c>
      <c r="R3444" s="9">
        <f t="shared" si="430"/>
        <v>31.25</v>
      </c>
      <c r="S3444" s="6" t="s">
        <v>8317</v>
      </c>
      <c r="T3444" s="6" t="s">
        <v>8318</v>
      </c>
      <c r="U3444" s="6" t="str">
        <f t="shared" si="424"/>
        <v>theater</v>
      </c>
      <c r="V3444" s="6" t="str">
        <f t="shared" si="431"/>
        <v>plays</v>
      </c>
      <c r="W3444" s="6" t="str">
        <f t="shared" si="425"/>
        <v>theater</v>
      </c>
      <c r="X3444" s="6" t="str">
        <f t="shared" si="426"/>
        <v>plays</v>
      </c>
    </row>
    <row r="3445" spans="1:24" ht="104.7" customHeight="1" x14ac:dyDescent="0.55000000000000004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20">
        <f t="shared" si="427"/>
        <v>41861.524837962963</v>
      </c>
      <c r="L3445" s="20">
        <f t="shared" si="428"/>
        <v>41891.524837962963</v>
      </c>
      <c r="M3445" s="6" t="b">
        <v>0</v>
      </c>
      <c r="N3445" s="6">
        <v>45</v>
      </c>
      <c r="O3445" s="6" t="b">
        <v>1</v>
      </c>
      <c r="P3445" s="6" t="s">
        <v>8271</v>
      </c>
      <c r="Q3445" s="8">
        <f t="shared" si="429"/>
        <v>185.5</v>
      </c>
      <c r="R3445" s="9">
        <f t="shared" si="430"/>
        <v>41.222222222222221</v>
      </c>
      <c r="S3445" s="6" t="s">
        <v>8317</v>
      </c>
      <c r="T3445" s="6" t="s">
        <v>8318</v>
      </c>
      <c r="U3445" s="6" t="str">
        <f t="shared" si="424"/>
        <v>theater</v>
      </c>
      <c r="V3445" s="6" t="str">
        <f t="shared" si="431"/>
        <v>plays</v>
      </c>
      <c r="W3445" s="6" t="str">
        <f t="shared" si="425"/>
        <v>theater</v>
      </c>
      <c r="X3445" s="6" t="str">
        <f t="shared" si="426"/>
        <v>plays</v>
      </c>
    </row>
    <row r="3446" spans="1:24" ht="104.7" customHeight="1" x14ac:dyDescent="0.55000000000000004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20">
        <f t="shared" si="427"/>
        <v>42521.291504629626</v>
      </c>
      <c r="L3446" s="20">
        <f t="shared" si="428"/>
        <v>42529.582638888889</v>
      </c>
      <c r="M3446" s="6" t="b">
        <v>0</v>
      </c>
      <c r="N3446" s="6">
        <v>20</v>
      </c>
      <c r="O3446" s="6" t="b">
        <v>1</v>
      </c>
      <c r="P3446" s="6" t="s">
        <v>8271</v>
      </c>
      <c r="Q3446" s="8">
        <f t="shared" si="429"/>
        <v>289</v>
      </c>
      <c r="R3446" s="9">
        <f t="shared" si="430"/>
        <v>43.35</v>
      </c>
      <c r="S3446" s="6" t="s">
        <v>8317</v>
      </c>
      <c r="T3446" s="6" t="s">
        <v>8318</v>
      </c>
      <c r="U3446" s="6" t="str">
        <f t="shared" si="424"/>
        <v>theater</v>
      </c>
      <c r="V3446" s="6" t="str">
        <f t="shared" si="431"/>
        <v>plays</v>
      </c>
      <c r="W3446" s="6" t="str">
        <f t="shared" si="425"/>
        <v>theater</v>
      </c>
      <c r="X3446" s="6" t="str">
        <f t="shared" si="426"/>
        <v>plays</v>
      </c>
    </row>
    <row r="3447" spans="1:24" ht="104.7" customHeight="1" x14ac:dyDescent="0.55000000000000004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20">
        <f t="shared" si="427"/>
        <v>42272.530509259261</v>
      </c>
      <c r="L3447" s="20">
        <f t="shared" si="428"/>
        <v>42300.530509259261</v>
      </c>
      <c r="M3447" s="6" t="b">
        <v>0</v>
      </c>
      <c r="N3447" s="6">
        <v>31</v>
      </c>
      <c r="O3447" s="6" t="b">
        <v>1</v>
      </c>
      <c r="P3447" s="6" t="s">
        <v>8271</v>
      </c>
      <c r="Q3447" s="8">
        <f t="shared" si="429"/>
        <v>100</v>
      </c>
      <c r="R3447" s="9">
        <f t="shared" si="430"/>
        <v>64.516129032258064</v>
      </c>
      <c r="S3447" s="6" t="s">
        <v>8317</v>
      </c>
      <c r="T3447" s="6" t="s">
        <v>8318</v>
      </c>
      <c r="U3447" s="6" t="str">
        <f t="shared" si="424"/>
        <v>theater</v>
      </c>
      <c r="V3447" s="6" t="str">
        <f t="shared" si="431"/>
        <v>plays</v>
      </c>
      <c r="W3447" s="6" t="str">
        <f t="shared" si="425"/>
        <v>theater</v>
      </c>
      <c r="X3447" s="6" t="str">
        <f t="shared" si="426"/>
        <v>plays</v>
      </c>
    </row>
    <row r="3448" spans="1:24" ht="104.7" customHeight="1" x14ac:dyDescent="0.55000000000000004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20">
        <f t="shared" si="427"/>
        <v>42016.832465277781</v>
      </c>
      <c r="L3448" s="20">
        <f t="shared" si="428"/>
        <v>42040.513888888891</v>
      </c>
      <c r="M3448" s="6" t="b">
        <v>0</v>
      </c>
      <c r="N3448" s="6">
        <v>25</v>
      </c>
      <c r="O3448" s="6" t="b">
        <v>1</v>
      </c>
      <c r="P3448" s="6" t="s">
        <v>8271</v>
      </c>
      <c r="Q3448" s="8">
        <f t="shared" si="429"/>
        <v>108.2</v>
      </c>
      <c r="R3448" s="9">
        <f t="shared" si="430"/>
        <v>43.28</v>
      </c>
      <c r="S3448" s="6" t="s">
        <v>8317</v>
      </c>
      <c r="T3448" s="6" t="s">
        <v>8318</v>
      </c>
      <c r="U3448" s="6" t="str">
        <f t="shared" si="424"/>
        <v>theater</v>
      </c>
      <c r="V3448" s="6" t="str">
        <f t="shared" si="431"/>
        <v>plays</v>
      </c>
      <c r="W3448" s="6" t="str">
        <f t="shared" si="425"/>
        <v>theater</v>
      </c>
      <c r="X3448" s="6" t="str">
        <f t="shared" si="426"/>
        <v>plays</v>
      </c>
    </row>
    <row r="3449" spans="1:24" ht="104.7" customHeight="1" x14ac:dyDescent="0.55000000000000004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20">
        <f t="shared" si="427"/>
        <v>42402.889027777783</v>
      </c>
      <c r="L3449" s="20">
        <f t="shared" si="428"/>
        <v>42447.847361111111</v>
      </c>
      <c r="M3449" s="6" t="b">
        <v>0</v>
      </c>
      <c r="N3449" s="6">
        <v>14</v>
      </c>
      <c r="O3449" s="6" t="b">
        <v>1</v>
      </c>
      <c r="P3449" s="6" t="s">
        <v>8271</v>
      </c>
      <c r="Q3449" s="8">
        <f t="shared" si="429"/>
        <v>107.80000000000001</v>
      </c>
      <c r="R3449" s="9">
        <f t="shared" si="430"/>
        <v>77</v>
      </c>
      <c r="S3449" s="6" t="s">
        <v>8317</v>
      </c>
      <c r="T3449" s="6" t="s">
        <v>8318</v>
      </c>
      <c r="U3449" s="6" t="str">
        <f t="shared" si="424"/>
        <v>theater</v>
      </c>
      <c r="V3449" s="6" t="str">
        <f t="shared" si="431"/>
        <v>plays</v>
      </c>
      <c r="W3449" s="6" t="str">
        <f t="shared" si="425"/>
        <v>theater</v>
      </c>
      <c r="X3449" s="6" t="str">
        <f t="shared" si="426"/>
        <v>plays</v>
      </c>
    </row>
    <row r="3450" spans="1:24" ht="104.7" customHeight="1" x14ac:dyDescent="0.55000000000000004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20">
        <f t="shared" si="427"/>
        <v>41960.119085648148</v>
      </c>
      <c r="L3450" s="20">
        <f t="shared" si="428"/>
        <v>41990.119085648148</v>
      </c>
      <c r="M3450" s="6" t="b">
        <v>0</v>
      </c>
      <c r="N3450" s="6">
        <v>45</v>
      </c>
      <c r="O3450" s="6" t="b">
        <v>1</v>
      </c>
      <c r="P3450" s="6" t="s">
        <v>8271</v>
      </c>
      <c r="Q3450" s="8">
        <f t="shared" si="429"/>
        <v>109.76190476190477</v>
      </c>
      <c r="R3450" s="9">
        <f t="shared" si="430"/>
        <v>51.222222222222221</v>
      </c>
      <c r="S3450" s="6" t="s">
        <v>8317</v>
      </c>
      <c r="T3450" s="6" t="s">
        <v>8318</v>
      </c>
      <c r="U3450" s="6" t="str">
        <f t="shared" si="424"/>
        <v>theater</v>
      </c>
      <c r="V3450" s="6" t="str">
        <f t="shared" si="431"/>
        <v>plays</v>
      </c>
      <c r="W3450" s="6" t="str">
        <f t="shared" si="425"/>
        <v>theater</v>
      </c>
      <c r="X3450" s="6" t="str">
        <f t="shared" si="426"/>
        <v>plays</v>
      </c>
    </row>
    <row r="3451" spans="1:24" ht="104.7" customHeight="1" x14ac:dyDescent="0.55000000000000004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20">
        <f t="shared" si="427"/>
        <v>42532.052523148144</v>
      </c>
      <c r="L3451" s="20">
        <f t="shared" si="428"/>
        <v>42560.166666666672</v>
      </c>
      <c r="M3451" s="6" t="b">
        <v>0</v>
      </c>
      <c r="N3451" s="6">
        <v>20</v>
      </c>
      <c r="O3451" s="6" t="b">
        <v>1</v>
      </c>
      <c r="P3451" s="6" t="s">
        <v>8271</v>
      </c>
      <c r="Q3451" s="8">
        <f t="shared" si="429"/>
        <v>170.625</v>
      </c>
      <c r="R3451" s="9">
        <f t="shared" si="430"/>
        <v>68.25</v>
      </c>
      <c r="S3451" s="6" t="s">
        <v>8317</v>
      </c>
      <c r="T3451" s="6" t="s">
        <v>8318</v>
      </c>
      <c r="U3451" s="6" t="str">
        <f t="shared" si="424"/>
        <v>theater</v>
      </c>
      <c r="V3451" s="6" t="str">
        <f t="shared" si="431"/>
        <v>plays</v>
      </c>
      <c r="W3451" s="6" t="str">
        <f t="shared" si="425"/>
        <v>theater</v>
      </c>
      <c r="X3451" s="6" t="str">
        <f t="shared" si="426"/>
        <v>plays</v>
      </c>
    </row>
    <row r="3452" spans="1:24" ht="104.7" customHeight="1" x14ac:dyDescent="0.55000000000000004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20">
        <f t="shared" si="427"/>
        <v>42036.704525462963</v>
      </c>
      <c r="L3452" s="20">
        <f t="shared" si="428"/>
        <v>42096.662858796291</v>
      </c>
      <c r="M3452" s="6" t="b">
        <v>0</v>
      </c>
      <c r="N3452" s="6">
        <v>39</v>
      </c>
      <c r="O3452" s="6" t="b">
        <v>1</v>
      </c>
      <c r="P3452" s="6" t="s">
        <v>8271</v>
      </c>
      <c r="Q3452" s="8">
        <f t="shared" si="429"/>
        <v>152</v>
      </c>
      <c r="R3452" s="9">
        <f t="shared" si="430"/>
        <v>19.487179487179485</v>
      </c>
      <c r="S3452" s="6" t="s">
        <v>8317</v>
      </c>
      <c r="T3452" s="6" t="s">
        <v>8318</v>
      </c>
      <c r="U3452" s="6" t="str">
        <f t="shared" si="424"/>
        <v>theater</v>
      </c>
      <c r="V3452" s="6" t="str">
        <f t="shared" si="431"/>
        <v>plays</v>
      </c>
      <c r="W3452" s="6" t="str">
        <f t="shared" si="425"/>
        <v>theater</v>
      </c>
      <c r="X3452" s="6" t="str">
        <f t="shared" si="426"/>
        <v>plays</v>
      </c>
    </row>
    <row r="3453" spans="1:24" ht="104.7" customHeight="1" x14ac:dyDescent="0.55000000000000004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20">
        <f t="shared" si="427"/>
        <v>42088.723692129628</v>
      </c>
      <c r="L3453" s="20">
        <f t="shared" si="428"/>
        <v>42115.723692129628</v>
      </c>
      <c r="M3453" s="6" t="b">
        <v>0</v>
      </c>
      <c r="N3453" s="6">
        <v>16</v>
      </c>
      <c r="O3453" s="6" t="b">
        <v>1</v>
      </c>
      <c r="P3453" s="6" t="s">
        <v>8271</v>
      </c>
      <c r="Q3453" s="8">
        <f t="shared" si="429"/>
        <v>101.23076923076924</v>
      </c>
      <c r="R3453" s="9">
        <f t="shared" si="430"/>
        <v>41.125</v>
      </c>
      <c r="S3453" s="6" t="s">
        <v>8317</v>
      </c>
      <c r="T3453" s="6" t="s">
        <v>8318</v>
      </c>
      <c r="U3453" s="6" t="str">
        <f t="shared" si="424"/>
        <v>theater</v>
      </c>
      <c r="V3453" s="6" t="str">
        <f t="shared" si="431"/>
        <v>plays</v>
      </c>
      <c r="W3453" s="6" t="str">
        <f t="shared" si="425"/>
        <v>theater</v>
      </c>
      <c r="X3453" s="6" t="str">
        <f t="shared" si="426"/>
        <v>plays</v>
      </c>
    </row>
    <row r="3454" spans="1:24" ht="104.7" customHeight="1" x14ac:dyDescent="0.55000000000000004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20">
        <f t="shared" si="427"/>
        <v>41820.639189814814</v>
      </c>
      <c r="L3454" s="20">
        <f t="shared" si="428"/>
        <v>41843.165972222225</v>
      </c>
      <c r="M3454" s="6" t="b">
        <v>0</v>
      </c>
      <c r="N3454" s="6">
        <v>37</v>
      </c>
      <c r="O3454" s="6" t="b">
        <v>1</v>
      </c>
      <c r="P3454" s="6" t="s">
        <v>8271</v>
      </c>
      <c r="Q3454" s="8">
        <f t="shared" si="429"/>
        <v>153.19999999999999</v>
      </c>
      <c r="R3454" s="9">
        <f t="shared" si="430"/>
        <v>41.405405405405403</v>
      </c>
      <c r="S3454" s="6" t="s">
        <v>8317</v>
      </c>
      <c r="T3454" s="6" t="s">
        <v>8318</v>
      </c>
      <c r="U3454" s="6" t="str">
        <f t="shared" si="424"/>
        <v>theater</v>
      </c>
      <c r="V3454" s="6" t="str">
        <f t="shared" si="431"/>
        <v>plays</v>
      </c>
      <c r="W3454" s="6" t="str">
        <f t="shared" si="425"/>
        <v>theater</v>
      </c>
      <c r="X3454" s="6" t="str">
        <f t="shared" si="426"/>
        <v>plays</v>
      </c>
    </row>
    <row r="3455" spans="1:24" ht="104.7" customHeight="1" x14ac:dyDescent="0.55000000000000004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20">
        <f t="shared" si="427"/>
        <v>42535.97865740741</v>
      </c>
      <c r="L3455" s="20">
        <f t="shared" si="428"/>
        <v>42595.97865740741</v>
      </c>
      <c r="M3455" s="6" t="b">
        <v>0</v>
      </c>
      <c r="N3455" s="6">
        <v>14</v>
      </c>
      <c r="O3455" s="6" t="b">
        <v>1</v>
      </c>
      <c r="P3455" s="6" t="s">
        <v>8271</v>
      </c>
      <c r="Q3455" s="8">
        <f t="shared" si="429"/>
        <v>128.33333333333334</v>
      </c>
      <c r="R3455" s="9">
        <f t="shared" si="430"/>
        <v>27.5</v>
      </c>
      <c r="S3455" s="6" t="s">
        <v>8317</v>
      </c>
      <c r="T3455" s="6" t="s">
        <v>8318</v>
      </c>
      <c r="U3455" s="6" t="str">
        <f t="shared" si="424"/>
        <v>theater</v>
      </c>
      <c r="V3455" s="6" t="str">
        <f t="shared" si="431"/>
        <v>plays</v>
      </c>
      <c r="W3455" s="6" t="str">
        <f t="shared" si="425"/>
        <v>theater</v>
      </c>
      <c r="X3455" s="6" t="str">
        <f t="shared" si="426"/>
        <v>plays</v>
      </c>
    </row>
    <row r="3456" spans="1:24" ht="104.7" customHeight="1" x14ac:dyDescent="0.55000000000000004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20">
        <f t="shared" si="427"/>
        <v>41821.698599537034</v>
      </c>
      <c r="L3456" s="20">
        <f t="shared" si="428"/>
        <v>41851.698599537034</v>
      </c>
      <c r="M3456" s="6" t="b">
        <v>0</v>
      </c>
      <c r="N3456" s="6">
        <v>21</v>
      </c>
      <c r="O3456" s="6" t="b">
        <v>1</v>
      </c>
      <c r="P3456" s="6" t="s">
        <v>8271</v>
      </c>
      <c r="Q3456" s="8">
        <f t="shared" si="429"/>
        <v>100.71428571428571</v>
      </c>
      <c r="R3456" s="9">
        <f t="shared" si="430"/>
        <v>33.571428571428569</v>
      </c>
      <c r="S3456" s="6" t="s">
        <v>8317</v>
      </c>
      <c r="T3456" s="6" t="s">
        <v>8318</v>
      </c>
      <c r="U3456" s="6" t="str">
        <f t="shared" si="424"/>
        <v>theater</v>
      </c>
      <c r="V3456" s="6" t="str">
        <f t="shared" si="431"/>
        <v>plays</v>
      </c>
      <c r="W3456" s="6" t="str">
        <f t="shared" si="425"/>
        <v>theater</v>
      </c>
      <c r="X3456" s="6" t="str">
        <f t="shared" si="426"/>
        <v>plays</v>
      </c>
    </row>
    <row r="3457" spans="1:24" ht="104.7" customHeight="1" x14ac:dyDescent="0.55000000000000004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20">
        <f t="shared" si="427"/>
        <v>42626.7503125</v>
      </c>
      <c r="L3457" s="20">
        <f t="shared" si="428"/>
        <v>42656.7503125</v>
      </c>
      <c r="M3457" s="6" t="b">
        <v>0</v>
      </c>
      <c r="N3457" s="6">
        <v>69</v>
      </c>
      <c r="O3457" s="6" t="b">
        <v>1</v>
      </c>
      <c r="P3457" s="6" t="s">
        <v>8271</v>
      </c>
      <c r="Q3457" s="8">
        <f t="shared" si="429"/>
        <v>100.64999999999999</v>
      </c>
      <c r="R3457" s="9">
        <f t="shared" si="430"/>
        <v>145.86956521739131</v>
      </c>
      <c r="S3457" s="6" t="s">
        <v>8317</v>
      </c>
      <c r="T3457" s="6" t="s">
        <v>8318</v>
      </c>
      <c r="U3457" s="6" t="str">
        <f t="shared" si="424"/>
        <v>theater</v>
      </c>
      <c r="V3457" s="6" t="str">
        <f t="shared" si="431"/>
        <v>plays</v>
      </c>
      <c r="W3457" s="6" t="str">
        <f t="shared" si="425"/>
        <v>theater</v>
      </c>
      <c r="X3457" s="6" t="str">
        <f t="shared" si="426"/>
        <v>plays</v>
      </c>
    </row>
    <row r="3458" spans="1:24" ht="104.7" customHeight="1" x14ac:dyDescent="0.55000000000000004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20">
        <f t="shared" si="427"/>
        <v>41821.205636574072</v>
      </c>
      <c r="L3458" s="20">
        <f t="shared" si="428"/>
        <v>41852.290972222225</v>
      </c>
      <c r="M3458" s="6" t="b">
        <v>0</v>
      </c>
      <c r="N3458" s="6">
        <v>16</v>
      </c>
      <c r="O3458" s="6" t="b">
        <v>1</v>
      </c>
      <c r="P3458" s="6" t="s">
        <v>8271</v>
      </c>
      <c r="Q3458" s="8">
        <f t="shared" si="429"/>
        <v>191.3</v>
      </c>
      <c r="R3458" s="9">
        <f t="shared" si="430"/>
        <v>358.6875</v>
      </c>
      <c r="S3458" s="6" t="s">
        <v>8317</v>
      </c>
      <c r="T3458" s="6" t="s">
        <v>8318</v>
      </c>
      <c r="U3458" s="6" t="str">
        <f t="shared" ref="U3458:U3521" si="432">LEFT(P3458,FIND("/",P3458)-1)</f>
        <v>theater</v>
      </c>
      <c r="V3458" s="6" t="str">
        <f t="shared" si="431"/>
        <v>plays</v>
      </c>
      <c r="W3458" s="6" t="str">
        <f t="shared" ref="W3458:W3521" si="433">TRIM(MID(SUBSTITUTE(P3458,"/",REPT(" ",LEN(P3458))),(1-1)*LEN(P3458)+1,LEN(P3458)))</f>
        <v>theater</v>
      </c>
      <c r="X3458" s="6" t="str">
        <f t="shared" ref="X3458:X3521" si="434">TRIM(MID(SUBSTITUTE(P3458,"/",REPT(" ",LEN(P3458))),(2-1)*LEN(P3458)+1,LEN(P3458)))</f>
        <v>plays</v>
      </c>
    </row>
    <row r="3459" spans="1:24" ht="104.7" customHeight="1" x14ac:dyDescent="0.55000000000000004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20">
        <f t="shared" ref="K3459:K3522" si="435">(((J3459/60)/60)/24)+DATE(1970,1,1)</f>
        <v>42016.706678240742</v>
      </c>
      <c r="L3459" s="20">
        <f t="shared" ref="L3459:L3522" si="436">(((I3459/60)/60)/24)+DATE(1970,1,1)</f>
        <v>42047.249305555553</v>
      </c>
      <c r="M3459" s="6" t="b">
        <v>0</v>
      </c>
      <c r="N3459" s="6">
        <v>55</v>
      </c>
      <c r="O3459" s="6" t="b">
        <v>1</v>
      </c>
      <c r="P3459" s="6" t="s">
        <v>8271</v>
      </c>
      <c r="Q3459" s="8">
        <f t="shared" ref="Q3459:Q3522" si="437">E3459/D3459*100</f>
        <v>140.19999999999999</v>
      </c>
      <c r="R3459" s="9">
        <f t="shared" ref="R3459:R3522" si="438">E3459/N3459</f>
        <v>50.981818181818184</v>
      </c>
      <c r="S3459" s="6" t="s">
        <v>8317</v>
      </c>
      <c r="T3459" s="6" t="s">
        <v>8318</v>
      </c>
      <c r="U3459" s="6" t="str">
        <f t="shared" si="432"/>
        <v>theater</v>
      </c>
      <c r="V3459" s="6" t="str">
        <f t="shared" ref="V3459:V3522" si="439">RIGHT(P3459,LEN(P3459)-LEN(U3459)-1)</f>
        <v>plays</v>
      </c>
      <c r="W3459" s="6" t="str">
        <f t="shared" si="433"/>
        <v>theater</v>
      </c>
      <c r="X3459" s="6" t="str">
        <f t="shared" si="434"/>
        <v>plays</v>
      </c>
    </row>
    <row r="3460" spans="1:24" ht="104.7" customHeight="1" x14ac:dyDescent="0.55000000000000004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20">
        <f t="shared" si="435"/>
        <v>42011.202581018515</v>
      </c>
      <c r="L3460" s="20">
        <f t="shared" si="436"/>
        <v>42038.185416666667</v>
      </c>
      <c r="M3460" s="6" t="b">
        <v>0</v>
      </c>
      <c r="N3460" s="6">
        <v>27</v>
      </c>
      <c r="O3460" s="6" t="b">
        <v>1</v>
      </c>
      <c r="P3460" s="6" t="s">
        <v>8271</v>
      </c>
      <c r="Q3460" s="8">
        <f t="shared" si="437"/>
        <v>124.33537832310839</v>
      </c>
      <c r="R3460" s="9">
        <f t="shared" si="438"/>
        <v>45.037037037037038</v>
      </c>
      <c r="S3460" s="6" t="s">
        <v>8317</v>
      </c>
      <c r="T3460" s="6" t="s">
        <v>8318</v>
      </c>
      <c r="U3460" s="6" t="str">
        <f t="shared" si="432"/>
        <v>theater</v>
      </c>
      <c r="V3460" s="6" t="str">
        <f t="shared" si="439"/>
        <v>plays</v>
      </c>
      <c r="W3460" s="6" t="str">
        <f t="shared" si="433"/>
        <v>theater</v>
      </c>
      <c r="X3460" s="6" t="str">
        <f t="shared" si="434"/>
        <v>plays</v>
      </c>
    </row>
    <row r="3461" spans="1:24" ht="104.7" customHeight="1" x14ac:dyDescent="0.55000000000000004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20">
        <f t="shared" si="435"/>
        <v>42480.479861111111</v>
      </c>
      <c r="L3461" s="20">
        <f t="shared" si="436"/>
        <v>42510.479861111111</v>
      </c>
      <c r="M3461" s="6" t="b">
        <v>0</v>
      </c>
      <c r="N3461" s="6">
        <v>36</v>
      </c>
      <c r="O3461" s="6" t="b">
        <v>1</v>
      </c>
      <c r="P3461" s="6" t="s">
        <v>8271</v>
      </c>
      <c r="Q3461" s="8">
        <f t="shared" si="437"/>
        <v>126.2</v>
      </c>
      <c r="R3461" s="9">
        <f t="shared" si="438"/>
        <v>17.527777777777779</v>
      </c>
      <c r="S3461" s="6" t="s">
        <v>8317</v>
      </c>
      <c r="T3461" s="6" t="s">
        <v>8318</v>
      </c>
      <c r="U3461" s="6" t="str">
        <f t="shared" si="432"/>
        <v>theater</v>
      </c>
      <c r="V3461" s="6" t="str">
        <f t="shared" si="439"/>
        <v>plays</v>
      </c>
      <c r="W3461" s="6" t="str">
        <f t="shared" si="433"/>
        <v>theater</v>
      </c>
      <c r="X3461" s="6" t="str">
        <f t="shared" si="434"/>
        <v>plays</v>
      </c>
    </row>
    <row r="3462" spans="1:24" ht="104.7" customHeight="1" x14ac:dyDescent="0.55000000000000004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20">
        <f t="shared" si="435"/>
        <v>41852.527222222219</v>
      </c>
      <c r="L3462" s="20">
        <f t="shared" si="436"/>
        <v>41866.527222222219</v>
      </c>
      <c r="M3462" s="6" t="b">
        <v>0</v>
      </c>
      <c r="N3462" s="6">
        <v>19</v>
      </c>
      <c r="O3462" s="6" t="b">
        <v>1</v>
      </c>
      <c r="P3462" s="6" t="s">
        <v>8271</v>
      </c>
      <c r="Q3462" s="8">
        <f t="shared" si="437"/>
        <v>190</v>
      </c>
      <c r="R3462" s="9">
        <f t="shared" si="438"/>
        <v>50</v>
      </c>
      <c r="S3462" s="6" t="s">
        <v>8317</v>
      </c>
      <c r="T3462" s="6" t="s">
        <v>8318</v>
      </c>
      <c r="U3462" s="6" t="str">
        <f t="shared" si="432"/>
        <v>theater</v>
      </c>
      <c r="V3462" s="6" t="str">
        <f t="shared" si="439"/>
        <v>plays</v>
      </c>
      <c r="W3462" s="6" t="str">
        <f t="shared" si="433"/>
        <v>theater</v>
      </c>
      <c r="X3462" s="6" t="str">
        <f t="shared" si="434"/>
        <v>plays</v>
      </c>
    </row>
    <row r="3463" spans="1:24" ht="104.7" customHeight="1" x14ac:dyDescent="0.55000000000000004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20">
        <f t="shared" si="435"/>
        <v>42643.632858796293</v>
      </c>
      <c r="L3463" s="20">
        <f t="shared" si="436"/>
        <v>42672.125</v>
      </c>
      <c r="M3463" s="6" t="b">
        <v>0</v>
      </c>
      <c r="N3463" s="6">
        <v>12</v>
      </c>
      <c r="O3463" s="6" t="b">
        <v>1</v>
      </c>
      <c r="P3463" s="6" t="s">
        <v>8271</v>
      </c>
      <c r="Q3463" s="8">
        <f t="shared" si="437"/>
        <v>139</v>
      </c>
      <c r="R3463" s="9">
        <f t="shared" si="438"/>
        <v>57.916666666666664</v>
      </c>
      <c r="S3463" s="6" t="s">
        <v>8317</v>
      </c>
      <c r="T3463" s="6" t="s">
        <v>8318</v>
      </c>
      <c r="U3463" s="6" t="str">
        <f t="shared" si="432"/>
        <v>theater</v>
      </c>
      <c r="V3463" s="6" t="str">
        <f t="shared" si="439"/>
        <v>plays</v>
      </c>
      <c r="W3463" s="6" t="str">
        <f t="shared" si="433"/>
        <v>theater</v>
      </c>
      <c r="X3463" s="6" t="str">
        <f t="shared" si="434"/>
        <v>plays</v>
      </c>
    </row>
    <row r="3464" spans="1:24" ht="104.7" customHeight="1" x14ac:dyDescent="0.55000000000000004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20">
        <f t="shared" si="435"/>
        <v>42179.898472222223</v>
      </c>
      <c r="L3464" s="20">
        <f t="shared" si="436"/>
        <v>42195.75</v>
      </c>
      <c r="M3464" s="6" t="b">
        <v>0</v>
      </c>
      <c r="N3464" s="6">
        <v>17</v>
      </c>
      <c r="O3464" s="6" t="b">
        <v>1</v>
      </c>
      <c r="P3464" s="6" t="s">
        <v>8271</v>
      </c>
      <c r="Q3464" s="8">
        <f t="shared" si="437"/>
        <v>202</v>
      </c>
      <c r="R3464" s="9">
        <f t="shared" si="438"/>
        <v>29.705882352941178</v>
      </c>
      <c r="S3464" s="6" t="s">
        <v>8317</v>
      </c>
      <c r="T3464" s="6" t="s">
        <v>8318</v>
      </c>
      <c r="U3464" s="6" t="str">
        <f t="shared" si="432"/>
        <v>theater</v>
      </c>
      <c r="V3464" s="6" t="str">
        <f t="shared" si="439"/>
        <v>plays</v>
      </c>
      <c r="W3464" s="6" t="str">
        <f t="shared" si="433"/>
        <v>theater</v>
      </c>
      <c r="X3464" s="6" t="str">
        <f t="shared" si="434"/>
        <v>plays</v>
      </c>
    </row>
    <row r="3465" spans="1:24" ht="104.7" customHeight="1" x14ac:dyDescent="0.55000000000000004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20">
        <f t="shared" si="435"/>
        <v>42612.918807870374</v>
      </c>
      <c r="L3465" s="20">
        <f t="shared" si="436"/>
        <v>42654.165972222225</v>
      </c>
      <c r="M3465" s="6" t="b">
        <v>0</v>
      </c>
      <c r="N3465" s="6">
        <v>114</v>
      </c>
      <c r="O3465" s="6" t="b">
        <v>1</v>
      </c>
      <c r="P3465" s="6" t="s">
        <v>8271</v>
      </c>
      <c r="Q3465" s="8">
        <f t="shared" si="437"/>
        <v>103.38000000000001</v>
      </c>
      <c r="R3465" s="9">
        <f t="shared" si="438"/>
        <v>90.684210526315795</v>
      </c>
      <c r="S3465" s="6" t="s">
        <v>8317</v>
      </c>
      <c r="T3465" s="6" t="s">
        <v>8318</v>
      </c>
      <c r="U3465" s="6" t="str">
        <f t="shared" si="432"/>
        <v>theater</v>
      </c>
      <c r="V3465" s="6" t="str">
        <f t="shared" si="439"/>
        <v>plays</v>
      </c>
      <c r="W3465" s="6" t="str">
        <f t="shared" si="433"/>
        <v>theater</v>
      </c>
      <c r="X3465" s="6" t="str">
        <f t="shared" si="434"/>
        <v>plays</v>
      </c>
    </row>
    <row r="3466" spans="1:24" ht="104.7" customHeight="1" x14ac:dyDescent="0.55000000000000004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20">
        <f t="shared" si="435"/>
        <v>42575.130057870367</v>
      </c>
      <c r="L3466" s="20">
        <f t="shared" si="436"/>
        <v>42605.130057870367</v>
      </c>
      <c r="M3466" s="6" t="b">
        <v>0</v>
      </c>
      <c r="N3466" s="6">
        <v>93</v>
      </c>
      <c r="O3466" s="6" t="b">
        <v>1</v>
      </c>
      <c r="P3466" s="6" t="s">
        <v>8271</v>
      </c>
      <c r="Q3466" s="8">
        <f t="shared" si="437"/>
        <v>102.3236</v>
      </c>
      <c r="R3466" s="9">
        <f t="shared" si="438"/>
        <v>55.012688172043013</v>
      </c>
      <c r="S3466" s="6" t="s">
        <v>8317</v>
      </c>
      <c r="T3466" s="6" t="s">
        <v>8318</v>
      </c>
      <c r="U3466" s="6" t="str">
        <f t="shared" si="432"/>
        <v>theater</v>
      </c>
      <c r="V3466" s="6" t="str">
        <f t="shared" si="439"/>
        <v>plays</v>
      </c>
      <c r="W3466" s="6" t="str">
        <f t="shared" si="433"/>
        <v>theater</v>
      </c>
      <c r="X3466" s="6" t="str">
        <f t="shared" si="434"/>
        <v>plays</v>
      </c>
    </row>
    <row r="3467" spans="1:24" ht="104.7" customHeight="1" x14ac:dyDescent="0.55000000000000004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20">
        <f t="shared" si="435"/>
        <v>42200.625833333332</v>
      </c>
      <c r="L3467" s="20">
        <f t="shared" si="436"/>
        <v>42225.666666666672</v>
      </c>
      <c r="M3467" s="6" t="b">
        <v>0</v>
      </c>
      <c r="N3467" s="6">
        <v>36</v>
      </c>
      <c r="O3467" s="6" t="b">
        <v>1</v>
      </c>
      <c r="P3467" s="6" t="s">
        <v>8271</v>
      </c>
      <c r="Q3467" s="8">
        <f t="shared" si="437"/>
        <v>103</v>
      </c>
      <c r="R3467" s="9">
        <f t="shared" si="438"/>
        <v>57.222222222222221</v>
      </c>
      <c r="S3467" s="6" t="s">
        <v>8317</v>
      </c>
      <c r="T3467" s="6" t="s">
        <v>8318</v>
      </c>
      <c r="U3467" s="6" t="str">
        <f t="shared" si="432"/>
        <v>theater</v>
      </c>
      <c r="V3467" s="6" t="str">
        <f t="shared" si="439"/>
        <v>plays</v>
      </c>
      <c r="W3467" s="6" t="str">
        <f t="shared" si="433"/>
        <v>theater</v>
      </c>
      <c r="X3467" s="6" t="str">
        <f t="shared" si="434"/>
        <v>plays</v>
      </c>
    </row>
    <row r="3468" spans="1:24" ht="104.7" customHeight="1" x14ac:dyDescent="0.55000000000000004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20">
        <f t="shared" si="435"/>
        <v>42420.019097222219</v>
      </c>
      <c r="L3468" s="20">
        <f t="shared" si="436"/>
        <v>42479.977430555555</v>
      </c>
      <c r="M3468" s="6" t="b">
        <v>0</v>
      </c>
      <c r="N3468" s="6">
        <v>61</v>
      </c>
      <c r="O3468" s="6" t="b">
        <v>1</v>
      </c>
      <c r="P3468" s="6" t="s">
        <v>8271</v>
      </c>
      <c r="Q3468" s="8">
        <f t="shared" si="437"/>
        <v>127.14285714285714</v>
      </c>
      <c r="R3468" s="9">
        <f t="shared" si="438"/>
        <v>72.950819672131146</v>
      </c>
      <c r="S3468" s="6" t="s">
        <v>8317</v>
      </c>
      <c r="T3468" s="6" t="s">
        <v>8318</v>
      </c>
      <c r="U3468" s="6" t="str">
        <f t="shared" si="432"/>
        <v>theater</v>
      </c>
      <c r="V3468" s="6" t="str">
        <f t="shared" si="439"/>
        <v>plays</v>
      </c>
      <c r="W3468" s="6" t="str">
        <f t="shared" si="433"/>
        <v>theater</v>
      </c>
      <c r="X3468" s="6" t="str">
        <f t="shared" si="434"/>
        <v>plays</v>
      </c>
    </row>
    <row r="3469" spans="1:24" ht="104.7" customHeight="1" x14ac:dyDescent="0.55000000000000004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20">
        <f t="shared" si="435"/>
        <v>42053.671666666662</v>
      </c>
      <c r="L3469" s="20">
        <f t="shared" si="436"/>
        <v>42083.630000000005</v>
      </c>
      <c r="M3469" s="6" t="b">
        <v>0</v>
      </c>
      <c r="N3469" s="6">
        <v>47</v>
      </c>
      <c r="O3469" s="6" t="b">
        <v>1</v>
      </c>
      <c r="P3469" s="6" t="s">
        <v>8271</v>
      </c>
      <c r="Q3469" s="8">
        <f t="shared" si="437"/>
        <v>101</v>
      </c>
      <c r="R3469" s="9">
        <f t="shared" si="438"/>
        <v>64.468085106382972</v>
      </c>
      <c r="S3469" s="6" t="s">
        <v>8317</v>
      </c>
      <c r="T3469" s="6" t="s">
        <v>8318</v>
      </c>
      <c r="U3469" s="6" t="str">
        <f t="shared" si="432"/>
        <v>theater</v>
      </c>
      <c r="V3469" s="6" t="str">
        <f t="shared" si="439"/>
        <v>plays</v>
      </c>
      <c r="W3469" s="6" t="str">
        <f t="shared" si="433"/>
        <v>theater</v>
      </c>
      <c r="X3469" s="6" t="str">
        <f t="shared" si="434"/>
        <v>plays</v>
      </c>
    </row>
    <row r="3470" spans="1:24" ht="104.7" customHeight="1" x14ac:dyDescent="0.55000000000000004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20">
        <f t="shared" si="435"/>
        <v>42605.765381944439</v>
      </c>
      <c r="L3470" s="20">
        <f t="shared" si="436"/>
        <v>42634.125</v>
      </c>
      <c r="M3470" s="6" t="b">
        <v>0</v>
      </c>
      <c r="N3470" s="6">
        <v>17</v>
      </c>
      <c r="O3470" s="6" t="b">
        <v>1</v>
      </c>
      <c r="P3470" s="6" t="s">
        <v>8271</v>
      </c>
      <c r="Q3470" s="8">
        <f t="shared" si="437"/>
        <v>121.78</v>
      </c>
      <c r="R3470" s="9">
        <f t="shared" si="438"/>
        <v>716.35294117647061</v>
      </c>
      <c r="S3470" s="6" t="s">
        <v>8317</v>
      </c>
      <c r="T3470" s="6" t="s">
        <v>8318</v>
      </c>
      <c r="U3470" s="6" t="str">
        <f t="shared" si="432"/>
        <v>theater</v>
      </c>
      <c r="V3470" s="6" t="str">
        <f t="shared" si="439"/>
        <v>plays</v>
      </c>
      <c r="W3470" s="6" t="str">
        <f t="shared" si="433"/>
        <v>theater</v>
      </c>
      <c r="X3470" s="6" t="str">
        <f t="shared" si="434"/>
        <v>plays</v>
      </c>
    </row>
    <row r="3471" spans="1:24" ht="104.7" customHeight="1" x14ac:dyDescent="0.55000000000000004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20">
        <f t="shared" si="435"/>
        <v>42458.641724537039</v>
      </c>
      <c r="L3471" s="20">
        <f t="shared" si="436"/>
        <v>42488.641724537039</v>
      </c>
      <c r="M3471" s="6" t="b">
        <v>0</v>
      </c>
      <c r="N3471" s="6">
        <v>63</v>
      </c>
      <c r="O3471" s="6" t="b">
        <v>1</v>
      </c>
      <c r="P3471" s="6" t="s">
        <v>8271</v>
      </c>
      <c r="Q3471" s="8">
        <f t="shared" si="437"/>
        <v>113.39285714285714</v>
      </c>
      <c r="R3471" s="9">
        <f t="shared" si="438"/>
        <v>50.396825396825399</v>
      </c>
      <c r="S3471" s="6" t="s">
        <v>8317</v>
      </c>
      <c r="T3471" s="6" t="s">
        <v>8318</v>
      </c>
      <c r="U3471" s="6" t="str">
        <f t="shared" si="432"/>
        <v>theater</v>
      </c>
      <c r="V3471" s="6" t="str">
        <f t="shared" si="439"/>
        <v>plays</v>
      </c>
      <c r="W3471" s="6" t="str">
        <f t="shared" si="433"/>
        <v>theater</v>
      </c>
      <c r="X3471" s="6" t="str">
        <f t="shared" si="434"/>
        <v>plays</v>
      </c>
    </row>
    <row r="3472" spans="1:24" ht="104.7" customHeight="1" x14ac:dyDescent="0.55000000000000004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20">
        <f t="shared" si="435"/>
        <v>42529.022013888884</v>
      </c>
      <c r="L3472" s="20">
        <f t="shared" si="436"/>
        <v>42566.901388888888</v>
      </c>
      <c r="M3472" s="6" t="b">
        <v>0</v>
      </c>
      <c r="N3472" s="6">
        <v>9</v>
      </c>
      <c r="O3472" s="6" t="b">
        <v>1</v>
      </c>
      <c r="P3472" s="6" t="s">
        <v>8271</v>
      </c>
      <c r="Q3472" s="8">
        <f t="shared" si="437"/>
        <v>150</v>
      </c>
      <c r="R3472" s="9">
        <f t="shared" si="438"/>
        <v>41.666666666666664</v>
      </c>
      <c r="S3472" s="6" t="s">
        <v>8317</v>
      </c>
      <c r="T3472" s="6" t="s">
        <v>8318</v>
      </c>
      <c r="U3472" s="6" t="str">
        <f t="shared" si="432"/>
        <v>theater</v>
      </c>
      <c r="V3472" s="6" t="str">
        <f t="shared" si="439"/>
        <v>plays</v>
      </c>
      <c r="W3472" s="6" t="str">
        <f t="shared" si="433"/>
        <v>theater</v>
      </c>
      <c r="X3472" s="6" t="str">
        <f t="shared" si="434"/>
        <v>plays</v>
      </c>
    </row>
    <row r="3473" spans="1:24" ht="104.7" customHeight="1" x14ac:dyDescent="0.55000000000000004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20">
        <f t="shared" si="435"/>
        <v>41841.820486111108</v>
      </c>
      <c r="L3473" s="20">
        <f t="shared" si="436"/>
        <v>41882.833333333336</v>
      </c>
      <c r="M3473" s="6" t="b">
        <v>0</v>
      </c>
      <c r="N3473" s="6">
        <v>30</v>
      </c>
      <c r="O3473" s="6" t="b">
        <v>1</v>
      </c>
      <c r="P3473" s="6" t="s">
        <v>8271</v>
      </c>
      <c r="Q3473" s="8">
        <f t="shared" si="437"/>
        <v>214.6</v>
      </c>
      <c r="R3473" s="9">
        <f t="shared" si="438"/>
        <v>35.766666666666666</v>
      </c>
      <c r="S3473" s="6" t="s">
        <v>8317</v>
      </c>
      <c r="T3473" s="6" t="s">
        <v>8318</v>
      </c>
      <c r="U3473" s="6" t="str">
        <f t="shared" si="432"/>
        <v>theater</v>
      </c>
      <c r="V3473" s="6" t="str">
        <f t="shared" si="439"/>
        <v>plays</v>
      </c>
      <c r="W3473" s="6" t="str">
        <f t="shared" si="433"/>
        <v>theater</v>
      </c>
      <c r="X3473" s="6" t="str">
        <f t="shared" si="434"/>
        <v>plays</v>
      </c>
    </row>
    <row r="3474" spans="1:24" ht="104.7" customHeight="1" x14ac:dyDescent="0.55000000000000004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20">
        <f t="shared" si="435"/>
        <v>41928.170497685183</v>
      </c>
      <c r="L3474" s="20">
        <f t="shared" si="436"/>
        <v>41949.249305555553</v>
      </c>
      <c r="M3474" s="6" t="b">
        <v>0</v>
      </c>
      <c r="N3474" s="6">
        <v>23</v>
      </c>
      <c r="O3474" s="6" t="b">
        <v>1</v>
      </c>
      <c r="P3474" s="6" t="s">
        <v>8271</v>
      </c>
      <c r="Q3474" s="8">
        <f t="shared" si="437"/>
        <v>102.05</v>
      </c>
      <c r="R3474" s="9">
        <f t="shared" si="438"/>
        <v>88.739130434782609</v>
      </c>
      <c r="S3474" s="6" t="s">
        <v>8317</v>
      </c>
      <c r="T3474" s="6" t="s">
        <v>8318</v>
      </c>
      <c r="U3474" s="6" t="str">
        <f t="shared" si="432"/>
        <v>theater</v>
      </c>
      <c r="V3474" s="6" t="str">
        <f t="shared" si="439"/>
        <v>plays</v>
      </c>
      <c r="W3474" s="6" t="str">
        <f t="shared" si="433"/>
        <v>theater</v>
      </c>
      <c r="X3474" s="6" t="str">
        <f t="shared" si="434"/>
        <v>plays</v>
      </c>
    </row>
    <row r="3475" spans="1:24" ht="104.7" customHeight="1" x14ac:dyDescent="0.55000000000000004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20">
        <f t="shared" si="435"/>
        <v>42062.834444444445</v>
      </c>
      <c r="L3475" s="20">
        <f t="shared" si="436"/>
        <v>42083.852083333331</v>
      </c>
      <c r="M3475" s="6" t="b">
        <v>0</v>
      </c>
      <c r="N3475" s="6">
        <v>33</v>
      </c>
      <c r="O3475" s="6" t="b">
        <v>1</v>
      </c>
      <c r="P3475" s="6" t="s">
        <v>8271</v>
      </c>
      <c r="Q3475" s="8">
        <f t="shared" si="437"/>
        <v>100</v>
      </c>
      <c r="R3475" s="9">
        <f t="shared" si="438"/>
        <v>148.4848484848485</v>
      </c>
      <c r="S3475" s="6" t="s">
        <v>8317</v>
      </c>
      <c r="T3475" s="6" t="s">
        <v>8318</v>
      </c>
      <c r="U3475" s="6" t="str">
        <f t="shared" si="432"/>
        <v>theater</v>
      </c>
      <c r="V3475" s="6" t="str">
        <f t="shared" si="439"/>
        <v>plays</v>
      </c>
      <c r="W3475" s="6" t="str">
        <f t="shared" si="433"/>
        <v>theater</v>
      </c>
      <c r="X3475" s="6" t="str">
        <f t="shared" si="434"/>
        <v>plays</v>
      </c>
    </row>
    <row r="3476" spans="1:24" ht="104.7" customHeight="1" x14ac:dyDescent="0.55000000000000004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20">
        <f t="shared" si="435"/>
        <v>42541.501516203702</v>
      </c>
      <c r="L3476" s="20">
        <f t="shared" si="436"/>
        <v>42571.501516203702</v>
      </c>
      <c r="M3476" s="6" t="b">
        <v>0</v>
      </c>
      <c r="N3476" s="6">
        <v>39</v>
      </c>
      <c r="O3476" s="6" t="b">
        <v>1</v>
      </c>
      <c r="P3476" s="6" t="s">
        <v>8271</v>
      </c>
      <c r="Q3476" s="8">
        <f t="shared" si="437"/>
        <v>101</v>
      </c>
      <c r="R3476" s="9">
        <f t="shared" si="438"/>
        <v>51.794871794871796</v>
      </c>
      <c r="S3476" s="6" t="s">
        <v>8317</v>
      </c>
      <c r="T3476" s="6" t="s">
        <v>8318</v>
      </c>
      <c r="U3476" s="6" t="str">
        <f t="shared" si="432"/>
        <v>theater</v>
      </c>
      <c r="V3476" s="6" t="str">
        <f t="shared" si="439"/>
        <v>plays</v>
      </c>
      <c r="W3476" s="6" t="str">
        <f t="shared" si="433"/>
        <v>theater</v>
      </c>
      <c r="X3476" s="6" t="str">
        <f t="shared" si="434"/>
        <v>plays</v>
      </c>
    </row>
    <row r="3477" spans="1:24" ht="104.7" customHeight="1" x14ac:dyDescent="0.55000000000000004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20">
        <f t="shared" si="435"/>
        <v>41918.880833333329</v>
      </c>
      <c r="L3477" s="20">
        <f t="shared" si="436"/>
        <v>41946</v>
      </c>
      <c r="M3477" s="6" t="b">
        <v>0</v>
      </c>
      <c r="N3477" s="6">
        <v>17</v>
      </c>
      <c r="O3477" s="6" t="b">
        <v>1</v>
      </c>
      <c r="P3477" s="6" t="s">
        <v>8271</v>
      </c>
      <c r="Q3477" s="8">
        <f t="shared" si="437"/>
        <v>113.33333333333333</v>
      </c>
      <c r="R3477" s="9">
        <f t="shared" si="438"/>
        <v>20</v>
      </c>
      <c r="S3477" s="6" t="s">
        <v>8317</v>
      </c>
      <c r="T3477" s="6" t="s">
        <v>8318</v>
      </c>
      <c r="U3477" s="6" t="str">
        <f t="shared" si="432"/>
        <v>theater</v>
      </c>
      <c r="V3477" s="6" t="str">
        <f t="shared" si="439"/>
        <v>plays</v>
      </c>
      <c r="W3477" s="6" t="str">
        <f t="shared" si="433"/>
        <v>theater</v>
      </c>
      <c r="X3477" s="6" t="str">
        <f t="shared" si="434"/>
        <v>plays</v>
      </c>
    </row>
    <row r="3478" spans="1:24" ht="104.7" customHeight="1" x14ac:dyDescent="0.55000000000000004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20">
        <f t="shared" si="435"/>
        <v>41921.279976851853</v>
      </c>
      <c r="L3478" s="20">
        <f t="shared" si="436"/>
        <v>41939.125</v>
      </c>
      <c r="M3478" s="6" t="b">
        <v>0</v>
      </c>
      <c r="N3478" s="6">
        <v>6</v>
      </c>
      <c r="O3478" s="6" t="b">
        <v>1</v>
      </c>
      <c r="P3478" s="6" t="s">
        <v>8271</v>
      </c>
      <c r="Q3478" s="8">
        <f t="shared" si="437"/>
        <v>104</v>
      </c>
      <c r="R3478" s="9">
        <f t="shared" si="438"/>
        <v>52</v>
      </c>
      <c r="S3478" s="6" t="s">
        <v>8317</v>
      </c>
      <c r="T3478" s="6" t="s">
        <v>8318</v>
      </c>
      <c r="U3478" s="6" t="str">
        <f t="shared" si="432"/>
        <v>theater</v>
      </c>
      <c r="V3478" s="6" t="str">
        <f t="shared" si="439"/>
        <v>plays</v>
      </c>
      <c r="W3478" s="6" t="str">
        <f t="shared" si="433"/>
        <v>theater</v>
      </c>
      <c r="X3478" s="6" t="str">
        <f t="shared" si="434"/>
        <v>plays</v>
      </c>
    </row>
    <row r="3479" spans="1:24" ht="104.7" customHeight="1" x14ac:dyDescent="0.55000000000000004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20">
        <f t="shared" si="435"/>
        <v>42128.736608796295</v>
      </c>
      <c r="L3479" s="20">
        <f t="shared" si="436"/>
        <v>42141.125</v>
      </c>
      <c r="M3479" s="6" t="b">
        <v>0</v>
      </c>
      <c r="N3479" s="6">
        <v>39</v>
      </c>
      <c r="O3479" s="6" t="b">
        <v>1</v>
      </c>
      <c r="P3479" s="6" t="s">
        <v>8271</v>
      </c>
      <c r="Q3479" s="8">
        <f t="shared" si="437"/>
        <v>115.33333333333333</v>
      </c>
      <c r="R3479" s="9">
        <f t="shared" si="438"/>
        <v>53.230769230769234</v>
      </c>
      <c r="S3479" s="6" t="s">
        <v>8317</v>
      </c>
      <c r="T3479" s="6" t="s">
        <v>8318</v>
      </c>
      <c r="U3479" s="6" t="str">
        <f t="shared" si="432"/>
        <v>theater</v>
      </c>
      <c r="V3479" s="6" t="str">
        <f t="shared" si="439"/>
        <v>plays</v>
      </c>
      <c r="W3479" s="6" t="str">
        <f t="shared" si="433"/>
        <v>theater</v>
      </c>
      <c r="X3479" s="6" t="str">
        <f t="shared" si="434"/>
        <v>plays</v>
      </c>
    </row>
    <row r="3480" spans="1:24" ht="104.7" customHeight="1" x14ac:dyDescent="0.55000000000000004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20">
        <f t="shared" si="435"/>
        <v>42053.916921296302</v>
      </c>
      <c r="L3480" s="20">
        <f t="shared" si="436"/>
        <v>42079.875</v>
      </c>
      <c r="M3480" s="6" t="b">
        <v>0</v>
      </c>
      <c r="N3480" s="6">
        <v>57</v>
      </c>
      <c r="O3480" s="6" t="b">
        <v>1</v>
      </c>
      <c r="P3480" s="6" t="s">
        <v>8271</v>
      </c>
      <c r="Q3480" s="8">
        <f t="shared" si="437"/>
        <v>112.85000000000001</v>
      </c>
      <c r="R3480" s="9">
        <f t="shared" si="438"/>
        <v>39.596491228070178</v>
      </c>
      <c r="S3480" s="6" t="s">
        <v>8317</v>
      </c>
      <c r="T3480" s="6" t="s">
        <v>8318</v>
      </c>
      <c r="U3480" s="6" t="str">
        <f t="shared" si="432"/>
        <v>theater</v>
      </c>
      <c r="V3480" s="6" t="str">
        <f t="shared" si="439"/>
        <v>plays</v>
      </c>
      <c r="W3480" s="6" t="str">
        <f t="shared" si="433"/>
        <v>theater</v>
      </c>
      <c r="X3480" s="6" t="str">
        <f t="shared" si="434"/>
        <v>plays</v>
      </c>
    </row>
    <row r="3481" spans="1:24" ht="104.7" customHeight="1" x14ac:dyDescent="0.55000000000000004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20">
        <f t="shared" si="435"/>
        <v>41781.855092592588</v>
      </c>
      <c r="L3481" s="20">
        <f t="shared" si="436"/>
        <v>41811.855092592588</v>
      </c>
      <c r="M3481" s="6" t="b">
        <v>0</v>
      </c>
      <c r="N3481" s="6">
        <v>56</v>
      </c>
      <c r="O3481" s="6" t="b">
        <v>1</v>
      </c>
      <c r="P3481" s="6" t="s">
        <v>8271</v>
      </c>
      <c r="Q3481" s="8">
        <f t="shared" si="437"/>
        <v>127.86666666666666</v>
      </c>
      <c r="R3481" s="9">
        <f t="shared" si="438"/>
        <v>34.25</v>
      </c>
      <c r="S3481" s="6" t="s">
        <v>8317</v>
      </c>
      <c r="T3481" s="6" t="s">
        <v>8318</v>
      </c>
      <c r="U3481" s="6" t="str">
        <f t="shared" si="432"/>
        <v>theater</v>
      </c>
      <c r="V3481" s="6" t="str">
        <f t="shared" si="439"/>
        <v>plays</v>
      </c>
      <c r="W3481" s="6" t="str">
        <f t="shared" si="433"/>
        <v>theater</v>
      </c>
      <c r="X3481" s="6" t="str">
        <f t="shared" si="434"/>
        <v>plays</v>
      </c>
    </row>
    <row r="3482" spans="1:24" ht="104.7" customHeight="1" x14ac:dyDescent="0.55000000000000004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20">
        <f t="shared" si="435"/>
        <v>42171.317442129628</v>
      </c>
      <c r="L3482" s="20">
        <f t="shared" si="436"/>
        <v>42195.875</v>
      </c>
      <c r="M3482" s="6" t="b">
        <v>0</v>
      </c>
      <c r="N3482" s="6">
        <v>13</v>
      </c>
      <c r="O3482" s="6" t="b">
        <v>1</v>
      </c>
      <c r="P3482" s="6" t="s">
        <v>8271</v>
      </c>
      <c r="Q3482" s="8">
        <f t="shared" si="437"/>
        <v>142.66666666666669</v>
      </c>
      <c r="R3482" s="9">
        <f t="shared" si="438"/>
        <v>164.61538461538461</v>
      </c>
      <c r="S3482" s="6" t="s">
        <v>8317</v>
      </c>
      <c r="T3482" s="6" t="s">
        <v>8318</v>
      </c>
      <c r="U3482" s="6" t="str">
        <f t="shared" si="432"/>
        <v>theater</v>
      </c>
      <c r="V3482" s="6" t="str">
        <f t="shared" si="439"/>
        <v>plays</v>
      </c>
      <c r="W3482" s="6" t="str">
        <f t="shared" si="433"/>
        <v>theater</v>
      </c>
      <c r="X3482" s="6" t="str">
        <f t="shared" si="434"/>
        <v>plays</v>
      </c>
    </row>
    <row r="3483" spans="1:24" ht="104.7" customHeight="1" x14ac:dyDescent="0.55000000000000004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20">
        <f t="shared" si="435"/>
        <v>41989.24754629629</v>
      </c>
      <c r="L3483" s="20">
        <f t="shared" si="436"/>
        <v>42006.24754629629</v>
      </c>
      <c r="M3483" s="6" t="b">
        <v>0</v>
      </c>
      <c r="N3483" s="6">
        <v>95</v>
      </c>
      <c r="O3483" s="6" t="b">
        <v>1</v>
      </c>
      <c r="P3483" s="6" t="s">
        <v>8271</v>
      </c>
      <c r="Q3483" s="8">
        <f t="shared" si="437"/>
        <v>118.8</v>
      </c>
      <c r="R3483" s="9">
        <f t="shared" si="438"/>
        <v>125.05263157894737</v>
      </c>
      <c r="S3483" s="6" t="s">
        <v>8317</v>
      </c>
      <c r="T3483" s="6" t="s">
        <v>8318</v>
      </c>
      <c r="U3483" s="6" t="str">
        <f t="shared" si="432"/>
        <v>theater</v>
      </c>
      <c r="V3483" s="6" t="str">
        <f t="shared" si="439"/>
        <v>plays</v>
      </c>
      <c r="W3483" s="6" t="str">
        <f t="shared" si="433"/>
        <v>theater</v>
      </c>
      <c r="X3483" s="6" t="str">
        <f t="shared" si="434"/>
        <v>plays</v>
      </c>
    </row>
    <row r="3484" spans="1:24" ht="104.7" customHeight="1" x14ac:dyDescent="0.55000000000000004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20">
        <f t="shared" si="435"/>
        <v>41796.771597222221</v>
      </c>
      <c r="L3484" s="20">
        <f t="shared" si="436"/>
        <v>41826.771597222221</v>
      </c>
      <c r="M3484" s="6" t="b">
        <v>0</v>
      </c>
      <c r="N3484" s="6">
        <v>80</v>
      </c>
      <c r="O3484" s="6" t="b">
        <v>1</v>
      </c>
      <c r="P3484" s="6" t="s">
        <v>8271</v>
      </c>
      <c r="Q3484" s="8">
        <f t="shared" si="437"/>
        <v>138.33333333333334</v>
      </c>
      <c r="R3484" s="9">
        <f t="shared" si="438"/>
        <v>51.875</v>
      </c>
      <c r="S3484" s="6" t="s">
        <v>8317</v>
      </c>
      <c r="T3484" s="6" t="s">
        <v>8318</v>
      </c>
      <c r="U3484" s="6" t="str">
        <f t="shared" si="432"/>
        <v>theater</v>
      </c>
      <c r="V3484" s="6" t="str">
        <f t="shared" si="439"/>
        <v>plays</v>
      </c>
      <c r="W3484" s="6" t="str">
        <f t="shared" si="433"/>
        <v>theater</v>
      </c>
      <c r="X3484" s="6" t="str">
        <f t="shared" si="434"/>
        <v>plays</v>
      </c>
    </row>
    <row r="3485" spans="1:24" ht="104.7" customHeight="1" x14ac:dyDescent="0.55000000000000004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20">
        <f t="shared" si="435"/>
        <v>41793.668761574074</v>
      </c>
      <c r="L3485" s="20">
        <f t="shared" si="436"/>
        <v>41823.668761574074</v>
      </c>
      <c r="M3485" s="6" t="b">
        <v>0</v>
      </c>
      <c r="N3485" s="6">
        <v>133</v>
      </c>
      <c r="O3485" s="6" t="b">
        <v>1</v>
      </c>
      <c r="P3485" s="6" t="s">
        <v>8271</v>
      </c>
      <c r="Q3485" s="8">
        <f t="shared" si="437"/>
        <v>159.9402985074627</v>
      </c>
      <c r="R3485" s="9">
        <f t="shared" si="438"/>
        <v>40.285714285714285</v>
      </c>
      <c r="S3485" s="6" t="s">
        <v>8317</v>
      </c>
      <c r="T3485" s="6" t="s">
        <v>8318</v>
      </c>
      <c r="U3485" s="6" t="str">
        <f t="shared" si="432"/>
        <v>theater</v>
      </c>
      <c r="V3485" s="6" t="str">
        <f t="shared" si="439"/>
        <v>plays</v>
      </c>
      <c r="W3485" s="6" t="str">
        <f t="shared" si="433"/>
        <v>theater</v>
      </c>
      <c r="X3485" s="6" t="str">
        <f t="shared" si="434"/>
        <v>plays</v>
      </c>
    </row>
    <row r="3486" spans="1:24" ht="104.7" customHeight="1" x14ac:dyDescent="0.55000000000000004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20">
        <f t="shared" si="435"/>
        <v>42506.760405092587</v>
      </c>
      <c r="L3486" s="20">
        <f t="shared" si="436"/>
        <v>42536.760405092587</v>
      </c>
      <c r="M3486" s="6" t="b">
        <v>0</v>
      </c>
      <c r="N3486" s="6">
        <v>44</v>
      </c>
      <c r="O3486" s="6" t="b">
        <v>1</v>
      </c>
      <c r="P3486" s="6" t="s">
        <v>8271</v>
      </c>
      <c r="Q3486" s="8">
        <f t="shared" si="437"/>
        <v>114.24000000000001</v>
      </c>
      <c r="R3486" s="9">
        <f t="shared" si="438"/>
        <v>64.909090909090907</v>
      </c>
      <c r="S3486" s="6" t="s">
        <v>8317</v>
      </c>
      <c r="T3486" s="6" t="s">
        <v>8318</v>
      </c>
      <c r="U3486" s="6" t="str">
        <f t="shared" si="432"/>
        <v>theater</v>
      </c>
      <c r="V3486" s="6" t="str">
        <f t="shared" si="439"/>
        <v>plays</v>
      </c>
      <c r="W3486" s="6" t="str">
        <f t="shared" si="433"/>
        <v>theater</v>
      </c>
      <c r="X3486" s="6" t="str">
        <f t="shared" si="434"/>
        <v>plays</v>
      </c>
    </row>
    <row r="3487" spans="1:24" ht="104.7" customHeight="1" x14ac:dyDescent="0.55000000000000004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20">
        <f t="shared" si="435"/>
        <v>42372.693055555559</v>
      </c>
      <c r="L3487" s="20">
        <f t="shared" si="436"/>
        <v>42402.693055555559</v>
      </c>
      <c r="M3487" s="6" t="b">
        <v>0</v>
      </c>
      <c r="N3487" s="6">
        <v>30</v>
      </c>
      <c r="O3487" s="6" t="b">
        <v>1</v>
      </c>
      <c r="P3487" s="6" t="s">
        <v>8271</v>
      </c>
      <c r="Q3487" s="8">
        <f t="shared" si="437"/>
        <v>100.60606060606061</v>
      </c>
      <c r="R3487" s="9">
        <f t="shared" si="438"/>
        <v>55.333333333333336</v>
      </c>
      <c r="S3487" s="6" t="s">
        <v>8317</v>
      </c>
      <c r="T3487" s="6" t="s">
        <v>8318</v>
      </c>
      <c r="U3487" s="6" t="str">
        <f t="shared" si="432"/>
        <v>theater</v>
      </c>
      <c r="V3487" s="6" t="str">
        <f t="shared" si="439"/>
        <v>plays</v>
      </c>
      <c r="W3487" s="6" t="str">
        <f t="shared" si="433"/>
        <v>theater</v>
      </c>
      <c r="X3487" s="6" t="str">
        <f t="shared" si="434"/>
        <v>plays</v>
      </c>
    </row>
    <row r="3488" spans="1:24" ht="104.7" customHeight="1" x14ac:dyDescent="0.55000000000000004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20">
        <f t="shared" si="435"/>
        <v>42126.87501157407</v>
      </c>
      <c r="L3488" s="20">
        <f t="shared" si="436"/>
        <v>42158.290972222225</v>
      </c>
      <c r="M3488" s="6" t="b">
        <v>0</v>
      </c>
      <c r="N3488" s="6">
        <v>56</v>
      </c>
      <c r="O3488" s="6" t="b">
        <v>1</v>
      </c>
      <c r="P3488" s="6" t="s">
        <v>8271</v>
      </c>
      <c r="Q3488" s="8">
        <f t="shared" si="437"/>
        <v>155.20000000000002</v>
      </c>
      <c r="R3488" s="9">
        <f t="shared" si="438"/>
        <v>83.142857142857139</v>
      </c>
      <c r="S3488" s="6" t="s">
        <v>8317</v>
      </c>
      <c r="T3488" s="6" t="s">
        <v>8318</v>
      </c>
      <c r="U3488" s="6" t="str">
        <f t="shared" si="432"/>
        <v>theater</v>
      </c>
      <c r="V3488" s="6" t="str">
        <f t="shared" si="439"/>
        <v>plays</v>
      </c>
      <c r="W3488" s="6" t="str">
        <f t="shared" si="433"/>
        <v>theater</v>
      </c>
      <c r="X3488" s="6" t="str">
        <f t="shared" si="434"/>
        <v>plays</v>
      </c>
    </row>
    <row r="3489" spans="1:24" ht="104.7" customHeight="1" x14ac:dyDescent="0.55000000000000004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20">
        <f t="shared" si="435"/>
        <v>42149.940416666665</v>
      </c>
      <c r="L3489" s="20">
        <f t="shared" si="436"/>
        <v>42179.940416666665</v>
      </c>
      <c r="M3489" s="6" t="b">
        <v>0</v>
      </c>
      <c r="N3489" s="6">
        <v>66</v>
      </c>
      <c r="O3489" s="6" t="b">
        <v>1</v>
      </c>
      <c r="P3489" s="6" t="s">
        <v>8271</v>
      </c>
      <c r="Q3489" s="8">
        <f t="shared" si="437"/>
        <v>127.75000000000001</v>
      </c>
      <c r="R3489" s="9">
        <f t="shared" si="438"/>
        <v>38.712121212121211</v>
      </c>
      <c r="S3489" s="6" t="s">
        <v>8317</v>
      </c>
      <c r="T3489" s="6" t="s">
        <v>8318</v>
      </c>
      <c r="U3489" s="6" t="str">
        <f t="shared" si="432"/>
        <v>theater</v>
      </c>
      <c r="V3489" s="6" t="str">
        <f t="shared" si="439"/>
        <v>plays</v>
      </c>
      <c r="W3489" s="6" t="str">
        <f t="shared" si="433"/>
        <v>theater</v>
      </c>
      <c r="X3489" s="6" t="str">
        <f t="shared" si="434"/>
        <v>plays</v>
      </c>
    </row>
    <row r="3490" spans="1:24" ht="104.7" customHeight="1" x14ac:dyDescent="0.55000000000000004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20">
        <f t="shared" si="435"/>
        <v>42087.768055555556</v>
      </c>
      <c r="L3490" s="20">
        <f t="shared" si="436"/>
        <v>42111.666666666672</v>
      </c>
      <c r="M3490" s="6" t="b">
        <v>0</v>
      </c>
      <c r="N3490" s="6">
        <v>29</v>
      </c>
      <c r="O3490" s="6" t="b">
        <v>1</v>
      </c>
      <c r="P3490" s="6" t="s">
        <v>8271</v>
      </c>
      <c r="Q3490" s="8">
        <f t="shared" si="437"/>
        <v>121.2</v>
      </c>
      <c r="R3490" s="9">
        <f t="shared" si="438"/>
        <v>125.37931034482759</v>
      </c>
      <c r="S3490" s="6" t="s">
        <v>8317</v>
      </c>
      <c r="T3490" s="6" t="s">
        <v>8318</v>
      </c>
      <c r="U3490" s="6" t="str">
        <f t="shared" si="432"/>
        <v>theater</v>
      </c>
      <c r="V3490" s="6" t="str">
        <f t="shared" si="439"/>
        <v>plays</v>
      </c>
      <c r="W3490" s="6" t="str">
        <f t="shared" si="433"/>
        <v>theater</v>
      </c>
      <c r="X3490" s="6" t="str">
        <f t="shared" si="434"/>
        <v>plays</v>
      </c>
    </row>
    <row r="3491" spans="1:24" ht="104.7" customHeight="1" x14ac:dyDescent="0.55000000000000004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20">
        <f t="shared" si="435"/>
        <v>41753.635775462964</v>
      </c>
      <c r="L3491" s="20">
        <f t="shared" si="436"/>
        <v>41783.875</v>
      </c>
      <c r="M3491" s="6" t="b">
        <v>0</v>
      </c>
      <c r="N3491" s="6">
        <v>72</v>
      </c>
      <c r="O3491" s="6" t="b">
        <v>1</v>
      </c>
      <c r="P3491" s="6" t="s">
        <v>8271</v>
      </c>
      <c r="Q3491" s="8">
        <f t="shared" si="437"/>
        <v>112.7</v>
      </c>
      <c r="R3491" s="9">
        <f t="shared" si="438"/>
        <v>78.263888888888886</v>
      </c>
      <c r="S3491" s="6" t="s">
        <v>8317</v>
      </c>
      <c r="T3491" s="6" t="s">
        <v>8318</v>
      </c>
      <c r="U3491" s="6" t="str">
        <f t="shared" si="432"/>
        <v>theater</v>
      </c>
      <c r="V3491" s="6" t="str">
        <f t="shared" si="439"/>
        <v>plays</v>
      </c>
      <c r="W3491" s="6" t="str">
        <f t="shared" si="433"/>
        <v>theater</v>
      </c>
      <c r="X3491" s="6" t="str">
        <f t="shared" si="434"/>
        <v>plays</v>
      </c>
    </row>
    <row r="3492" spans="1:24" ht="104.7" customHeight="1" x14ac:dyDescent="0.55000000000000004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20">
        <f t="shared" si="435"/>
        <v>42443.802361111113</v>
      </c>
      <c r="L3492" s="20">
        <f t="shared" si="436"/>
        <v>42473.802361111113</v>
      </c>
      <c r="M3492" s="6" t="b">
        <v>0</v>
      </c>
      <c r="N3492" s="6">
        <v>27</v>
      </c>
      <c r="O3492" s="6" t="b">
        <v>1</v>
      </c>
      <c r="P3492" s="6" t="s">
        <v>8271</v>
      </c>
      <c r="Q3492" s="8">
        <f t="shared" si="437"/>
        <v>127.49999999999999</v>
      </c>
      <c r="R3492" s="9">
        <f t="shared" si="438"/>
        <v>47.222222222222221</v>
      </c>
      <c r="S3492" s="6" t="s">
        <v>8317</v>
      </c>
      <c r="T3492" s="6" t="s">
        <v>8318</v>
      </c>
      <c r="U3492" s="6" t="str">
        <f t="shared" si="432"/>
        <v>theater</v>
      </c>
      <c r="V3492" s="6" t="str">
        <f t="shared" si="439"/>
        <v>plays</v>
      </c>
      <c r="W3492" s="6" t="str">
        <f t="shared" si="433"/>
        <v>theater</v>
      </c>
      <c r="X3492" s="6" t="str">
        <f t="shared" si="434"/>
        <v>plays</v>
      </c>
    </row>
    <row r="3493" spans="1:24" ht="104.7" customHeight="1" x14ac:dyDescent="0.55000000000000004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20">
        <f t="shared" si="435"/>
        <v>42121.249814814815</v>
      </c>
      <c r="L3493" s="20">
        <f t="shared" si="436"/>
        <v>42142.249814814815</v>
      </c>
      <c r="M3493" s="6" t="b">
        <v>0</v>
      </c>
      <c r="N3493" s="6">
        <v>10</v>
      </c>
      <c r="O3493" s="6" t="b">
        <v>1</v>
      </c>
      <c r="P3493" s="6" t="s">
        <v>8271</v>
      </c>
      <c r="Q3493" s="8">
        <f t="shared" si="437"/>
        <v>158.20000000000002</v>
      </c>
      <c r="R3493" s="9">
        <f t="shared" si="438"/>
        <v>79.099999999999994</v>
      </c>
      <c r="S3493" s="6" t="s">
        <v>8317</v>
      </c>
      <c r="T3493" s="6" t="s">
        <v>8318</v>
      </c>
      <c r="U3493" s="6" t="str">
        <f t="shared" si="432"/>
        <v>theater</v>
      </c>
      <c r="V3493" s="6" t="str">
        <f t="shared" si="439"/>
        <v>plays</v>
      </c>
      <c r="W3493" s="6" t="str">
        <f t="shared" si="433"/>
        <v>theater</v>
      </c>
      <c r="X3493" s="6" t="str">
        <f t="shared" si="434"/>
        <v>plays</v>
      </c>
    </row>
    <row r="3494" spans="1:24" ht="104.7" customHeight="1" x14ac:dyDescent="0.55000000000000004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20">
        <f t="shared" si="435"/>
        <v>42268.009224537032</v>
      </c>
      <c r="L3494" s="20">
        <f t="shared" si="436"/>
        <v>42303.009224537032</v>
      </c>
      <c r="M3494" s="6" t="b">
        <v>0</v>
      </c>
      <c r="N3494" s="6">
        <v>35</v>
      </c>
      <c r="O3494" s="6" t="b">
        <v>1</v>
      </c>
      <c r="P3494" s="6" t="s">
        <v>8271</v>
      </c>
      <c r="Q3494" s="8">
        <f t="shared" si="437"/>
        <v>105.26894736842105</v>
      </c>
      <c r="R3494" s="9">
        <f t="shared" si="438"/>
        <v>114.29199999999999</v>
      </c>
      <c r="S3494" s="6" t="s">
        <v>8317</v>
      </c>
      <c r="T3494" s="6" t="s">
        <v>8318</v>
      </c>
      <c r="U3494" s="6" t="str">
        <f t="shared" si="432"/>
        <v>theater</v>
      </c>
      <c r="V3494" s="6" t="str">
        <f t="shared" si="439"/>
        <v>plays</v>
      </c>
      <c r="W3494" s="6" t="str">
        <f t="shared" si="433"/>
        <v>theater</v>
      </c>
      <c r="X3494" s="6" t="str">
        <f t="shared" si="434"/>
        <v>plays</v>
      </c>
    </row>
    <row r="3495" spans="1:24" ht="104.7" customHeight="1" x14ac:dyDescent="0.55000000000000004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20">
        <f t="shared" si="435"/>
        <v>41848.866157407407</v>
      </c>
      <c r="L3495" s="20">
        <f t="shared" si="436"/>
        <v>41868.21597222222</v>
      </c>
      <c r="M3495" s="6" t="b">
        <v>0</v>
      </c>
      <c r="N3495" s="6">
        <v>29</v>
      </c>
      <c r="O3495" s="6" t="b">
        <v>1</v>
      </c>
      <c r="P3495" s="6" t="s">
        <v>8271</v>
      </c>
      <c r="Q3495" s="8">
        <f t="shared" si="437"/>
        <v>100</v>
      </c>
      <c r="R3495" s="9">
        <f t="shared" si="438"/>
        <v>51.724137931034484</v>
      </c>
      <c r="S3495" s="6" t="s">
        <v>8317</v>
      </c>
      <c r="T3495" s="6" t="s">
        <v>8318</v>
      </c>
      <c r="U3495" s="6" t="str">
        <f t="shared" si="432"/>
        <v>theater</v>
      </c>
      <c r="V3495" s="6" t="str">
        <f t="shared" si="439"/>
        <v>plays</v>
      </c>
      <c r="W3495" s="6" t="str">
        <f t="shared" si="433"/>
        <v>theater</v>
      </c>
      <c r="X3495" s="6" t="str">
        <f t="shared" si="434"/>
        <v>plays</v>
      </c>
    </row>
    <row r="3496" spans="1:24" ht="104.7" customHeight="1" x14ac:dyDescent="0.55000000000000004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20">
        <f t="shared" si="435"/>
        <v>42689.214988425927</v>
      </c>
      <c r="L3496" s="20">
        <f t="shared" si="436"/>
        <v>42700.25</v>
      </c>
      <c r="M3496" s="6" t="b">
        <v>0</v>
      </c>
      <c r="N3496" s="6">
        <v>13</v>
      </c>
      <c r="O3496" s="6" t="b">
        <v>1</v>
      </c>
      <c r="P3496" s="6" t="s">
        <v>8271</v>
      </c>
      <c r="Q3496" s="8">
        <f t="shared" si="437"/>
        <v>100</v>
      </c>
      <c r="R3496" s="9">
        <f t="shared" si="438"/>
        <v>30.76923076923077</v>
      </c>
      <c r="S3496" s="6" t="s">
        <v>8317</v>
      </c>
      <c r="T3496" s="6" t="s">
        <v>8318</v>
      </c>
      <c r="U3496" s="6" t="str">
        <f t="shared" si="432"/>
        <v>theater</v>
      </c>
      <c r="V3496" s="6" t="str">
        <f t="shared" si="439"/>
        <v>plays</v>
      </c>
      <c r="W3496" s="6" t="str">
        <f t="shared" si="433"/>
        <v>theater</v>
      </c>
      <c r="X3496" s="6" t="str">
        <f t="shared" si="434"/>
        <v>plays</v>
      </c>
    </row>
    <row r="3497" spans="1:24" ht="104.7" customHeight="1" x14ac:dyDescent="0.55000000000000004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20">
        <f t="shared" si="435"/>
        <v>41915.762835648151</v>
      </c>
      <c r="L3497" s="20">
        <f t="shared" si="436"/>
        <v>41944.720833333333</v>
      </c>
      <c r="M3497" s="6" t="b">
        <v>0</v>
      </c>
      <c r="N3497" s="6">
        <v>72</v>
      </c>
      <c r="O3497" s="6" t="b">
        <v>1</v>
      </c>
      <c r="P3497" s="6" t="s">
        <v>8271</v>
      </c>
      <c r="Q3497" s="8">
        <f t="shared" si="437"/>
        <v>106.86</v>
      </c>
      <c r="R3497" s="9">
        <f t="shared" si="438"/>
        <v>74.208333333333329</v>
      </c>
      <c r="S3497" s="6" t="s">
        <v>8317</v>
      </c>
      <c r="T3497" s="6" t="s">
        <v>8318</v>
      </c>
      <c r="U3497" s="6" t="str">
        <f t="shared" si="432"/>
        <v>theater</v>
      </c>
      <c r="V3497" s="6" t="str">
        <f t="shared" si="439"/>
        <v>plays</v>
      </c>
      <c r="W3497" s="6" t="str">
        <f t="shared" si="433"/>
        <v>theater</v>
      </c>
      <c r="X3497" s="6" t="str">
        <f t="shared" si="434"/>
        <v>plays</v>
      </c>
    </row>
    <row r="3498" spans="1:24" ht="104.7" customHeight="1" x14ac:dyDescent="0.55000000000000004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20">
        <f t="shared" si="435"/>
        <v>42584.846828703703</v>
      </c>
      <c r="L3498" s="20">
        <f t="shared" si="436"/>
        <v>42624.846828703703</v>
      </c>
      <c r="M3498" s="6" t="b">
        <v>0</v>
      </c>
      <c r="N3498" s="6">
        <v>78</v>
      </c>
      <c r="O3498" s="6" t="b">
        <v>1</v>
      </c>
      <c r="P3498" s="6" t="s">
        <v>8271</v>
      </c>
      <c r="Q3498" s="8">
        <f t="shared" si="437"/>
        <v>124.4</v>
      </c>
      <c r="R3498" s="9">
        <f t="shared" si="438"/>
        <v>47.846153846153847</v>
      </c>
      <c r="S3498" s="6" t="s">
        <v>8317</v>
      </c>
      <c r="T3498" s="6" t="s">
        <v>8318</v>
      </c>
      <c r="U3498" s="6" t="str">
        <f t="shared" si="432"/>
        <v>theater</v>
      </c>
      <c r="V3498" s="6" t="str">
        <f t="shared" si="439"/>
        <v>plays</v>
      </c>
      <c r="W3498" s="6" t="str">
        <f t="shared" si="433"/>
        <v>theater</v>
      </c>
      <c r="X3498" s="6" t="str">
        <f t="shared" si="434"/>
        <v>plays</v>
      </c>
    </row>
    <row r="3499" spans="1:24" ht="104.7" customHeight="1" x14ac:dyDescent="0.55000000000000004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20">
        <f t="shared" si="435"/>
        <v>42511.741944444439</v>
      </c>
      <c r="L3499" s="20">
        <f t="shared" si="436"/>
        <v>42523.916666666672</v>
      </c>
      <c r="M3499" s="6" t="b">
        <v>0</v>
      </c>
      <c r="N3499" s="6">
        <v>49</v>
      </c>
      <c r="O3499" s="6" t="b">
        <v>1</v>
      </c>
      <c r="P3499" s="6" t="s">
        <v>8271</v>
      </c>
      <c r="Q3499" s="8">
        <f t="shared" si="437"/>
        <v>108.70406189555126</v>
      </c>
      <c r="R3499" s="9">
        <f t="shared" si="438"/>
        <v>34.408163265306122</v>
      </c>
      <c r="S3499" s="6" t="s">
        <v>8317</v>
      </c>
      <c r="T3499" s="6" t="s">
        <v>8318</v>
      </c>
      <c r="U3499" s="6" t="str">
        <f t="shared" si="432"/>
        <v>theater</v>
      </c>
      <c r="V3499" s="6" t="str">
        <f t="shared" si="439"/>
        <v>plays</v>
      </c>
      <c r="W3499" s="6" t="str">
        <f t="shared" si="433"/>
        <v>theater</v>
      </c>
      <c r="X3499" s="6" t="str">
        <f t="shared" si="434"/>
        <v>plays</v>
      </c>
    </row>
    <row r="3500" spans="1:24" ht="104.7" customHeight="1" x14ac:dyDescent="0.55000000000000004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20">
        <f t="shared" si="435"/>
        <v>42459.15861111111</v>
      </c>
      <c r="L3500" s="20">
        <f t="shared" si="436"/>
        <v>42518.905555555553</v>
      </c>
      <c r="M3500" s="6" t="b">
        <v>0</v>
      </c>
      <c r="N3500" s="6">
        <v>42</v>
      </c>
      <c r="O3500" s="6" t="b">
        <v>1</v>
      </c>
      <c r="P3500" s="6" t="s">
        <v>8271</v>
      </c>
      <c r="Q3500" s="8">
        <f t="shared" si="437"/>
        <v>102.42424242424242</v>
      </c>
      <c r="R3500" s="9">
        <f t="shared" si="438"/>
        <v>40.238095238095241</v>
      </c>
      <c r="S3500" s="6" t="s">
        <v>8317</v>
      </c>
      <c r="T3500" s="6" t="s">
        <v>8318</v>
      </c>
      <c r="U3500" s="6" t="str">
        <f t="shared" si="432"/>
        <v>theater</v>
      </c>
      <c r="V3500" s="6" t="str">
        <f t="shared" si="439"/>
        <v>plays</v>
      </c>
      <c r="W3500" s="6" t="str">
        <f t="shared" si="433"/>
        <v>theater</v>
      </c>
      <c r="X3500" s="6" t="str">
        <f t="shared" si="434"/>
        <v>plays</v>
      </c>
    </row>
    <row r="3501" spans="1:24" ht="104.7" customHeight="1" x14ac:dyDescent="0.55000000000000004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20">
        <f t="shared" si="435"/>
        <v>42132.036168981482</v>
      </c>
      <c r="L3501" s="20">
        <f t="shared" si="436"/>
        <v>42186.290972222225</v>
      </c>
      <c r="M3501" s="6" t="b">
        <v>0</v>
      </c>
      <c r="N3501" s="6">
        <v>35</v>
      </c>
      <c r="O3501" s="6" t="b">
        <v>1</v>
      </c>
      <c r="P3501" s="6" t="s">
        <v>8271</v>
      </c>
      <c r="Q3501" s="8">
        <f t="shared" si="437"/>
        <v>105.5</v>
      </c>
      <c r="R3501" s="9">
        <f t="shared" si="438"/>
        <v>60.285714285714285</v>
      </c>
      <c r="S3501" s="6" t="s">
        <v>8317</v>
      </c>
      <c r="T3501" s="6" t="s">
        <v>8318</v>
      </c>
      <c r="U3501" s="6" t="str">
        <f t="shared" si="432"/>
        <v>theater</v>
      </c>
      <c r="V3501" s="6" t="str">
        <f t="shared" si="439"/>
        <v>plays</v>
      </c>
      <c r="W3501" s="6" t="str">
        <f t="shared" si="433"/>
        <v>theater</v>
      </c>
      <c r="X3501" s="6" t="str">
        <f t="shared" si="434"/>
        <v>plays</v>
      </c>
    </row>
    <row r="3502" spans="1:24" ht="104.7" customHeight="1" x14ac:dyDescent="0.55000000000000004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20">
        <f t="shared" si="435"/>
        <v>42419.91942129629</v>
      </c>
      <c r="L3502" s="20">
        <f t="shared" si="436"/>
        <v>42436.207638888889</v>
      </c>
      <c r="M3502" s="6" t="b">
        <v>0</v>
      </c>
      <c r="N3502" s="6">
        <v>42</v>
      </c>
      <c r="O3502" s="6" t="b">
        <v>1</v>
      </c>
      <c r="P3502" s="6" t="s">
        <v>8271</v>
      </c>
      <c r="Q3502" s="8">
        <f t="shared" si="437"/>
        <v>106.3</v>
      </c>
      <c r="R3502" s="9">
        <f t="shared" si="438"/>
        <v>25.30952380952381</v>
      </c>
      <c r="S3502" s="6" t="s">
        <v>8317</v>
      </c>
      <c r="T3502" s="6" t="s">
        <v>8318</v>
      </c>
      <c r="U3502" s="6" t="str">
        <f t="shared" si="432"/>
        <v>theater</v>
      </c>
      <c r="V3502" s="6" t="str">
        <f t="shared" si="439"/>
        <v>plays</v>
      </c>
      <c r="W3502" s="6" t="str">
        <f t="shared" si="433"/>
        <v>theater</v>
      </c>
      <c r="X3502" s="6" t="str">
        <f t="shared" si="434"/>
        <v>plays</v>
      </c>
    </row>
    <row r="3503" spans="1:24" ht="104.7" customHeight="1" x14ac:dyDescent="0.55000000000000004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20">
        <f t="shared" si="435"/>
        <v>42233.763831018514</v>
      </c>
      <c r="L3503" s="20">
        <f t="shared" si="436"/>
        <v>42258.763831018514</v>
      </c>
      <c r="M3503" s="6" t="b">
        <v>0</v>
      </c>
      <c r="N3503" s="6">
        <v>42</v>
      </c>
      <c r="O3503" s="6" t="b">
        <v>1</v>
      </c>
      <c r="P3503" s="6" t="s">
        <v>8271</v>
      </c>
      <c r="Q3503" s="8">
        <f t="shared" si="437"/>
        <v>100.66666666666666</v>
      </c>
      <c r="R3503" s="9">
        <f t="shared" si="438"/>
        <v>35.952380952380949</v>
      </c>
      <c r="S3503" s="6" t="s">
        <v>8317</v>
      </c>
      <c r="T3503" s="6" t="s">
        <v>8318</v>
      </c>
      <c r="U3503" s="6" t="str">
        <f t="shared" si="432"/>
        <v>theater</v>
      </c>
      <c r="V3503" s="6" t="str">
        <f t="shared" si="439"/>
        <v>plays</v>
      </c>
      <c r="W3503" s="6" t="str">
        <f t="shared" si="433"/>
        <v>theater</v>
      </c>
      <c r="X3503" s="6" t="str">
        <f t="shared" si="434"/>
        <v>plays</v>
      </c>
    </row>
    <row r="3504" spans="1:24" ht="104.7" customHeight="1" x14ac:dyDescent="0.55000000000000004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20">
        <f t="shared" si="435"/>
        <v>42430.839398148149</v>
      </c>
      <c r="L3504" s="20">
        <f t="shared" si="436"/>
        <v>42445.165972222225</v>
      </c>
      <c r="M3504" s="6" t="b">
        <v>0</v>
      </c>
      <c r="N3504" s="6">
        <v>31</v>
      </c>
      <c r="O3504" s="6" t="b">
        <v>1</v>
      </c>
      <c r="P3504" s="6" t="s">
        <v>8271</v>
      </c>
      <c r="Q3504" s="8">
        <f t="shared" si="437"/>
        <v>105.4</v>
      </c>
      <c r="R3504" s="9">
        <f t="shared" si="438"/>
        <v>136</v>
      </c>
      <c r="S3504" s="6" t="s">
        <v>8317</v>
      </c>
      <c r="T3504" s="6" t="s">
        <v>8318</v>
      </c>
      <c r="U3504" s="6" t="str">
        <f t="shared" si="432"/>
        <v>theater</v>
      </c>
      <c r="V3504" s="6" t="str">
        <f t="shared" si="439"/>
        <v>plays</v>
      </c>
      <c r="W3504" s="6" t="str">
        <f t="shared" si="433"/>
        <v>theater</v>
      </c>
      <c r="X3504" s="6" t="str">
        <f t="shared" si="434"/>
        <v>plays</v>
      </c>
    </row>
    <row r="3505" spans="1:24" ht="104.7" customHeight="1" x14ac:dyDescent="0.55000000000000004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20">
        <f t="shared" si="435"/>
        <v>42545.478333333333</v>
      </c>
      <c r="L3505" s="20">
        <f t="shared" si="436"/>
        <v>42575.478333333333</v>
      </c>
      <c r="M3505" s="6" t="b">
        <v>0</v>
      </c>
      <c r="N3505" s="6">
        <v>38</v>
      </c>
      <c r="O3505" s="6" t="b">
        <v>1</v>
      </c>
      <c r="P3505" s="6" t="s">
        <v>8271</v>
      </c>
      <c r="Q3505" s="8">
        <f t="shared" si="437"/>
        <v>107.55999999999999</v>
      </c>
      <c r="R3505" s="9">
        <f t="shared" si="438"/>
        <v>70.763157894736835</v>
      </c>
      <c r="S3505" s="6" t="s">
        <v>8317</v>
      </c>
      <c r="T3505" s="6" t="s">
        <v>8318</v>
      </c>
      <c r="U3505" s="6" t="str">
        <f t="shared" si="432"/>
        <v>theater</v>
      </c>
      <c r="V3505" s="6" t="str">
        <f t="shared" si="439"/>
        <v>plays</v>
      </c>
      <c r="W3505" s="6" t="str">
        <f t="shared" si="433"/>
        <v>theater</v>
      </c>
      <c r="X3505" s="6" t="str">
        <f t="shared" si="434"/>
        <v>plays</v>
      </c>
    </row>
    <row r="3506" spans="1:24" ht="104.7" customHeight="1" x14ac:dyDescent="0.55000000000000004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20">
        <f t="shared" si="435"/>
        <v>42297.748738425929</v>
      </c>
      <c r="L3506" s="20">
        <f t="shared" si="436"/>
        <v>42327.790405092594</v>
      </c>
      <c r="M3506" s="6" t="b">
        <v>0</v>
      </c>
      <c r="N3506" s="6">
        <v>8</v>
      </c>
      <c r="O3506" s="6" t="b">
        <v>1</v>
      </c>
      <c r="P3506" s="6" t="s">
        <v>8271</v>
      </c>
      <c r="Q3506" s="8">
        <f t="shared" si="437"/>
        <v>100</v>
      </c>
      <c r="R3506" s="9">
        <f t="shared" si="438"/>
        <v>125</v>
      </c>
      <c r="S3506" s="6" t="s">
        <v>8317</v>
      </c>
      <c r="T3506" s="6" t="s">
        <v>8318</v>
      </c>
      <c r="U3506" s="6" t="str">
        <f t="shared" si="432"/>
        <v>theater</v>
      </c>
      <c r="V3506" s="6" t="str">
        <f t="shared" si="439"/>
        <v>plays</v>
      </c>
      <c r="W3506" s="6" t="str">
        <f t="shared" si="433"/>
        <v>theater</v>
      </c>
      <c r="X3506" s="6" t="str">
        <f t="shared" si="434"/>
        <v>plays</v>
      </c>
    </row>
    <row r="3507" spans="1:24" ht="104.7" customHeight="1" x14ac:dyDescent="0.55000000000000004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20">
        <f t="shared" si="435"/>
        <v>41760.935706018521</v>
      </c>
      <c r="L3507" s="20">
        <f t="shared" si="436"/>
        <v>41772.166666666664</v>
      </c>
      <c r="M3507" s="6" t="b">
        <v>0</v>
      </c>
      <c r="N3507" s="6">
        <v>39</v>
      </c>
      <c r="O3507" s="6" t="b">
        <v>1</v>
      </c>
      <c r="P3507" s="6" t="s">
        <v>8271</v>
      </c>
      <c r="Q3507" s="8">
        <f t="shared" si="437"/>
        <v>103.76</v>
      </c>
      <c r="R3507" s="9">
        <f t="shared" si="438"/>
        <v>66.512820512820511</v>
      </c>
      <c r="S3507" s="6" t="s">
        <v>8317</v>
      </c>
      <c r="T3507" s="6" t="s">
        <v>8318</v>
      </c>
      <c r="U3507" s="6" t="str">
        <f t="shared" si="432"/>
        <v>theater</v>
      </c>
      <c r="V3507" s="6" t="str">
        <f t="shared" si="439"/>
        <v>plays</v>
      </c>
      <c r="W3507" s="6" t="str">
        <f t="shared" si="433"/>
        <v>theater</v>
      </c>
      <c r="X3507" s="6" t="str">
        <f t="shared" si="434"/>
        <v>plays</v>
      </c>
    </row>
    <row r="3508" spans="1:24" ht="104.7" customHeight="1" x14ac:dyDescent="0.55000000000000004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20">
        <f t="shared" si="435"/>
        <v>41829.734259259261</v>
      </c>
      <c r="L3508" s="20">
        <f t="shared" si="436"/>
        <v>41874.734259259261</v>
      </c>
      <c r="M3508" s="6" t="b">
        <v>0</v>
      </c>
      <c r="N3508" s="6">
        <v>29</v>
      </c>
      <c r="O3508" s="6" t="b">
        <v>1</v>
      </c>
      <c r="P3508" s="6" t="s">
        <v>8271</v>
      </c>
      <c r="Q3508" s="8">
        <f t="shared" si="437"/>
        <v>101.49999999999999</v>
      </c>
      <c r="R3508" s="9">
        <f t="shared" si="438"/>
        <v>105</v>
      </c>
      <c r="S3508" s="6" t="s">
        <v>8317</v>
      </c>
      <c r="T3508" s="6" t="s">
        <v>8318</v>
      </c>
      <c r="U3508" s="6" t="str">
        <f t="shared" si="432"/>
        <v>theater</v>
      </c>
      <c r="V3508" s="6" t="str">
        <f t="shared" si="439"/>
        <v>plays</v>
      </c>
      <c r="W3508" s="6" t="str">
        <f t="shared" si="433"/>
        <v>theater</v>
      </c>
      <c r="X3508" s="6" t="str">
        <f t="shared" si="434"/>
        <v>plays</v>
      </c>
    </row>
    <row r="3509" spans="1:24" ht="104.7" customHeight="1" x14ac:dyDescent="0.55000000000000004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20">
        <f t="shared" si="435"/>
        <v>42491.92288194444</v>
      </c>
      <c r="L3509" s="20">
        <f t="shared" si="436"/>
        <v>42521.92288194444</v>
      </c>
      <c r="M3509" s="6" t="b">
        <v>0</v>
      </c>
      <c r="N3509" s="6">
        <v>72</v>
      </c>
      <c r="O3509" s="6" t="b">
        <v>1</v>
      </c>
      <c r="P3509" s="6" t="s">
        <v>8271</v>
      </c>
      <c r="Q3509" s="8">
        <f t="shared" si="437"/>
        <v>104.4</v>
      </c>
      <c r="R3509" s="9">
        <f t="shared" si="438"/>
        <v>145</v>
      </c>
      <c r="S3509" s="6" t="s">
        <v>8317</v>
      </c>
      <c r="T3509" s="6" t="s">
        <v>8318</v>
      </c>
      <c r="U3509" s="6" t="str">
        <f t="shared" si="432"/>
        <v>theater</v>
      </c>
      <c r="V3509" s="6" t="str">
        <f t="shared" si="439"/>
        <v>plays</v>
      </c>
      <c r="W3509" s="6" t="str">
        <f t="shared" si="433"/>
        <v>theater</v>
      </c>
      <c r="X3509" s="6" t="str">
        <f t="shared" si="434"/>
        <v>plays</v>
      </c>
    </row>
    <row r="3510" spans="1:24" ht="104.7" customHeight="1" x14ac:dyDescent="0.55000000000000004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20">
        <f t="shared" si="435"/>
        <v>42477.729780092588</v>
      </c>
      <c r="L3510" s="20">
        <f t="shared" si="436"/>
        <v>42500.875</v>
      </c>
      <c r="M3510" s="6" t="b">
        <v>0</v>
      </c>
      <c r="N3510" s="6">
        <v>15</v>
      </c>
      <c r="O3510" s="6" t="b">
        <v>1</v>
      </c>
      <c r="P3510" s="6" t="s">
        <v>8271</v>
      </c>
      <c r="Q3510" s="8">
        <f t="shared" si="437"/>
        <v>180</v>
      </c>
      <c r="R3510" s="9">
        <f t="shared" si="438"/>
        <v>12</v>
      </c>
      <c r="S3510" s="6" t="s">
        <v>8317</v>
      </c>
      <c r="T3510" s="6" t="s">
        <v>8318</v>
      </c>
      <c r="U3510" s="6" t="str">
        <f t="shared" si="432"/>
        <v>theater</v>
      </c>
      <c r="V3510" s="6" t="str">
        <f t="shared" si="439"/>
        <v>plays</v>
      </c>
      <c r="W3510" s="6" t="str">
        <f t="shared" si="433"/>
        <v>theater</v>
      </c>
      <c r="X3510" s="6" t="str">
        <f t="shared" si="434"/>
        <v>plays</v>
      </c>
    </row>
    <row r="3511" spans="1:24" ht="104.7" customHeight="1" x14ac:dyDescent="0.55000000000000004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20">
        <f t="shared" si="435"/>
        <v>41950.859560185185</v>
      </c>
      <c r="L3511" s="20">
        <f t="shared" si="436"/>
        <v>41964.204861111109</v>
      </c>
      <c r="M3511" s="6" t="b">
        <v>0</v>
      </c>
      <c r="N3511" s="6">
        <v>33</v>
      </c>
      <c r="O3511" s="6" t="b">
        <v>1</v>
      </c>
      <c r="P3511" s="6" t="s">
        <v>8271</v>
      </c>
      <c r="Q3511" s="8">
        <f t="shared" si="437"/>
        <v>106.33333333333333</v>
      </c>
      <c r="R3511" s="9">
        <f t="shared" si="438"/>
        <v>96.666666666666671</v>
      </c>
      <c r="S3511" s="6" t="s">
        <v>8317</v>
      </c>
      <c r="T3511" s="6" t="s">
        <v>8318</v>
      </c>
      <c r="U3511" s="6" t="str">
        <f t="shared" si="432"/>
        <v>theater</v>
      </c>
      <c r="V3511" s="6" t="str">
        <f t="shared" si="439"/>
        <v>plays</v>
      </c>
      <c r="W3511" s="6" t="str">
        <f t="shared" si="433"/>
        <v>theater</v>
      </c>
      <c r="X3511" s="6" t="str">
        <f t="shared" si="434"/>
        <v>plays</v>
      </c>
    </row>
    <row r="3512" spans="1:24" ht="104.7" customHeight="1" x14ac:dyDescent="0.55000000000000004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20">
        <f t="shared" si="435"/>
        <v>41802.62090277778</v>
      </c>
      <c r="L3512" s="20">
        <f t="shared" si="436"/>
        <v>41822.62090277778</v>
      </c>
      <c r="M3512" s="6" t="b">
        <v>0</v>
      </c>
      <c r="N3512" s="6">
        <v>15</v>
      </c>
      <c r="O3512" s="6" t="b">
        <v>1</v>
      </c>
      <c r="P3512" s="6" t="s">
        <v>8271</v>
      </c>
      <c r="Q3512" s="8">
        <f t="shared" si="437"/>
        <v>100.55555555555556</v>
      </c>
      <c r="R3512" s="9">
        <f t="shared" si="438"/>
        <v>60.333333333333336</v>
      </c>
      <c r="S3512" s="6" t="s">
        <v>8317</v>
      </c>
      <c r="T3512" s="6" t="s">
        <v>8318</v>
      </c>
      <c r="U3512" s="6" t="str">
        <f t="shared" si="432"/>
        <v>theater</v>
      </c>
      <c r="V3512" s="6" t="str">
        <f t="shared" si="439"/>
        <v>plays</v>
      </c>
      <c r="W3512" s="6" t="str">
        <f t="shared" si="433"/>
        <v>theater</v>
      </c>
      <c r="X3512" s="6" t="str">
        <f t="shared" si="434"/>
        <v>plays</v>
      </c>
    </row>
    <row r="3513" spans="1:24" ht="104.7" customHeight="1" x14ac:dyDescent="0.55000000000000004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20">
        <f t="shared" si="435"/>
        <v>41927.873784722222</v>
      </c>
      <c r="L3513" s="20">
        <f t="shared" si="436"/>
        <v>41950.770833333336</v>
      </c>
      <c r="M3513" s="6" t="b">
        <v>0</v>
      </c>
      <c r="N3513" s="6">
        <v>19</v>
      </c>
      <c r="O3513" s="6" t="b">
        <v>1</v>
      </c>
      <c r="P3513" s="6" t="s">
        <v>8271</v>
      </c>
      <c r="Q3513" s="8">
        <f t="shared" si="437"/>
        <v>101.2</v>
      </c>
      <c r="R3513" s="9">
        <f t="shared" si="438"/>
        <v>79.89473684210526</v>
      </c>
      <c r="S3513" s="6" t="s">
        <v>8317</v>
      </c>
      <c r="T3513" s="6" t="s">
        <v>8318</v>
      </c>
      <c r="U3513" s="6" t="str">
        <f t="shared" si="432"/>
        <v>theater</v>
      </c>
      <c r="V3513" s="6" t="str">
        <f t="shared" si="439"/>
        <v>plays</v>
      </c>
      <c r="W3513" s="6" t="str">
        <f t="shared" si="433"/>
        <v>theater</v>
      </c>
      <c r="X3513" s="6" t="str">
        <f t="shared" si="434"/>
        <v>plays</v>
      </c>
    </row>
    <row r="3514" spans="1:24" ht="104.7" customHeight="1" x14ac:dyDescent="0.55000000000000004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20">
        <f t="shared" si="435"/>
        <v>42057.536944444444</v>
      </c>
      <c r="L3514" s="20">
        <f t="shared" si="436"/>
        <v>42117.49527777778</v>
      </c>
      <c r="M3514" s="6" t="b">
        <v>0</v>
      </c>
      <c r="N3514" s="6">
        <v>17</v>
      </c>
      <c r="O3514" s="6" t="b">
        <v>1</v>
      </c>
      <c r="P3514" s="6" t="s">
        <v>8271</v>
      </c>
      <c r="Q3514" s="8">
        <f t="shared" si="437"/>
        <v>100</v>
      </c>
      <c r="R3514" s="9">
        <f t="shared" si="438"/>
        <v>58.823529411764703</v>
      </c>
      <c r="S3514" s="6" t="s">
        <v>8317</v>
      </c>
      <c r="T3514" s="6" t="s">
        <v>8318</v>
      </c>
      <c r="U3514" s="6" t="str">
        <f t="shared" si="432"/>
        <v>theater</v>
      </c>
      <c r="V3514" s="6" t="str">
        <f t="shared" si="439"/>
        <v>plays</v>
      </c>
      <c r="W3514" s="6" t="str">
        <f t="shared" si="433"/>
        <v>theater</v>
      </c>
      <c r="X3514" s="6" t="str">
        <f t="shared" si="434"/>
        <v>plays</v>
      </c>
    </row>
    <row r="3515" spans="1:24" ht="104.7" customHeight="1" x14ac:dyDescent="0.55000000000000004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20">
        <f t="shared" si="435"/>
        <v>41781.096203703702</v>
      </c>
      <c r="L3515" s="20">
        <f t="shared" si="436"/>
        <v>41794.207638888889</v>
      </c>
      <c r="M3515" s="6" t="b">
        <v>0</v>
      </c>
      <c r="N3515" s="6">
        <v>44</v>
      </c>
      <c r="O3515" s="6" t="b">
        <v>1</v>
      </c>
      <c r="P3515" s="6" t="s">
        <v>8271</v>
      </c>
      <c r="Q3515" s="8">
        <f t="shared" si="437"/>
        <v>118.39285714285714</v>
      </c>
      <c r="R3515" s="9">
        <f t="shared" si="438"/>
        <v>75.340909090909093</v>
      </c>
      <c r="S3515" s="6" t="s">
        <v>8317</v>
      </c>
      <c r="T3515" s="6" t="s">
        <v>8318</v>
      </c>
      <c r="U3515" s="6" t="str">
        <f t="shared" si="432"/>
        <v>theater</v>
      </c>
      <c r="V3515" s="6" t="str">
        <f t="shared" si="439"/>
        <v>plays</v>
      </c>
      <c r="W3515" s="6" t="str">
        <f t="shared" si="433"/>
        <v>theater</v>
      </c>
      <c r="X3515" s="6" t="str">
        <f t="shared" si="434"/>
        <v>plays</v>
      </c>
    </row>
    <row r="3516" spans="1:24" ht="104.7" customHeight="1" x14ac:dyDescent="0.55000000000000004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20">
        <f t="shared" si="435"/>
        <v>42020.846666666665</v>
      </c>
      <c r="L3516" s="20">
        <f t="shared" si="436"/>
        <v>42037.207638888889</v>
      </c>
      <c r="M3516" s="6" t="b">
        <v>0</v>
      </c>
      <c r="N3516" s="6">
        <v>10</v>
      </c>
      <c r="O3516" s="6" t="b">
        <v>1</v>
      </c>
      <c r="P3516" s="6" t="s">
        <v>8271</v>
      </c>
      <c r="Q3516" s="8">
        <f t="shared" si="437"/>
        <v>110.00000000000001</v>
      </c>
      <c r="R3516" s="9">
        <f t="shared" si="438"/>
        <v>55</v>
      </c>
      <c r="S3516" s="6" t="s">
        <v>8317</v>
      </c>
      <c r="T3516" s="6" t="s">
        <v>8318</v>
      </c>
      <c r="U3516" s="6" t="str">
        <f t="shared" si="432"/>
        <v>theater</v>
      </c>
      <c r="V3516" s="6" t="str">
        <f t="shared" si="439"/>
        <v>plays</v>
      </c>
      <c r="W3516" s="6" t="str">
        <f t="shared" si="433"/>
        <v>theater</v>
      </c>
      <c r="X3516" s="6" t="str">
        <f t="shared" si="434"/>
        <v>plays</v>
      </c>
    </row>
    <row r="3517" spans="1:24" ht="104.7" customHeight="1" x14ac:dyDescent="0.55000000000000004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20">
        <f t="shared" si="435"/>
        <v>42125.772812499999</v>
      </c>
      <c r="L3517" s="20">
        <f t="shared" si="436"/>
        <v>42155.772812499999</v>
      </c>
      <c r="M3517" s="6" t="b">
        <v>0</v>
      </c>
      <c r="N3517" s="6">
        <v>46</v>
      </c>
      <c r="O3517" s="6" t="b">
        <v>1</v>
      </c>
      <c r="P3517" s="6" t="s">
        <v>8271</v>
      </c>
      <c r="Q3517" s="8">
        <f t="shared" si="437"/>
        <v>102.66666666666666</v>
      </c>
      <c r="R3517" s="9">
        <f t="shared" si="438"/>
        <v>66.956521739130437</v>
      </c>
      <c r="S3517" s="6" t="s">
        <v>8317</v>
      </c>
      <c r="T3517" s="6" t="s">
        <v>8318</v>
      </c>
      <c r="U3517" s="6" t="str">
        <f t="shared" si="432"/>
        <v>theater</v>
      </c>
      <c r="V3517" s="6" t="str">
        <f t="shared" si="439"/>
        <v>plays</v>
      </c>
      <c r="W3517" s="6" t="str">
        <f t="shared" si="433"/>
        <v>theater</v>
      </c>
      <c r="X3517" s="6" t="str">
        <f t="shared" si="434"/>
        <v>plays</v>
      </c>
    </row>
    <row r="3518" spans="1:24" ht="104.7" customHeight="1" x14ac:dyDescent="0.55000000000000004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20">
        <f t="shared" si="435"/>
        <v>41856.010069444441</v>
      </c>
      <c r="L3518" s="20">
        <f t="shared" si="436"/>
        <v>41890.125</v>
      </c>
      <c r="M3518" s="6" t="b">
        <v>0</v>
      </c>
      <c r="N3518" s="6">
        <v>11</v>
      </c>
      <c r="O3518" s="6" t="b">
        <v>1</v>
      </c>
      <c r="P3518" s="6" t="s">
        <v>8271</v>
      </c>
      <c r="Q3518" s="8">
        <f t="shared" si="437"/>
        <v>100</v>
      </c>
      <c r="R3518" s="9">
        <f t="shared" si="438"/>
        <v>227.27272727272728</v>
      </c>
      <c r="S3518" s="6" t="s">
        <v>8317</v>
      </c>
      <c r="T3518" s="6" t="s">
        <v>8318</v>
      </c>
      <c r="U3518" s="6" t="str">
        <f t="shared" si="432"/>
        <v>theater</v>
      </c>
      <c r="V3518" s="6" t="str">
        <f t="shared" si="439"/>
        <v>plays</v>
      </c>
      <c r="W3518" s="6" t="str">
        <f t="shared" si="433"/>
        <v>theater</v>
      </c>
      <c r="X3518" s="6" t="str">
        <f t="shared" si="434"/>
        <v>plays</v>
      </c>
    </row>
    <row r="3519" spans="1:24" ht="104.7" customHeight="1" x14ac:dyDescent="0.55000000000000004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20">
        <f t="shared" si="435"/>
        <v>41794.817523148151</v>
      </c>
      <c r="L3519" s="20">
        <f t="shared" si="436"/>
        <v>41824.458333333336</v>
      </c>
      <c r="M3519" s="6" t="b">
        <v>0</v>
      </c>
      <c r="N3519" s="6">
        <v>13</v>
      </c>
      <c r="O3519" s="6" t="b">
        <v>1</v>
      </c>
      <c r="P3519" s="6" t="s">
        <v>8271</v>
      </c>
      <c r="Q3519" s="8">
        <f t="shared" si="437"/>
        <v>100</v>
      </c>
      <c r="R3519" s="9">
        <f t="shared" si="438"/>
        <v>307.69230769230768</v>
      </c>
      <c r="S3519" s="6" t="s">
        <v>8317</v>
      </c>
      <c r="T3519" s="6" t="s">
        <v>8318</v>
      </c>
      <c r="U3519" s="6" t="str">
        <f t="shared" si="432"/>
        <v>theater</v>
      </c>
      <c r="V3519" s="6" t="str">
        <f t="shared" si="439"/>
        <v>plays</v>
      </c>
      <c r="W3519" s="6" t="str">
        <f t="shared" si="433"/>
        <v>theater</v>
      </c>
      <c r="X3519" s="6" t="str">
        <f t="shared" si="434"/>
        <v>plays</v>
      </c>
    </row>
    <row r="3520" spans="1:24" ht="104.7" customHeight="1" x14ac:dyDescent="0.55000000000000004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20">
        <f t="shared" si="435"/>
        <v>41893.783553240741</v>
      </c>
      <c r="L3520" s="20">
        <f t="shared" si="436"/>
        <v>41914.597916666666</v>
      </c>
      <c r="M3520" s="6" t="b">
        <v>0</v>
      </c>
      <c r="N3520" s="6">
        <v>33</v>
      </c>
      <c r="O3520" s="6" t="b">
        <v>1</v>
      </c>
      <c r="P3520" s="6" t="s">
        <v>8271</v>
      </c>
      <c r="Q3520" s="8">
        <f t="shared" si="437"/>
        <v>110.04599999999999</v>
      </c>
      <c r="R3520" s="9">
        <f t="shared" si="438"/>
        <v>50.020909090909093</v>
      </c>
      <c r="S3520" s="6" t="s">
        <v>8317</v>
      </c>
      <c r="T3520" s="6" t="s">
        <v>8318</v>
      </c>
      <c r="U3520" s="6" t="str">
        <f t="shared" si="432"/>
        <v>theater</v>
      </c>
      <c r="V3520" s="6" t="str">
        <f t="shared" si="439"/>
        <v>plays</v>
      </c>
      <c r="W3520" s="6" t="str">
        <f t="shared" si="433"/>
        <v>theater</v>
      </c>
      <c r="X3520" s="6" t="str">
        <f t="shared" si="434"/>
        <v>plays</v>
      </c>
    </row>
    <row r="3521" spans="1:24" ht="104.7" customHeight="1" x14ac:dyDescent="0.55000000000000004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20">
        <f t="shared" si="435"/>
        <v>42037.598958333328</v>
      </c>
      <c r="L3521" s="20">
        <f t="shared" si="436"/>
        <v>42067.598958333328</v>
      </c>
      <c r="M3521" s="6" t="b">
        <v>0</v>
      </c>
      <c r="N3521" s="6">
        <v>28</v>
      </c>
      <c r="O3521" s="6" t="b">
        <v>1</v>
      </c>
      <c r="P3521" s="6" t="s">
        <v>8271</v>
      </c>
      <c r="Q3521" s="8">
        <f t="shared" si="437"/>
        <v>101.35000000000001</v>
      </c>
      <c r="R3521" s="9">
        <f t="shared" si="438"/>
        <v>72.392857142857139</v>
      </c>
      <c r="S3521" s="6" t="s">
        <v>8317</v>
      </c>
      <c r="T3521" s="6" t="s">
        <v>8318</v>
      </c>
      <c r="U3521" s="6" t="str">
        <f t="shared" si="432"/>
        <v>theater</v>
      </c>
      <c r="V3521" s="6" t="str">
        <f t="shared" si="439"/>
        <v>plays</v>
      </c>
      <c r="W3521" s="6" t="str">
        <f t="shared" si="433"/>
        <v>theater</v>
      </c>
      <c r="X3521" s="6" t="str">
        <f t="shared" si="434"/>
        <v>plays</v>
      </c>
    </row>
    <row r="3522" spans="1:24" ht="104.7" customHeight="1" x14ac:dyDescent="0.55000000000000004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20">
        <f t="shared" si="435"/>
        <v>42227.824212962965</v>
      </c>
      <c r="L3522" s="20">
        <f t="shared" si="436"/>
        <v>42253.57430555555</v>
      </c>
      <c r="M3522" s="6" t="b">
        <v>0</v>
      </c>
      <c r="N3522" s="6">
        <v>21</v>
      </c>
      <c r="O3522" s="6" t="b">
        <v>1</v>
      </c>
      <c r="P3522" s="6" t="s">
        <v>8271</v>
      </c>
      <c r="Q3522" s="8">
        <f t="shared" si="437"/>
        <v>100.75</v>
      </c>
      <c r="R3522" s="9">
        <f t="shared" si="438"/>
        <v>95.952380952380949</v>
      </c>
      <c r="S3522" s="6" t="s">
        <v>8317</v>
      </c>
      <c r="T3522" s="6" t="s">
        <v>8318</v>
      </c>
      <c r="U3522" s="6" t="str">
        <f t="shared" ref="U3522:U3585" si="440">LEFT(P3522,FIND("/",P3522)-1)</f>
        <v>theater</v>
      </c>
      <c r="V3522" s="6" t="str">
        <f t="shared" si="439"/>
        <v>plays</v>
      </c>
      <c r="W3522" s="6" t="str">
        <f t="shared" ref="W3522:W3585" si="441">TRIM(MID(SUBSTITUTE(P3522,"/",REPT(" ",LEN(P3522))),(1-1)*LEN(P3522)+1,LEN(P3522)))</f>
        <v>theater</v>
      </c>
      <c r="X3522" s="6" t="str">
        <f t="shared" ref="X3522:X3585" si="442">TRIM(MID(SUBSTITUTE(P3522,"/",REPT(" ",LEN(P3522))),(2-1)*LEN(P3522)+1,LEN(P3522)))</f>
        <v>plays</v>
      </c>
    </row>
    <row r="3523" spans="1:24" ht="104.7" customHeight="1" x14ac:dyDescent="0.55000000000000004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20">
        <f t="shared" ref="K3523:K3586" si="443">(((J3523/60)/60)/24)+DATE(1970,1,1)</f>
        <v>41881.361342592594</v>
      </c>
      <c r="L3523" s="20">
        <f t="shared" ref="L3523:L3586" si="444">(((I3523/60)/60)/24)+DATE(1970,1,1)</f>
        <v>41911.361342592594</v>
      </c>
      <c r="M3523" s="6" t="b">
        <v>0</v>
      </c>
      <c r="N3523" s="6">
        <v>13</v>
      </c>
      <c r="O3523" s="6" t="b">
        <v>1</v>
      </c>
      <c r="P3523" s="6" t="s">
        <v>8271</v>
      </c>
      <c r="Q3523" s="8">
        <f t="shared" ref="Q3523:Q3586" si="445">E3523/D3523*100</f>
        <v>169.42857142857144</v>
      </c>
      <c r="R3523" s="9">
        <f t="shared" ref="R3523:R3586" si="446">E3523/N3523</f>
        <v>45.615384615384613</v>
      </c>
      <c r="S3523" s="6" t="s">
        <v>8317</v>
      </c>
      <c r="T3523" s="6" t="s">
        <v>8318</v>
      </c>
      <c r="U3523" s="6" t="str">
        <f t="shared" si="440"/>
        <v>theater</v>
      </c>
      <c r="V3523" s="6" t="str">
        <f t="shared" ref="V3523:V3586" si="447">RIGHT(P3523,LEN(P3523)-LEN(U3523)-1)</f>
        <v>plays</v>
      </c>
      <c r="W3523" s="6" t="str">
        <f t="shared" si="441"/>
        <v>theater</v>
      </c>
      <c r="X3523" s="6" t="str">
        <f t="shared" si="442"/>
        <v>plays</v>
      </c>
    </row>
    <row r="3524" spans="1:24" ht="104.7" customHeight="1" x14ac:dyDescent="0.55000000000000004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20">
        <f t="shared" si="443"/>
        <v>42234.789884259255</v>
      </c>
      <c r="L3524" s="20">
        <f t="shared" si="444"/>
        <v>42262.420833333337</v>
      </c>
      <c r="M3524" s="6" t="b">
        <v>0</v>
      </c>
      <c r="N3524" s="6">
        <v>34</v>
      </c>
      <c r="O3524" s="6" t="b">
        <v>1</v>
      </c>
      <c r="P3524" s="6" t="s">
        <v>8271</v>
      </c>
      <c r="Q3524" s="8">
        <f t="shared" si="445"/>
        <v>100</v>
      </c>
      <c r="R3524" s="9">
        <f t="shared" si="446"/>
        <v>41.029411764705884</v>
      </c>
      <c r="S3524" s="6" t="s">
        <v>8317</v>
      </c>
      <c r="T3524" s="6" t="s">
        <v>8318</v>
      </c>
      <c r="U3524" s="6" t="str">
        <f t="shared" si="440"/>
        <v>theater</v>
      </c>
      <c r="V3524" s="6" t="str">
        <f t="shared" si="447"/>
        <v>plays</v>
      </c>
      <c r="W3524" s="6" t="str">
        <f t="shared" si="441"/>
        <v>theater</v>
      </c>
      <c r="X3524" s="6" t="str">
        <f t="shared" si="442"/>
        <v>plays</v>
      </c>
    </row>
    <row r="3525" spans="1:24" ht="104.7" customHeight="1" x14ac:dyDescent="0.55000000000000004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20">
        <f t="shared" si="443"/>
        <v>42581.397546296299</v>
      </c>
      <c r="L3525" s="20">
        <f t="shared" si="444"/>
        <v>42638.958333333328</v>
      </c>
      <c r="M3525" s="6" t="b">
        <v>0</v>
      </c>
      <c r="N3525" s="6">
        <v>80</v>
      </c>
      <c r="O3525" s="6" t="b">
        <v>1</v>
      </c>
      <c r="P3525" s="6" t="s">
        <v>8271</v>
      </c>
      <c r="Q3525" s="8">
        <f t="shared" si="445"/>
        <v>113.65</v>
      </c>
      <c r="R3525" s="9">
        <f t="shared" si="446"/>
        <v>56.825000000000003</v>
      </c>
      <c r="S3525" s="6" t="s">
        <v>8317</v>
      </c>
      <c r="T3525" s="6" t="s">
        <v>8318</v>
      </c>
      <c r="U3525" s="6" t="str">
        <f t="shared" si="440"/>
        <v>theater</v>
      </c>
      <c r="V3525" s="6" t="str">
        <f t="shared" si="447"/>
        <v>plays</v>
      </c>
      <c r="W3525" s="6" t="str">
        <f t="shared" si="441"/>
        <v>theater</v>
      </c>
      <c r="X3525" s="6" t="str">
        <f t="shared" si="442"/>
        <v>plays</v>
      </c>
    </row>
    <row r="3526" spans="1:24" ht="104.7" customHeight="1" x14ac:dyDescent="0.55000000000000004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20">
        <f t="shared" si="443"/>
        <v>41880.76357638889</v>
      </c>
      <c r="L3526" s="20">
        <f t="shared" si="444"/>
        <v>41895.166666666664</v>
      </c>
      <c r="M3526" s="6" t="b">
        <v>0</v>
      </c>
      <c r="N3526" s="6">
        <v>74</v>
      </c>
      <c r="O3526" s="6" t="b">
        <v>1</v>
      </c>
      <c r="P3526" s="6" t="s">
        <v>8271</v>
      </c>
      <c r="Q3526" s="8">
        <f t="shared" si="445"/>
        <v>101.56</v>
      </c>
      <c r="R3526" s="9">
        <f t="shared" si="446"/>
        <v>137.24324324324326</v>
      </c>
      <c r="S3526" s="6" t="s">
        <v>8317</v>
      </c>
      <c r="T3526" s="6" t="s">
        <v>8318</v>
      </c>
      <c r="U3526" s="6" t="str">
        <f t="shared" si="440"/>
        <v>theater</v>
      </c>
      <c r="V3526" s="6" t="str">
        <f t="shared" si="447"/>
        <v>plays</v>
      </c>
      <c r="W3526" s="6" t="str">
        <f t="shared" si="441"/>
        <v>theater</v>
      </c>
      <c r="X3526" s="6" t="str">
        <f t="shared" si="442"/>
        <v>plays</v>
      </c>
    </row>
    <row r="3527" spans="1:24" ht="104.7" customHeight="1" x14ac:dyDescent="0.55000000000000004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20">
        <f t="shared" si="443"/>
        <v>42214.6956712963</v>
      </c>
      <c r="L3527" s="20">
        <f t="shared" si="444"/>
        <v>42225.666666666672</v>
      </c>
      <c r="M3527" s="6" t="b">
        <v>0</v>
      </c>
      <c r="N3527" s="6">
        <v>7</v>
      </c>
      <c r="O3527" s="6" t="b">
        <v>1</v>
      </c>
      <c r="P3527" s="6" t="s">
        <v>8271</v>
      </c>
      <c r="Q3527" s="8">
        <f t="shared" si="445"/>
        <v>106</v>
      </c>
      <c r="R3527" s="9">
        <f t="shared" si="446"/>
        <v>75.714285714285708</v>
      </c>
      <c r="S3527" s="6" t="s">
        <v>8317</v>
      </c>
      <c r="T3527" s="6" t="s">
        <v>8318</v>
      </c>
      <c r="U3527" s="6" t="str">
        <f t="shared" si="440"/>
        <v>theater</v>
      </c>
      <c r="V3527" s="6" t="str">
        <f t="shared" si="447"/>
        <v>plays</v>
      </c>
      <c r="W3527" s="6" t="str">
        <f t="shared" si="441"/>
        <v>theater</v>
      </c>
      <c r="X3527" s="6" t="str">
        <f t="shared" si="442"/>
        <v>plays</v>
      </c>
    </row>
    <row r="3528" spans="1:24" ht="104.7" customHeight="1" x14ac:dyDescent="0.55000000000000004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20">
        <f t="shared" si="443"/>
        <v>42460.335312499999</v>
      </c>
      <c r="L3528" s="20">
        <f t="shared" si="444"/>
        <v>42488.249305555553</v>
      </c>
      <c r="M3528" s="6" t="b">
        <v>0</v>
      </c>
      <c r="N3528" s="6">
        <v>34</v>
      </c>
      <c r="O3528" s="6" t="b">
        <v>1</v>
      </c>
      <c r="P3528" s="6" t="s">
        <v>8271</v>
      </c>
      <c r="Q3528" s="8">
        <f t="shared" si="445"/>
        <v>102</v>
      </c>
      <c r="R3528" s="9">
        <f t="shared" si="446"/>
        <v>99</v>
      </c>
      <c r="S3528" s="6" t="s">
        <v>8317</v>
      </c>
      <c r="T3528" s="6" t="s">
        <v>8318</v>
      </c>
      <c r="U3528" s="6" t="str">
        <f t="shared" si="440"/>
        <v>theater</v>
      </c>
      <c r="V3528" s="6" t="str">
        <f t="shared" si="447"/>
        <v>plays</v>
      </c>
      <c r="W3528" s="6" t="str">
        <f t="shared" si="441"/>
        <v>theater</v>
      </c>
      <c r="X3528" s="6" t="str">
        <f t="shared" si="442"/>
        <v>plays</v>
      </c>
    </row>
    <row r="3529" spans="1:24" ht="104.7" customHeight="1" x14ac:dyDescent="0.55000000000000004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20">
        <f t="shared" si="443"/>
        <v>42167.023206018523</v>
      </c>
      <c r="L3529" s="20">
        <f t="shared" si="444"/>
        <v>42196.165972222225</v>
      </c>
      <c r="M3529" s="6" t="b">
        <v>0</v>
      </c>
      <c r="N3529" s="6">
        <v>86</v>
      </c>
      <c r="O3529" s="6" t="b">
        <v>1</v>
      </c>
      <c r="P3529" s="6" t="s">
        <v>8271</v>
      </c>
      <c r="Q3529" s="8">
        <f t="shared" si="445"/>
        <v>116.91666666666667</v>
      </c>
      <c r="R3529" s="9">
        <f t="shared" si="446"/>
        <v>81.569767441860463</v>
      </c>
      <c r="S3529" s="6" t="s">
        <v>8317</v>
      </c>
      <c r="T3529" s="6" t="s">
        <v>8318</v>
      </c>
      <c r="U3529" s="6" t="str">
        <f t="shared" si="440"/>
        <v>theater</v>
      </c>
      <c r="V3529" s="6" t="str">
        <f t="shared" si="447"/>
        <v>plays</v>
      </c>
      <c r="W3529" s="6" t="str">
        <f t="shared" si="441"/>
        <v>theater</v>
      </c>
      <c r="X3529" s="6" t="str">
        <f t="shared" si="442"/>
        <v>plays</v>
      </c>
    </row>
    <row r="3530" spans="1:24" ht="104.7" customHeight="1" x14ac:dyDescent="0.55000000000000004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20">
        <f t="shared" si="443"/>
        <v>42733.50136574074</v>
      </c>
      <c r="L3530" s="20">
        <f t="shared" si="444"/>
        <v>42753.50136574074</v>
      </c>
      <c r="M3530" s="6" t="b">
        <v>0</v>
      </c>
      <c r="N3530" s="6">
        <v>37</v>
      </c>
      <c r="O3530" s="6" t="b">
        <v>1</v>
      </c>
      <c r="P3530" s="6" t="s">
        <v>8271</v>
      </c>
      <c r="Q3530" s="8">
        <f t="shared" si="445"/>
        <v>101.15151515151514</v>
      </c>
      <c r="R3530" s="9">
        <f t="shared" si="446"/>
        <v>45.108108108108105</v>
      </c>
      <c r="S3530" s="6" t="s">
        <v>8317</v>
      </c>
      <c r="T3530" s="6" t="s">
        <v>8318</v>
      </c>
      <c r="U3530" s="6" t="str">
        <f t="shared" si="440"/>
        <v>theater</v>
      </c>
      <c r="V3530" s="6" t="str">
        <f t="shared" si="447"/>
        <v>plays</v>
      </c>
      <c r="W3530" s="6" t="str">
        <f t="shared" si="441"/>
        <v>theater</v>
      </c>
      <c r="X3530" s="6" t="str">
        <f t="shared" si="442"/>
        <v>plays</v>
      </c>
    </row>
    <row r="3531" spans="1:24" ht="104.7" customHeight="1" x14ac:dyDescent="0.55000000000000004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20">
        <f t="shared" si="443"/>
        <v>42177.761782407411</v>
      </c>
      <c r="L3531" s="20">
        <f t="shared" si="444"/>
        <v>42198.041666666672</v>
      </c>
      <c r="M3531" s="6" t="b">
        <v>0</v>
      </c>
      <c r="N3531" s="6">
        <v>18</v>
      </c>
      <c r="O3531" s="6" t="b">
        <v>1</v>
      </c>
      <c r="P3531" s="6" t="s">
        <v>8271</v>
      </c>
      <c r="Q3531" s="8">
        <f t="shared" si="445"/>
        <v>132</v>
      </c>
      <c r="R3531" s="9">
        <f t="shared" si="446"/>
        <v>36.666666666666664</v>
      </c>
      <c r="S3531" s="6" t="s">
        <v>8317</v>
      </c>
      <c r="T3531" s="6" t="s">
        <v>8318</v>
      </c>
      <c r="U3531" s="6" t="str">
        <f t="shared" si="440"/>
        <v>theater</v>
      </c>
      <c r="V3531" s="6" t="str">
        <f t="shared" si="447"/>
        <v>plays</v>
      </c>
      <c r="W3531" s="6" t="str">
        <f t="shared" si="441"/>
        <v>theater</v>
      </c>
      <c r="X3531" s="6" t="str">
        <f t="shared" si="442"/>
        <v>plays</v>
      </c>
    </row>
    <row r="3532" spans="1:24" ht="104.7" customHeight="1" x14ac:dyDescent="0.55000000000000004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20">
        <f t="shared" si="443"/>
        <v>42442.623344907406</v>
      </c>
      <c r="L3532" s="20">
        <f t="shared" si="444"/>
        <v>42470.833333333328</v>
      </c>
      <c r="M3532" s="6" t="b">
        <v>0</v>
      </c>
      <c r="N3532" s="6">
        <v>22</v>
      </c>
      <c r="O3532" s="6" t="b">
        <v>1</v>
      </c>
      <c r="P3532" s="6" t="s">
        <v>8271</v>
      </c>
      <c r="Q3532" s="8">
        <f t="shared" si="445"/>
        <v>100</v>
      </c>
      <c r="R3532" s="9">
        <f t="shared" si="446"/>
        <v>125</v>
      </c>
      <c r="S3532" s="6" t="s">
        <v>8317</v>
      </c>
      <c r="T3532" s="6" t="s">
        <v>8318</v>
      </c>
      <c r="U3532" s="6" t="str">
        <f t="shared" si="440"/>
        <v>theater</v>
      </c>
      <c r="V3532" s="6" t="str">
        <f t="shared" si="447"/>
        <v>plays</v>
      </c>
      <c r="W3532" s="6" t="str">
        <f t="shared" si="441"/>
        <v>theater</v>
      </c>
      <c r="X3532" s="6" t="str">
        <f t="shared" si="442"/>
        <v>plays</v>
      </c>
    </row>
    <row r="3533" spans="1:24" ht="104.7" customHeight="1" x14ac:dyDescent="0.55000000000000004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20">
        <f t="shared" si="443"/>
        <v>42521.654328703706</v>
      </c>
      <c r="L3533" s="20">
        <f t="shared" si="444"/>
        <v>42551.654328703706</v>
      </c>
      <c r="M3533" s="6" t="b">
        <v>0</v>
      </c>
      <c r="N3533" s="6">
        <v>26</v>
      </c>
      <c r="O3533" s="6" t="b">
        <v>1</v>
      </c>
      <c r="P3533" s="6" t="s">
        <v>8271</v>
      </c>
      <c r="Q3533" s="8">
        <f t="shared" si="445"/>
        <v>128</v>
      </c>
      <c r="R3533" s="9">
        <f t="shared" si="446"/>
        <v>49.230769230769234</v>
      </c>
      <c r="S3533" s="6" t="s">
        <v>8317</v>
      </c>
      <c r="T3533" s="6" t="s">
        <v>8318</v>
      </c>
      <c r="U3533" s="6" t="str">
        <f t="shared" si="440"/>
        <v>theater</v>
      </c>
      <c r="V3533" s="6" t="str">
        <f t="shared" si="447"/>
        <v>plays</v>
      </c>
      <c r="W3533" s="6" t="str">
        <f t="shared" si="441"/>
        <v>theater</v>
      </c>
      <c r="X3533" s="6" t="str">
        <f t="shared" si="442"/>
        <v>plays</v>
      </c>
    </row>
    <row r="3534" spans="1:24" ht="104.7" customHeight="1" x14ac:dyDescent="0.55000000000000004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20">
        <f t="shared" si="443"/>
        <v>41884.599849537037</v>
      </c>
      <c r="L3534" s="20">
        <f t="shared" si="444"/>
        <v>41900.165972222225</v>
      </c>
      <c r="M3534" s="6" t="b">
        <v>0</v>
      </c>
      <c r="N3534" s="6">
        <v>27</v>
      </c>
      <c r="O3534" s="6" t="b">
        <v>1</v>
      </c>
      <c r="P3534" s="6" t="s">
        <v>8271</v>
      </c>
      <c r="Q3534" s="8">
        <f t="shared" si="445"/>
        <v>118.95833333333334</v>
      </c>
      <c r="R3534" s="9">
        <f t="shared" si="446"/>
        <v>42.296296296296298</v>
      </c>
      <c r="S3534" s="6" t="s">
        <v>8317</v>
      </c>
      <c r="T3534" s="6" t="s">
        <v>8318</v>
      </c>
      <c r="U3534" s="6" t="str">
        <f t="shared" si="440"/>
        <v>theater</v>
      </c>
      <c r="V3534" s="6" t="str">
        <f t="shared" si="447"/>
        <v>plays</v>
      </c>
      <c r="W3534" s="6" t="str">
        <f t="shared" si="441"/>
        <v>theater</v>
      </c>
      <c r="X3534" s="6" t="str">
        <f t="shared" si="442"/>
        <v>plays</v>
      </c>
    </row>
    <row r="3535" spans="1:24" ht="104.7" customHeight="1" x14ac:dyDescent="0.55000000000000004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20">
        <f t="shared" si="443"/>
        <v>42289.761192129634</v>
      </c>
      <c r="L3535" s="20">
        <f t="shared" si="444"/>
        <v>42319.802858796291</v>
      </c>
      <c r="M3535" s="6" t="b">
        <v>0</v>
      </c>
      <c r="N3535" s="6">
        <v>8</v>
      </c>
      <c r="O3535" s="6" t="b">
        <v>1</v>
      </c>
      <c r="P3535" s="6" t="s">
        <v>8271</v>
      </c>
      <c r="Q3535" s="8">
        <f t="shared" si="445"/>
        <v>126.2</v>
      </c>
      <c r="R3535" s="9">
        <f t="shared" si="446"/>
        <v>78.875</v>
      </c>
      <c r="S3535" s="6" t="s">
        <v>8317</v>
      </c>
      <c r="T3535" s="6" t="s">
        <v>8318</v>
      </c>
      <c r="U3535" s="6" t="str">
        <f t="shared" si="440"/>
        <v>theater</v>
      </c>
      <c r="V3535" s="6" t="str">
        <f t="shared" si="447"/>
        <v>plays</v>
      </c>
      <c r="W3535" s="6" t="str">
        <f t="shared" si="441"/>
        <v>theater</v>
      </c>
      <c r="X3535" s="6" t="str">
        <f t="shared" si="442"/>
        <v>plays</v>
      </c>
    </row>
    <row r="3536" spans="1:24" ht="104.7" customHeight="1" x14ac:dyDescent="0.55000000000000004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20">
        <f t="shared" si="443"/>
        <v>42243.6252662037</v>
      </c>
      <c r="L3536" s="20">
        <f t="shared" si="444"/>
        <v>42278.6252662037</v>
      </c>
      <c r="M3536" s="6" t="b">
        <v>0</v>
      </c>
      <c r="N3536" s="6">
        <v>204</v>
      </c>
      <c r="O3536" s="6" t="b">
        <v>1</v>
      </c>
      <c r="P3536" s="6" t="s">
        <v>8271</v>
      </c>
      <c r="Q3536" s="8">
        <f t="shared" si="445"/>
        <v>156.20000000000002</v>
      </c>
      <c r="R3536" s="9">
        <f t="shared" si="446"/>
        <v>38.284313725490193</v>
      </c>
      <c r="S3536" s="6" t="s">
        <v>8317</v>
      </c>
      <c r="T3536" s="6" t="s">
        <v>8318</v>
      </c>
      <c r="U3536" s="6" t="str">
        <f t="shared" si="440"/>
        <v>theater</v>
      </c>
      <c r="V3536" s="6" t="str">
        <f t="shared" si="447"/>
        <v>plays</v>
      </c>
      <c r="W3536" s="6" t="str">
        <f t="shared" si="441"/>
        <v>theater</v>
      </c>
      <c r="X3536" s="6" t="str">
        <f t="shared" si="442"/>
        <v>plays</v>
      </c>
    </row>
    <row r="3537" spans="1:24" ht="104.7" customHeight="1" x14ac:dyDescent="0.55000000000000004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20">
        <f t="shared" si="443"/>
        <v>42248.640162037031</v>
      </c>
      <c r="L3537" s="20">
        <f t="shared" si="444"/>
        <v>42279.75</v>
      </c>
      <c r="M3537" s="6" t="b">
        <v>0</v>
      </c>
      <c r="N3537" s="6">
        <v>46</v>
      </c>
      <c r="O3537" s="6" t="b">
        <v>1</v>
      </c>
      <c r="P3537" s="6" t="s">
        <v>8271</v>
      </c>
      <c r="Q3537" s="8">
        <f t="shared" si="445"/>
        <v>103.15</v>
      </c>
      <c r="R3537" s="9">
        <f t="shared" si="446"/>
        <v>44.847826086956523</v>
      </c>
      <c r="S3537" s="6" t="s">
        <v>8317</v>
      </c>
      <c r="T3537" s="6" t="s">
        <v>8318</v>
      </c>
      <c r="U3537" s="6" t="str">
        <f t="shared" si="440"/>
        <v>theater</v>
      </c>
      <c r="V3537" s="6" t="str">
        <f t="shared" si="447"/>
        <v>plays</v>
      </c>
      <c r="W3537" s="6" t="str">
        <f t="shared" si="441"/>
        <v>theater</v>
      </c>
      <c r="X3537" s="6" t="str">
        <f t="shared" si="442"/>
        <v>plays</v>
      </c>
    </row>
    <row r="3538" spans="1:24" ht="104.7" customHeight="1" x14ac:dyDescent="0.55000000000000004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20">
        <f t="shared" si="443"/>
        <v>42328.727141203708</v>
      </c>
      <c r="L3538" s="20">
        <f t="shared" si="444"/>
        <v>42358.499305555553</v>
      </c>
      <c r="M3538" s="6" t="b">
        <v>0</v>
      </c>
      <c r="N3538" s="6">
        <v>17</v>
      </c>
      <c r="O3538" s="6" t="b">
        <v>1</v>
      </c>
      <c r="P3538" s="6" t="s">
        <v>8271</v>
      </c>
      <c r="Q3538" s="8">
        <f t="shared" si="445"/>
        <v>153.33333333333334</v>
      </c>
      <c r="R3538" s="9">
        <f t="shared" si="446"/>
        <v>13.529411764705882</v>
      </c>
      <c r="S3538" s="6" t="s">
        <v>8317</v>
      </c>
      <c r="T3538" s="6" t="s">
        <v>8318</v>
      </c>
      <c r="U3538" s="6" t="str">
        <f t="shared" si="440"/>
        <v>theater</v>
      </c>
      <c r="V3538" s="6" t="str">
        <f t="shared" si="447"/>
        <v>plays</v>
      </c>
      <c r="W3538" s="6" t="str">
        <f t="shared" si="441"/>
        <v>theater</v>
      </c>
      <c r="X3538" s="6" t="str">
        <f t="shared" si="442"/>
        <v>plays</v>
      </c>
    </row>
    <row r="3539" spans="1:24" ht="104.7" customHeight="1" x14ac:dyDescent="0.55000000000000004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20">
        <f t="shared" si="443"/>
        <v>41923.354351851849</v>
      </c>
      <c r="L3539" s="20">
        <f t="shared" si="444"/>
        <v>41960.332638888889</v>
      </c>
      <c r="M3539" s="6" t="b">
        <v>0</v>
      </c>
      <c r="N3539" s="6">
        <v>28</v>
      </c>
      <c r="O3539" s="6" t="b">
        <v>1</v>
      </c>
      <c r="P3539" s="6" t="s">
        <v>8271</v>
      </c>
      <c r="Q3539" s="8">
        <f t="shared" si="445"/>
        <v>180.44444444444446</v>
      </c>
      <c r="R3539" s="9">
        <f t="shared" si="446"/>
        <v>43.5</v>
      </c>
      <c r="S3539" s="6" t="s">
        <v>8317</v>
      </c>
      <c r="T3539" s="6" t="s">
        <v>8318</v>
      </c>
      <c r="U3539" s="6" t="str">
        <f t="shared" si="440"/>
        <v>theater</v>
      </c>
      <c r="V3539" s="6" t="str">
        <f t="shared" si="447"/>
        <v>plays</v>
      </c>
      <c r="W3539" s="6" t="str">
        <f t="shared" si="441"/>
        <v>theater</v>
      </c>
      <c r="X3539" s="6" t="str">
        <f t="shared" si="442"/>
        <v>plays</v>
      </c>
    </row>
    <row r="3540" spans="1:24" ht="104.7" customHeight="1" x14ac:dyDescent="0.55000000000000004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20">
        <f t="shared" si="443"/>
        <v>42571.420601851853</v>
      </c>
      <c r="L3540" s="20">
        <f t="shared" si="444"/>
        <v>42599.420601851853</v>
      </c>
      <c r="M3540" s="6" t="b">
        <v>0</v>
      </c>
      <c r="N3540" s="6">
        <v>83</v>
      </c>
      <c r="O3540" s="6" t="b">
        <v>1</v>
      </c>
      <c r="P3540" s="6" t="s">
        <v>8271</v>
      </c>
      <c r="Q3540" s="8">
        <f t="shared" si="445"/>
        <v>128.44999999999999</v>
      </c>
      <c r="R3540" s="9">
        <f t="shared" si="446"/>
        <v>30.951807228915662</v>
      </c>
      <c r="S3540" s="6" t="s">
        <v>8317</v>
      </c>
      <c r="T3540" s="6" t="s">
        <v>8318</v>
      </c>
      <c r="U3540" s="6" t="str">
        <f t="shared" si="440"/>
        <v>theater</v>
      </c>
      <c r="V3540" s="6" t="str">
        <f t="shared" si="447"/>
        <v>plays</v>
      </c>
      <c r="W3540" s="6" t="str">
        <f t="shared" si="441"/>
        <v>theater</v>
      </c>
      <c r="X3540" s="6" t="str">
        <f t="shared" si="442"/>
        <v>plays</v>
      </c>
    </row>
    <row r="3541" spans="1:24" ht="104.7" customHeight="1" x14ac:dyDescent="0.55000000000000004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20">
        <f t="shared" si="443"/>
        <v>42600.756041666667</v>
      </c>
      <c r="L3541" s="20">
        <f t="shared" si="444"/>
        <v>42621.756041666667</v>
      </c>
      <c r="M3541" s="6" t="b">
        <v>0</v>
      </c>
      <c r="N3541" s="6">
        <v>13</v>
      </c>
      <c r="O3541" s="6" t="b">
        <v>1</v>
      </c>
      <c r="P3541" s="6" t="s">
        <v>8271</v>
      </c>
      <c r="Q3541" s="8">
        <f t="shared" si="445"/>
        <v>119.66666666666667</v>
      </c>
      <c r="R3541" s="9">
        <f t="shared" si="446"/>
        <v>55.230769230769234</v>
      </c>
      <c r="S3541" s="6" t="s">
        <v>8317</v>
      </c>
      <c r="T3541" s="6" t="s">
        <v>8318</v>
      </c>
      <c r="U3541" s="6" t="str">
        <f t="shared" si="440"/>
        <v>theater</v>
      </c>
      <c r="V3541" s="6" t="str">
        <f t="shared" si="447"/>
        <v>plays</v>
      </c>
      <c r="W3541" s="6" t="str">
        <f t="shared" si="441"/>
        <v>theater</v>
      </c>
      <c r="X3541" s="6" t="str">
        <f t="shared" si="442"/>
        <v>plays</v>
      </c>
    </row>
    <row r="3542" spans="1:24" ht="104.7" customHeight="1" x14ac:dyDescent="0.55000000000000004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20">
        <f t="shared" si="443"/>
        <v>42517.003368055557</v>
      </c>
      <c r="L3542" s="20">
        <f t="shared" si="444"/>
        <v>42547.003368055557</v>
      </c>
      <c r="M3542" s="6" t="b">
        <v>0</v>
      </c>
      <c r="N3542" s="6">
        <v>8</v>
      </c>
      <c r="O3542" s="6" t="b">
        <v>1</v>
      </c>
      <c r="P3542" s="6" t="s">
        <v>8271</v>
      </c>
      <c r="Q3542" s="8">
        <f t="shared" si="445"/>
        <v>123</v>
      </c>
      <c r="R3542" s="9">
        <f t="shared" si="446"/>
        <v>46.125</v>
      </c>
      <c r="S3542" s="6" t="s">
        <v>8317</v>
      </c>
      <c r="T3542" s="6" t="s">
        <v>8318</v>
      </c>
      <c r="U3542" s="6" t="str">
        <f t="shared" si="440"/>
        <v>theater</v>
      </c>
      <c r="V3542" s="6" t="str">
        <f t="shared" si="447"/>
        <v>plays</v>
      </c>
      <c r="W3542" s="6" t="str">
        <f t="shared" si="441"/>
        <v>theater</v>
      </c>
      <c r="X3542" s="6" t="str">
        <f t="shared" si="442"/>
        <v>plays</v>
      </c>
    </row>
    <row r="3543" spans="1:24" ht="104.7" customHeight="1" x14ac:dyDescent="0.55000000000000004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20">
        <f t="shared" si="443"/>
        <v>42222.730034722219</v>
      </c>
      <c r="L3543" s="20">
        <f t="shared" si="444"/>
        <v>42247.730034722219</v>
      </c>
      <c r="M3543" s="6" t="b">
        <v>0</v>
      </c>
      <c r="N3543" s="6">
        <v>32</v>
      </c>
      <c r="O3543" s="6" t="b">
        <v>1</v>
      </c>
      <c r="P3543" s="6" t="s">
        <v>8271</v>
      </c>
      <c r="Q3543" s="8">
        <f t="shared" si="445"/>
        <v>105</v>
      </c>
      <c r="R3543" s="9">
        <f t="shared" si="446"/>
        <v>39.375</v>
      </c>
      <c r="S3543" s="6" t="s">
        <v>8317</v>
      </c>
      <c r="T3543" s="6" t="s">
        <v>8318</v>
      </c>
      <c r="U3543" s="6" t="str">
        <f t="shared" si="440"/>
        <v>theater</v>
      </c>
      <c r="V3543" s="6" t="str">
        <f t="shared" si="447"/>
        <v>plays</v>
      </c>
      <c r="W3543" s="6" t="str">
        <f t="shared" si="441"/>
        <v>theater</v>
      </c>
      <c r="X3543" s="6" t="str">
        <f t="shared" si="442"/>
        <v>plays</v>
      </c>
    </row>
    <row r="3544" spans="1:24" ht="104.7" customHeight="1" x14ac:dyDescent="0.55000000000000004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20">
        <f t="shared" si="443"/>
        <v>41829.599791666667</v>
      </c>
      <c r="L3544" s="20">
        <f t="shared" si="444"/>
        <v>41889.599791666667</v>
      </c>
      <c r="M3544" s="6" t="b">
        <v>0</v>
      </c>
      <c r="N3544" s="6">
        <v>85</v>
      </c>
      <c r="O3544" s="6" t="b">
        <v>1</v>
      </c>
      <c r="P3544" s="6" t="s">
        <v>8271</v>
      </c>
      <c r="Q3544" s="8">
        <f t="shared" si="445"/>
        <v>102.23636363636363</v>
      </c>
      <c r="R3544" s="9">
        <f t="shared" si="446"/>
        <v>66.152941176470591</v>
      </c>
      <c r="S3544" s="6" t="s">
        <v>8317</v>
      </c>
      <c r="T3544" s="6" t="s">
        <v>8318</v>
      </c>
      <c r="U3544" s="6" t="str">
        <f t="shared" si="440"/>
        <v>theater</v>
      </c>
      <c r="V3544" s="6" t="str">
        <f t="shared" si="447"/>
        <v>plays</v>
      </c>
      <c r="W3544" s="6" t="str">
        <f t="shared" si="441"/>
        <v>theater</v>
      </c>
      <c r="X3544" s="6" t="str">
        <f t="shared" si="442"/>
        <v>plays</v>
      </c>
    </row>
    <row r="3545" spans="1:24" ht="104.7" customHeight="1" x14ac:dyDescent="0.55000000000000004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20">
        <f t="shared" si="443"/>
        <v>42150.755312499998</v>
      </c>
      <c r="L3545" s="20">
        <f t="shared" si="444"/>
        <v>42180.755312499998</v>
      </c>
      <c r="M3545" s="6" t="b">
        <v>0</v>
      </c>
      <c r="N3545" s="6">
        <v>29</v>
      </c>
      <c r="O3545" s="6" t="b">
        <v>1</v>
      </c>
      <c r="P3545" s="6" t="s">
        <v>8271</v>
      </c>
      <c r="Q3545" s="8">
        <f t="shared" si="445"/>
        <v>104.66666666666666</v>
      </c>
      <c r="R3545" s="9">
        <f t="shared" si="446"/>
        <v>54.137931034482762</v>
      </c>
      <c r="S3545" s="6" t="s">
        <v>8317</v>
      </c>
      <c r="T3545" s="6" t="s">
        <v>8318</v>
      </c>
      <c r="U3545" s="6" t="str">
        <f t="shared" si="440"/>
        <v>theater</v>
      </c>
      <c r="V3545" s="6" t="str">
        <f t="shared" si="447"/>
        <v>plays</v>
      </c>
      <c r="W3545" s="6" t="str">
        <f t="shared" si="441"/>
        <v>theater</v>
      </c>
      <c r="X3545" s="6" t="str">
        <f t="shared" si="442"/>
        <v>plays</v>
      </c>
    </row>
    <row r="3546" spans="1:24" ht="104.7" customHeight="1" x14ac:dyDescent="0.55000000000000004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20">
        <f t="shared" si="443"/>
        <v>42040.831678240742</v>
      </c>
      <c r="L3546" s="20">
        <f t="shared" si="444"/>
        <v>42070.831678240742</v>
      </c>
      <c r="M3546" s="6" t="b">
        <v>0</v>
      </c>
      <c r="N3546" s="6">
        <v>24</v>
      </c>
      <c r="O3546" s="6" t="b">
        <v>1</v>
      </c>
      <c r="P3546" s="6" t="s">
        <v>8271</v>
      </c>
      <c r="Q3546" s="8">
        <f t="shared" si="445"/>
        <v>100</v>
      </c>
      <c r="R3546" s="9">
        <f t="shared" si="446"/>
        <v>104.16666666666667</v>
      </c>
      <c r="S3546" s="6" t="s">
        <v>8317</v>
      </c>
      <c r="T3546" s="6" t="s">
        <v>8318</v>
      </c>
      <c r="U3546" s="6" t="str">
        <f t="shared" si="440"/>
        <v>theater</v>
      </c>
      <c r="V3546" s="6" t="str">
        <f t="shared" si="447"/>
        <v>plays</v>
      </c>
      <c r="W3546" s="6" t="str">
        <f t="shared" si="441"/>
        <v>theater</v>
      </c>
      <c r="X3546" s="6" t="str">
        <f t="shared" si="442"/>
        <v>plays</v>
      </c>
    </row>
    <row r="3547" spans="1:24" ht="104.7" customHeight="1" x14ac:dyDescent="0.55000000000000004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20">
        <f t="shared" si="443"/>
        <v>42075.807395833333</v>
      </c>
      <c r="L3547" s="20">
        <f t="shared" si="444"/>
        <v>42105.807395833333</v>
      </c>
      <c r="M3547" s="6" t="b">
        <v>0</v>
      </c>
      <c r="N3547" s="6">
        <v>8</v>
      </c>
      <c r="O3547" s="6" t="b">
        <v>1</v>
      </c>
      <c r="P3547" s="6" t="s">
        <v>8271</v>
      </c>
      <c r="Q3547" s="8">
        <f t="shared" si="445"/>
        <v>100.4</v>
      </c>
      <c r="R3547" s="9">
        <f t="shared" si="446"/>
        <v>31.375</v>
      </c>
      <c r="S3547" s="6" t="s">
        <v>8317</v>
      </c>
      <c r="T3547" s="6" t="s">
        <v>8318</v>
      </c>
      <c r="U3547" s="6" t="str">
        <f t="shared" si="440"/>
        <v>theater</v>
      </c>
      <c r="V3547" s="6" t="str">
        <f t="shared" si="447"/>
        <v>plays</v>
      </c>
      <c r="W3547" s="6" t="str">
        <f t="shared" si="441"/>
        <v>theater</v>
      </c>
      <c r="X3547" s="6" t="str">
        <f t="shared" si="442"/>
        <v>plays</v>
      </c>
    </row>
    <row r="3548" spans="1:24" ht="104.7" customHeight="1" x14ac:dyDescent="0.55000000000000004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20">
        <f t="shared" si="443"/>
        <v>42073.660694444443</v>
      </c>
      <c r="L3548" s="20">
        <f t="shared" si="444"/>
        <v>42095.165972222225</v>
      </c>
      <c r="M3548" s="6" t="b">
        <v>0</v>
      </c>
      <c r="N3548" s="6">
        <v>19</v>
      </c>
      <c r="O3548" s="6" t="b">
        <v>1</v>
      </c>
      <c r="P3548" s="6" t="s">
        <v>8271</v>
      </c>
      <c r="Q3548" s="8">
        <f t="shared" si="445"/>
        <v>102.27272727272727</v>
      </c>
      <c r="R3548" s="9">
        <f t="shared" si="446"/>
        <v>59.210526315789473</v>
      </c>
      <c r="S3548" s="6" t="s">
        <v>8317</v>
      </c>
      <c r="T3548" s="6" t="s">
        <v>8318</v>
      </c>
      <c r="U3548" s="6" t="str">
        <f t="shared" si="440"/>
        <v>theater</v>
      </c>
      <c r="V3548" s="6" t="str">
        <f t="shared" si="447"/>
        <v>plays</v>
      </c>
      <c r="W3548" s="6" t="str">
        <f t="shared" si="441"/>
        <v>theater</v>
      </c>
      <c r="X3548" s="6" t="str">
        <f t="shared" si="442"/>
        <v>plays</v>
      </c>
    </row>
    <row r="3549" spans="1:24" ht="104.7" customHeight="1" x14ac:dyDescent="0.55000000000000004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20">
        <f t="shared" si="443"/>
        <v>42480.078715277778</v>
      </c>
      <c r="L3549" s="20">
        <f t="shared" si="444"/>
        <v>42504.165972222225</v>
      </c>
      <c r="M3549" s="6" t="b">
        <v>0</v>
      </c>
      <c r="N3549" s="6">
        <v>336</v>
      </c>
      <c r="O3549" s="6" t="b">
        <v>1</v>
      </c>
      <c r="P3549" s="6" t="s">
        <v>8271</v>
      </c>
      <c r="Q3549" s="8">
        <f t="shared" si="445"/>
        <v>114.40928571428573</v>
      </c>
      <c r="R3549" s="9">
        <f t="shared" si="446"/>
        <v>119.17633928571429</v>
      </c>
      <c r="S3549" s="6" t="s">
        <v>8317</v>
      </c>
      <c r="T3549" s="6" t="s">
        <v>8318</v>
      </c>
      <c r="U3549" s="6" t="str">
        <f t="shared" si="440"/>
        <v>theater</v>
      </c>
      <c r="V3549" s="6" t="str">
        <f t="shared" si="447"/>
        <v>plays</v>
      </c>
      <c r="W3549" s="6" t="str">
        <f t="shared" si="441"/>
        <v>theater</v>
      </c>
      <c r="X3549" s="6" t="str">
        <f t="shared" si="442"/>
        <v>plays</v>
      </c>
    </row>
    <row r="3550" spans="1:24" ht="104.7" customHeight="1" x14ac:dyDescent="0.55000000000000004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20">
        <f t="shared" si="443"/>
        <v>42411.942291666666</v>
      </c>
      <c r="L3550" s="20">
        <f t="shared" si="444"/>
        <v>42434.041666666672</v>
      </c>
      <c r="M3550" s="6" t="b">
        <v>0</v>
      </c>
      <c r="N3550" s="6">
        <v>13</v>
      </c>
      <c r="O3550" s="6" t="b">
        <v>1</v>
      </c>
      <c r="P3550" s="6" t="s">
        <v>8271</v>
      </c>
      <c r="Q3550" s="8">
        <f t="shared" si="445"/>
        <v>101.9047619047619</v>
      </c>
      <c r="R3550" s="9">
        <f t="shared" si="446"/>
        <v>164.61538461538461</v>
      </c>
      <c r="S3550" s="6" t="s">
        <v>8317</v>
      </c>
      <c r="T3550" s="6" t="s">
        <v>8318</v>
      </c>
      <c r="U3550" s="6" t="str">
        <f t="shared" si="440"/>
        <v>theater</v>
      </c>
      <c r="V3550" s="6" t="str">
        <f t="shared" si="447"/>
        <v>plays</v>
      </c>
      <c r="W3550" s="6" t="str">
        <f t="shared" si="441"/>
        <v>theater</v>
      </c>
      <c r="X3550" s="6" t="str">
        <f t="shared" si="442"/>
        <v>plays</v>
      </c>
    </row>
    <row r="3551" spans="1:24" ht="104.7" customHeight="1" x14ac:dyDescent="0.55000000000000004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20">
        <f t="shared" si="443"/>
        <v>42223.394363425927</v>
      </c>
      <c r="L3551" s="20">
        <f t="shared" si="444"/>
        <v>42251.394363425927</v>
      </c>
      <c r="M3551" s="6" t="b">
        <v>0</v>
      </c>
      <c r="N3551" s="6">
        <v>42</v>
      </c>
      <c r="O3551" s="6" t="b">
        <v>1</v>
      </c>
      <c r="P3551" s="6" t="s">
        <v>8271</v>
      </c>
      <c r="Q3551" s="8">
        <f t="shared" si="445"/>
        <v>102</v>
      </c>
      <c r="R3551" s="9">
        <f t="shared" si="446"/>
        <v>24.285714285714285</v>
      </c>
      <c r="S3551" s="6" t="s">
        <v>8317</v>
      </c>
      <c r="T3551" s="6" t="s">
        <v>8318</v>
      </c>
      <c r="U3551" s="6" t="str">
        <f t="shared" si="440"/>
        <v>theater</v>
      </c>
      <c r="V3551" s="6" t="str">
        <f t="shared" si="447"/>
        <v>plays</v>
      </c>
      <c r="W3551" s="6" t="str">
        <f t="shared" si="441"/>
        <v>theater</v>
      </c>
      <c r="X3551" s="6" t="str">
        <f t="shared" si="442"/>
        <v>plays</v>
      </c>
    </row>
    <row r="3552" spans="1:24" ht="104.7" customHeight="1" x14ac:dyDescent="0.55000000000000004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20">
        <f t="shared" si="443"/>
        <v>42462.893495370372</v>
      </c>
      <c r="L3552" s="20">
        <f t="shared" si="444"/>
        <v>42492.893495370372</v>
      </c>
      <c r="M3552" s="6" t="b">
        <v>0</v>
      </c>
      <c r="N3552" s="6">
        <v>64</v>
      </c>
      <c r="O3552" s="6" t="b">
        <v>1</v>
      </c>
      <c r="P3552" s="6" t="s">
        <v>8271</v>
      </c>
      <c r="Q3552" s="8">
        <f t="shared" si="445"/>
        <v>104.80000000000001</v>
      </c>
      <c r="R3552" s="9">
        <f t="shared" si="446"/>
        <v>40.9375</v>
      </c>
      <c r="S3552" s="6" t="s">
        <v>8317</v>
      </c>
      <c r="T3552" s="6" t="s">
        <v>8318</v>
      </c>
      <c r="U3552" s="6" t="str">
        <f t="shared" si="440"/>
        <v>theater</v>
      </c>
      <c r="V3552" s="6" t="str">
        <f t="shared" si="447"/>
        <v>plays</v>
      </c>
      <c r="W3552" s="6" t="str">
        <f t="shared" si="441"/>
        <v>theater</v>
      </c>
      <c r="X3552" s="6" t="str">
        <f t="shared" si="442"/>
        <v>plays</v>
      </c>
    </row>
    <row r="3553" spans="1:24" ht="104.7" customHeight="1" x14ac:dyDescent="0.55000000000000004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20">
        <f t="shared" si="443"/>
        <v>41753.515856481477</v>
      </c>
      <c r="L3553" s="20">
        <f t="shared" si="444"/>
        <v>41781.921527777777</v>
      </c>
      <c r="M3553" s="6" t="b">
        <v>0</v>
      </c>
      <c r="N3553" s="6">
        <v>25</v>
      </c>
      <c r="O3553" s="6" t="b">
        <v>1</v>
      </c>
      <c r="P3553" s="6" t="s">
        <v>8271</v>
      </c>
      <c r="Q3553" s="8">
        <f t="shared" si="445"/>
        <v>101.83333333333333</v>
      </c>
      <c r="R3553" s="9">
        <f t="shared" si="446"/>
        <v>61.1</v>
      </c>
      <c r="S3553" s="6" t="s">
        <v>8317</v>
      </c>
      <c r="T3553" s="6" t="s">
        <v>8318</v>
      </c>
      <c r="U3553" s="6" t="str">
        <f t="shared" si="440"/>
        <v>theater</v>
      </c>
      <c r="V3553" s="6" t="str">
        <f t="shared" si="447"/>
        <v>plays</v>
      </c>
      <c r="W3553" s="6" t="str">
        <f t="shared" si="441"/>
        <v>theater</v>
      </c>
      <c r="X3553" s="6" t="str">
        <f t="shared" si="442"/>
        <v>plays</v>
      </c>
    </row>
    <row r="3554" spans="1:24" ht="104.7" customHeight="1" x14ac:dyDescent="0.55000000000000004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20">
        <f t="shared" si="443"/>
        <v>41788.587083333332</v>
      </c>
      <c r="L3554" s="20">
        <f t="shared" si="444"/>
        <v>41818.587083333332</v>
      </c>
      <c r="M3554" s="6" t="b">
        <v>0</v>
      </c>
      <c r="N3554" s="6">
        <v>20</v>
      </c>
      <c r="O3554" s="6" t="b">
        <v>1</v>
      </c>
      <c r="P3554" s="6" t="s">
        <v>8271</v>
      </c>
      <c r="Q3554" s="8">
        <f t="shared" si="445"/>
        <v>100</v>
      </c>
      <c r="R3554" s="9">
        <f t="shared" si="446"/>
        <v>38.65</v>
      </c>
      <c r="S3554" s="6" t="s">
        <v>8317</v>
      </c>
      <c r="T3554" s="6" t="s">
        <v>8318</v>
      </c>
      <c r="U3554" s="6" t="str">
        <f t="shared" si="440"/>
        <v>theater</v>
      </c>
      <c r="V3554" s="6" t="str">
        <f t="shared" si="447"/>
        <v>plays</v>
      </c>
      <c r="W3554" s="6" t="str">
        <f t="shared" si="441"/>
        <v>theater</v>
      </c>
      <c r="X3554" s="6" t="str">
        <f t="shared" si="442"/>
        <v>plays</v>
      </c>
    </row>
    <row r="3555" spans="1:24" ht="104.7" customHeight="1" x14ac:dyDescent="0.55000000000000004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20">
        <f t="shared" si="443"/>
        <v>42196.028703703705</v>
      </c>
      <c r="L3555" s="20">
        <f t="shared" si="444"/>
        <v>42228</v>
      </c>
      <c r="M3555" s="6" t="b">
        <v>0</v>
      </c>
      <c r="N3555" s="6">
        <v>104</v>
      </c>
      <c r="O3555" s="6" t="b">
        <v>1</v>
      </c>
      <c r="P3555" s="6" t="s">
        <v>8271</v>
      </c>
      <c r="Q3555" s="8">
        <f t="shared" si="445"/>
        <v>106.27272727272728</v>
      </c>
      <c r="R3555" s="9">
        <f t="shared" si="446"/>
        <v>56.20192307692308</v>
      </c>
      <c r="S3555" s="6" t="s">
        <v>8317</v>
      </c>
      <c r="T3555" s="6" t="s">
        <v>8318</v>
      </c>
      <c r="U3555" s="6" t="str">
        <f t="shared" si="440"/>
        <v>theater</v>
      </c>
      <c r="V3555" s="6" t="str">
        <f t="shared" si="447"/>
        <v>plays</v>
      </c>
      <c r="W3555" s="6" t="str">
        <f t="shared" si="441"/>
        <v>theater</v>
      </c>
      <c r="X3555" s="6" t="str">
        <f t="shared" si="442"/>
        <v>plays</v>
      </c>
    </row>
    <row r="3556" spans="1:24" ht="104.7" customHeight="1" x14ac:dyDescent="0.55000000000000004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20">
        <f t="shared" si="443"/>
        <v>42016.050451388888</v>
      </c>
      <c r="L3556" s="20">
        <f t="shared" si="444"/>
        <v>42046.708333333328</v>
      </c>
      <c r="M3556" s="6" t="b">
        <v>0</v>
      </c>
      <c r="N3556" s="6">
        <v>53</v>
      </c>
      <c r="O3556" s="6" t="b">
        <v>1</v>
      </c>
      <c r="P3556" s="6" t="s">
        <v>8271</v>
      </c>
      <c r="Q3556" s="8">
        <f t="shared" si="445"/>
        <v>113.42219999999999</v>
      </c>
      <c r="R3556" s="9">
        <f t="shared" si="446"/>
        <v>107.00207547169811</v>
      </c>
      <c r="S3556" s="6" t="s">
        <v>8317</v>
      </c>
      <c r="T3556" s="6" t="s">
        <v>8318</v>
      </c>
      <c r="U3556" s="6" t="str">
        <f t="shared" si="440"/>
        <v>theater</v>
      </c>
      <c r="V3556" s="6" t="str">
        <f t="shared" si="447"/>
        <v>plays</v>
      </c>
      <c r="W3556" s="6" t="str">
        <f t="shared" si="441"/>
        <v>theater</v>
      </c>
      <c r="X3556" s="6" t="str">
        <f t="shared" si="442"/>
        <v>plays</v>
      </c>
    </row>
    <row r="3557" spans="1:24" ht="104.7" customHeight="1" x14ac:dyDescent="0.55000000000000004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20">
        <f t="shared" si="443"/>
        <v>42661.442060185189</v>
      </c>
      <c r="L3557" s="20">
        <f t="shared" si="444"/>
        <v>42691.483726851846</v>
      </c>
      <c r="M3557" s="6" t="b">
        <v>0</v>
      </c>
      <c r="N3557" s="6">
        <v>14</v>
      </c>
      <c r="O3557" s="6" t="b">
        <v>1</v>
      </c>
      <c r="P3557" s="6" t="s">
        <v>8271</v>
      </c>
      <c r="Q3557" s="8">
        <f t="shared" si="445"/>
        <v>100</v>
      </c>
      <c r="R3557" s="9">
        <f t="shared" si="446"/>
        <v>171.42857142857142</v>
      </c>
      <c r="S3557" s="6" t="s">
        <v>8317</v>
      </c>
      <c r="T3557" s="6" t="s">
        <v>8318</v>
      </c>
      <c r="U3557" s="6" t="str">
        <f t="shared" si="440"/>
        <v>theater</v>
      </c>
      <c r="V3557" s="6" t="str">
        <f t="shared" si="447"/>
        <v>plays</v>
      </c>
      <c r="W3557" s="6" t="str">
        <f t="shared" si="441"/>
        <v>theater</v>
      </c>
      <c r="X3557" s="6" t="str">
        <f t="shared" si="442"/>
        <v>plays</v>
      </c>
    </row>
    <row r="3558" spans="1:24" ht="104.7" customHeight="1" x14ac:dyDescent="0.55000000000000004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20">
        <f t="shared" si="443"/>
        <v>41808.649583333332</v>
      </c>
      <c r="L3558" s="20">
        <f t="shared" si="444"/>
        <v>41868.649583333332</v>
      </c>
      <c r="M3558" s="6" t="b">
        <v>0</v>
      </c>
      <c r="N3558" s="6">
        <v>20</v>
      </c>
      <c r="O3558" s="6" t="b">
        <v>1</v>
      </c>
      <c r="P3558" s="6" t="s">
        <v>8271</v>
      </c>
      <c r="Q3558" s="8">
        <f t="shared" si="445"/>
        <v>100.45454545454547</v>
      </c>
      <c r="R3558" s="9">
        <f t="shared" si="446"/>
        <v>110.5</v>
      </c>
      <c r="S3558" s="6" t="s">
        <v>8317</v>
      </c>
      <c r="T3558" s="6" t="s">
        <v>8318</v>
      </c>
      <c r="U3558" s="6" t="str">
        <f t="shared" si="440"/>
        <v>theater</v>
      </c>
      <c r="V3558" s="6" t="str">
        <f t="shared" si="447"/>
        <v>plays</v>
      </c>
      <c r="W3558" s="6" t="str">
        <f t="shared" si="441"/>
        <v>theater</v>
      </c>
      <c r="X3558" s="6" t="str">
        <f t="shared" si="442"/>
        <v>plays</v>
      </c>
    </row>
    <row r="3559" spans="1:24" ht="104.7" customHeight="1" x14ac:dyDescent="0.55000000000000004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20">
        <f t="shared" si="443"/>
        <v>41730.276747685188</v>
      </c>
      <c r="L3559" s="20">
        <f t="shared" si="444"/>
        <v>41764.276747685188</v>
      </c>
      <c r="M3559" s="6" t="b">
        <v>0</v>
      </c>
      <c r="N3559" s="6">
        <v>558</v>
      </c>
      <c r="O3559" s="6" t="b">
        <v>1</v>
      </c>
      <c r="P3559" s="6" t="s">
        <v>8271</v>
      </c>
      <c r="Q3559" s="8">
        <f t="shared" si="445"/>
        <v>100.03599999999999</v>
      </c>
      <c r="R3559" s="9">
        <f t="shared" si="446"/>
        <v>179.27598566308242</v>
      </c>
      <c r="S3559" s="6" t="s">
        <v>8317</v>
      </c>
      <c r="T3559" s="6" t="s">
        <v>8318</v>
      </c>
      <c r="U3559" s="6" t="str">
        <f t="shared" si="440"/>
        <v>theater</v>
      </c>
      <c r="V3559" s="6" t="str">
        <f t="shared" si="447"/>
        <v>plays</v>
      </c>
      <c r="W3559" s="6" t="str">
        <f t="shared" si="441"/>
        <v>theater</v>
      </c>
      <c r="X3559" s="6" t="str">
        <f t="shared" si="442"/>
        <v>plays</v>
      </c>
    </row>
    <row r="3560" spans="1:24" ht="104.7" customHeight="1" x14ac:dyDescent="0.55000000000000004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20">
        <f t="shared" si="443"/>
        <v>42139.816840277781</v>
      </c>
      <c r="L3560" s="20">
        <f t="shared" si="444"/>
        <v>42181.875</v>
      </c>
      <c r="M3560" s="6" t="b">
        <v>0</v>
      </c>
      <c r="N3560" s="6">
        <v>22</v>
      </c>
      <c r="O3560" s="6" t="b">
        <v>1</v>
      </c>
      <c r="P3560" s="6" t="s">
        <v>8271</v>
      </c>
      <c r="Q3560" s="8">
        <f t="shared" si="445"/>
        <v>144</v>
      </c>
      <c r="R3560" s="9">
        <f t="shared" si="446"/>
        <v>22.90909090909091</v>
      </c>
      <c r="S3560" s="6" t="s">
        <v>8317</v>
      </c>
      <c r="T3560" s="6" t="s">
        <v>8318</v>
      </c>
      <c r="U3560" s="6" t="str">
        <f t="shared" si="440"/>
        <v>theater</v>
      </c>
      <c r="V3560" s="6" t="str">
        <f t="shared" si="447"/>
        <v>plays</v>
      </c>
      <c r="W3560" s="6" t="str">
        <f t="shared" si="441"/>
        <v>theater</v>
      </c>
      <c r="X3560" s="6" t="str">
        <f t="shared" si="442"/>
        <v>plays</v>
      </c>
    </row>
    <row r="3561" spans="1:24" ht="104.7" customHeight="1" x14ac:dyDescent="0.55000000000000004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20">
        <f t="shared" si="443"/>
        <v>42194.096157407403</v>
      </c>
      <c r="L3561" s="20">
        <f t="shared" si="444"/>
        <v>42216.373611111107</v>
      </c>
      <c r="M3561" s="6" t="b">
        <v>0</v>
      </c>
      <c r="N3561" s="6">
        <v>24</v>
      </c>
      <c r="O3561" s="6" t="b">
        <v>1</v>
      </c>
      <c r="P3561" s="6" t="s">
        <v>8271</v>
      </c>
      <c r="Q3561" s="8">
        <f t="shared" si="445"/>
        <v>103.49999999999999</v>
      </c>
      <c r="R3561" s="9">
        <f t="shared" si="446"/>
        <v>43.125</v>
      </c>
      <c r="S3561" s="6" t="s">
        <v>8317</v>
      </c>
      <c r="T3561" s="6" t="s">
        <v>8318</v>
      </c>
      <c r="U3561" s="6" t="str">
        <f t="shared" si="440"/>
        <v>theater</v>
      </c>
      <c r="V3561" s="6" t="str">
        <f t="shared" si="447"/>
        <v>plays</v>
      </c>
      <c r="W3561" s="6" t="str">
        <f t="shared" si="441"/>
        <v>theater</v>
      </c>
      <c r="X3561" s="6" t="str">
        <f t="shared" si="442"/>
        <v>plays</v>
      </c>
    </row>
    <row r="3562" spans="1:24" ht="104.7" customHeight="1" x14ac:dyDescent="0.55000000000000004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20">
        <f t="shared" si="443"/>
        <v>42115.889652777783</v>
      </c>
      <c r="L3562" s="20">
        <f t="shared" si="444"/>
        <v>42151.114583333328</v>
      </c>
      <c r="M3562" s="6" t="b">
        <v>0</v>
      </c>
      <c r="N3562" s="6">
        <v>74</v>
      </c>
      <c r="O3562" s="6" t="b">
        <v>1</v>
      </c>
      <c r="P3562" s="6" t="s">
        <v>8271</v>
      </c>
      <c r="Q3562" s="8">
        <f t="shared" si="445"/>
        <v>108.43750000000001</v>
      </c>
      <c r="R3562" s="9">
        <f t="shared" si="446"/>
        <v>46.891891891891895</v>
      </c>
      <c r="S3562" s="6" t="s">
        <v>8317</v>
      </c>
      <c r="T3562" s="6" t="s">
        <v>8318</v>
      </c>
      <c r="U3562" s="6" t="str">
        <f t="shared" si="440"/>
        <v>theater</v>
      </c>
      <c r="V3562" s="6" t="str">
        <f t="shared" si="447"/>
        <v>plays</v>
      </c>
      <c r="W3562" s="6" t="str">
        <f t="shared" si="441"/>
        <v>theater</v>
      </c>
      <c r="X3562" s="6" t="str">
        <f t="shared" si="442"/>
        <v>plays</v>
      </c>
    </row>
    <row r="3563" spans="1:24" ht="104.7" customHeight="1" x14ac:dyDescent="0.55000000000000004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20">
        <f t="shared" si="443"/>
        <v>42203.680300925931</v>
      </c>
      <c r="L3563" s="20">
        <f t="shared" si="444"/>
        <v>42221.774999999994</v>
      </c>
      <c r="M3563" s="6" t="b">
        <v>0</v>
      </c>
      <c r="N3563" s="6">
        <v>54</v>
      </c>
      <c r="O3563" s="6" t="b">
        <v>1</v>
      </c>
      <c r="P3563" s="6" t="s">
        <v>8271</v>
      </c>
      <c r="Q3563" s="8">
        <f t="shared" si="445"/>
        <v>102.4</v>
      </c>
      <c r="R3563" s="9">
        <f t="shared" si="446"/>
        <v>47.407407407407405</v>
      </c>
      <c r="S3563" s="6" t="s">
        <v>8317</v>
      </c>
      <c r="T3563" s="6" t="s">
        <v>8318</v>
      </c>
      <c r="U3563" s="6" t="str">
        <f t="shared" si="440"/>
        <v>theater</v>
      </c>
      <c r="V3563" s="6" t="str">
        <f t="shared" si="447"/>
        <v>plays</v>
      </c>
      <c r="W3563" s="6" t="str">
        <f t="shared" si="441"/>
        <v>theater</v>
      </c>
      <c r="X3563" s="6" t="str">
        <f t="shared" si="442"/>
        <v>plays</v>
      </c>
    </row>
    <row r="3564" spans="1:24" ht="104.7" customHeight="1" x14ac:dyDescent="0.55000000000000004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20">
        <f t="shared" si="443"/>
        <v>42433.761886574073</v>
      </c>
      <c r="L3564" s="20">
        <f t="shared" si="444"/>
        <v>42442.916666666672</v>
      </c>
      <c r="M3564" s="6" t="b">
        <v>0</v>
      </c>
      <c r="N3564" s="6">
        <v>31</v>
      </c>
      <c r="O3564" s="6" t="b">
        <v>1</v>
      </c>
      <c r="P3564" s="6" t="s">
        <v>8271</v>
      </c>
      <c r="Q3564" s="8">
        <f t="shared" si="445"/>
        <v>148.88888888888889</v>
      </c>
      <c r="R3564" s="9">
        <f t="shared" si="446"/>
        <v>15.129032258064516</v>
      </c>
      <c r="S3564" s="6" t="s">
        <v>8317</v>
      </c>
      <c r="T3564" s="6" t="s">
        <v>8318</v>
      </c>
      <c r="U3564" s="6" t="str">
        <f t="shared" si="440"/>
        <v>theater</v>
      </c>
      <c r="V3564" s="6" t="str">
        <f t="shared" si="447"/>
        <v>plays</v>
      </c>
      <c r="W3564" s="6" t="str">
        <f t="shared" si="441"/>
        <v>theater</v>
      </c>
      <c r="X3564" s="6" t="str">
        <f t="shared" si="442"/>
        <v>plays</v>
      </c>
    </row>
    <row r="3565" spans="1:24" ht="104.7" customHeight="1" x14ac:dyDescent="0.55000000000000004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20">
        <f t="shared" si="443"/>
        <v>42555.671944444446</v>
      </c>
      <c r="L3565" s="20">
        <f t="shared" si="444"/>
        <v>42583.791666666672</v>
      </c>
      <c r="M3565" s="6" t="b">
        <v>0</v>
      </c>
      <c r="N3565" s="6">
        <v>25</v>
      </c>
      <c r="O3565" s="6" t="b">
        <v>1</v>
      </c>
      <c r="P3565" s="6" t="s">
        <v>8271</v>
      </c>
      <c r="Q3565" s="8">
        <f t="shared" si="445"/>
        <v>105.49000000000002</v>
      </c>
      <c r="R3565" s="9">
        <f t="shared" si="446"/>
        <v>21.098000000000003</v>
      </c>
      <c r="S3565" s="6" t="s">
        <v>8317</v>
      </c>
      <c r="T3565" s="6" t="s">
        <v>8318</v>
      </c>
      <c r="U3565" s="6" t="str">
        <f t="shared" si="440"/>
        <v>theater</v>
      </c>
      <c r="V3565" s="6" t="str">
        <f t="shared" si="447"/>
        <v>plays</v>
      </c>
      <c r="W3565" s="6" t="str">
        <f t="shared" si="441"/>
        <v>theater</v>
      </c>
      <c r="X3565" s="6" t="str">
        <f t="shared" si="442"/>
        <v>plays</v>
      </c>
    </row>
    <row r="3566" spans="1:24" ht="104.7" customHeight="1" x14ac:dyDescent="0.55000000000000004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20">
        <f t="shared" si="443"/>
        <v>42236.623252314821</v>
      </c>
      <c r="L3566" s="20">
        <f t="shared" si="444"/>
        <v>42282.666666666672</v>
      </c>
      <c r="M3566" s="6" t="b">
        <v>0</v>
      </c>
      <c r="N3566" s="6">
        <v>17</v>
      </c>
      <c r="O3566" s="6" t="b">
        <v>1</v>
      </c>
      <c r="P3566" s="6" t="s">
        <v>8271</v>
      </c>
      <c r="Q3566" s="8">
        <f t="shared" si="445"/>
        <v>100.49999999999999</v>
      </c>
      <c r="R3566" s="9">
        <f t="shared" si="446"/>
        <v>59.117647058823529</v>
      </c>
      <c r="S3566" s="6" t="s">
        <v>8317</v>
      </c>
      <c r="T3566" s="6" t="s">
        <v>8318</v>
      </c>
      <c r="U3566" s="6" t="str">
        <f t="shared" si="440"/>
        <v>theater</v>
      </c>
      <c r="V3566" s="6" t="str">
        <f t="shared" si="447"/>
        <v>plays</v>
      </c>
      <c r="W3566" s="6" t="str">
        <f t="shared" si="441"/>
        <v>theater</v>
      </c>
      <c r="X3566" s="6" t="str">
        <f t="shared" si="442"/>
        <v>plays</v>
      </c>
    </row>
    <row r="3567" spans="1:24" ht="104.7" customHeight="1" x14ac:dyDescent="0.55000000000000004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20">
        <f t="shared" si="443"/>
        <v>41974.743148148147</v>
      </c>
      <c r="L3567" s="20">
        <f t="shared" si="444"/>
        <v>42004.743148148147</v>
      </c>
      <c r="M3567" s="6" t="b">
        <v>0</v>
      </c>
      <c r="N3567" s="6">
        <v>12</v>
      </c>
      <c r="O3567" s="6" t="b">
        <v>1</v>
      </c>
      <c r="P3567" s="6" t="s">
        <v>8271</v>
      </c>
      <c r="Q3567" s="8">
        <f t="shared" si="445"/>
        <v>130.55555555555557</v>
      </c>
      <c r="R3567" s="9">
        <f t="shared" si="446"/>
        <v>97.916666666666671</v>
      </c>
      <c r="S3567" s="6" t="s">
        <v>8317</v>
      </c>
      <c r="T3567" s="6" t="s">
        <v>8318</v>
      </c>
      <c r="U3567" s="6" t="str">
        <f t="shared" si="440"/>
        <v>theater</v>
      </c>
      <c r="V3567" s="6" t="str">
        <f t="shared" si="447"/>
        <v>plays</v>
      </c>
      <c r="W3567" s="6" t="str">
        <f t="shared" si="441"/>
        <v>theater</v>
      </c>
      <c r="X3567" s="6" t="str">
        <f t="shared" si="442"/>
        <v>plays</v>
      </c>
    </row>
    <row r="3568" spans="1:24" ht="104.7" customHeight="1" x14ac:dyDescent="0.55000000000000004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20">
        <f t="shared" si="443"/>
        <v>41997.507905092592</v>
      </c>
      <c r="L3568" s="20">
        <f t="shared" si="444"/>
        <v>42027.507905092592</v>
      </c>
      <c r="M3568" s="6" t="b">
        <v>0</v>
      </c>
      <c r="N3568" s="6">
        <v>38</v>
      </c>
      <c r="O3568" s="6" t="b">
        <v>1</v>
      </c>
      <c r="P3568" s="6" t="s">
        <v>8271</v>
      </c>
      <c r="Q3568" s="8">
        <f t="shared" si="445"/>
        <v>104.75000000000001</v>
      </c>
      <c r="R3568" s="9">
        <f t="shared" si="446"/>
        <v>55.131578947368418</v>
      </c>
      <c r="S3568" s="6" t="s">
        <v>8317</v>
      </c>
      <c r="T3568" s="6" t="s">
        <v>8318</v>
      </c>
      <c r="U3568" s="6" t="str">
        <f t="shared" si="440"/>
        <v>theater</v>
      </c>
      <c r="V3568" s="6" t="str">
        <f t="shared" si="447"/>
        <v>plays</v>
      </c>
      <c r="W3568" s="6" t="str">
        <f t="shared" si="441"/>
        <v>theater</v>
      </c>
      <c r="X3568" s="6" t="str">
        <f t="shared" si="442"/>
        <v>plays</v>
      </c>
    </row>
    <row r="3569" spans="1:24" ht="104.7" customHeight="1" x14ac:dyDescent="0.55000000000000004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20">
        <f t="shared" si="443"/>
        <v>42135.810694444444</v>
      </c>
      <c r="L3569" s="20">
        <f t="shared" si="444"/>
        <v>42165.810694444444</v>
      </c>
      <c r="M3569" s="6" t="b">
        <v>0</v>
      </c>
      <c r="N3569" s="6">
        <v>41</v>
      </c>
      <c r="O3569" s="6" t="b">
        <v>1</v>
      </c>
      <c r="P3569" s="6" t="s">
        <v>8271</v>
      </c>
      <c r="Q3569" s="8">
        <f t="shared" si="445"/>
        <v>108.80000000000001</v>
      </c>
      <c r="R3569" s="9">
        <f t="shared" si="446"/>
        <v>26.536585365853657</v>
      </c>
      <c r="S3569" s="6" t="s">
        <v>8317</v>
      </c>
      <c r="T3569" s="6" t="s">
        <v>8318</v>
      </c>
      <c r="U3569" s="6" t="str">
        <f t="shared" si="440"/>
        <v>theater</v>
      </c>
      <c r="V3569" s="6" t="str">
        <f t="shared" si="447"/>
        <v>plays</v>
      </c>
      <c r="W3569" s="6" t="str">
        <f t="shared" si="441"/>
        <v>theater</v>
      </c>
      <c r="X3569" s="6" t="str">
        <f t="shared" si="442"/>
        <v>plays</v>
      </c>
    </row>
    <row r="3570" spans="1:24" ht="104.7" customHeight="1" x14ac:dyDescent="0.55000000000000004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20">
        <f t="shared" si="443"/>
        <v>41869.740671296298</v>
      </c>
      <c r="L3570" s="20">
        <f t="shared" si="444"/>
        <v>41899.740671296298</v>
      </c>
      <c r="M3570" s="6" t="b">
        <v>0</v>
      </c>
      <c r="N3570" s="6">
        <v>19</v>
      </c>
      <c r="O3570" s="6" t="b">
        <v>1</v>
      </c>
      <c r="P3570" s="6" t="s">
        <v>8271</v>
      </c>
      <c r="Q3570" s="8">
        <f t="shared" si="445"/>
        <v>111.00000000000001</v>
      </c>
      <c r="R3570" s="9">
        <f t="shared" si="446"/>
        <v>58.421052631578945</v>
      </c>
      <c r="S3570" s="6" t="s">
        <v>8317</v>
      </c>
      <c r="T3570" s="6" t="s">
        <v>8318</v>
      </c>
      <c r="U3570" s="6" t="str">
        <f t="shared" si="440"/>
        <v>theater</v>
      </c>
      <c r="V3570" s="6" t="str">
        <f t="shared" si="447"/>
        <v>plays</v>
      </c>
      <c r="W3570" s="6" t="str">
        <f t="shared" si="441"/>
        <v>theater</v>
      </c>
      <c r="X3570" s="6" t="str">
        <f t="shared" si="442"/>
        <v>plays</v>
      </c>
    </row>
    <row r="3571" spans="1:24" ht="104.7" customHeight="1" x14ac:dyDescent="0.55000000000000004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20">
        <f t="shared" si="443"/>
        <v>41982.688611111109</v>
      </c>
      <c r="L3571" s="20">
        <f t="shared" si="444"/>
        <v>42012.688611111109</v>
      </c>
      <c r="M3571" s="6" t="b">
        <v>0</v>
      </c>
      <c r="N3571" s="6">
        <v>41</v>
      </c>
      <c r="O3571" s="6" t="b">
        <v>1</v>
      </c>
      <c r="P3571" s="6" t="s">
        <v>8271</v>
      </c>
      <c r="Q3571" s="8">
        <f t="shared" si="445"/>
        <v>100.47999999999999</v>
      </c>
      <c r="R3571" s="9">
        <f t="shared" si="446"/>
        <v>122.53658536585365</v>
      </c>
      <c r="S3571" s="6" t="s">
        <v>8317</v>
      </c>
      <c r="T3571" s="6" t="s">
        <v>8318</v>
      </c>
      <c r="U3571" s="6" t="str">
        <f t="shared" si="440"/>
        <v>theater</v>
      </c>
      <c r="V3571" s="6" t="str">
        <f t="shared" si="447"/>
        <v>plays</v>
      </c>
      <c r="W3571" s="6" t="str">
        <f t="shared" si="441"/>
        <v>theater</v>
      </c>
      <c r="X3571" s="6" t="str">
        <f t="shared" si="442"/>
        <v>plays</v>
      </c>
    </row>
    <row r="3572" spans="1:24" ht="104.7" customHeight="1" x14ac:dyDescent="0.55000000000000004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20">
        <f t="shared" si="443"/>
        <v>41976.331979166673</v>
      </c>
      <c r="L3572" s="20">
        <f t="shared" si="444"/>
        <v>42004.291666666672</v>
      </c>
      <c r="M3572" s="6" t="b">
        <v>0</v>
      </c>
      <c r="N3572" s="6">
        <v>26</v>
      </c>
      <c r="O3572" s="6" t="b">
        <v>1</v>
      </c>
      <c r="P3572" s="6" t="s">
        <v>8271</v>
      </c>
      <c r="Q3572" s="8">
        <f t="shared" si="445"/>
        <v>114.35</v>
      </c>
      <c r="R3572" s="9">
        <f t="shared" si="446"/>
        <v>87.961538461538467</v>
      </c>
      <c r="S3572" s="6" t="s">
        <v>8317</v>
      </c>
      <c r="T3572" s="6" t="s">
        <v>8318</v>
      </c>
      <c r="U3572" s="6" t="str">
        <f t="shared" si="440"/>
        <v>theater</v>
      </c>
      <c r="V3572" s="6" t="str">
        <f t="shared" si="447"/>
        <v>plays</v>
      </c>
      <c r="W3572" s="6" t="str">
        <f t="shared" si="441"/>
        <v>theater</v>
      </c>
      <c r="X3572" s="6" t="str">
        <f t="shared" si="442"/>
        <v>plays</v>
      </c>
    </row>
    <row r="3573" spans="1:24" ht="104.7" customHeight="1" x14ac:dyDescent="0.55000000000000004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20">
        <f t="shared" si="443"/>
        <v>41912.858946759261</v>
      </c>
      <c r="L3573" s="20">
        <f t="shared" si="444"/>
        <v>41942.858946759261</v>
      </c>
      <c r="M3573" s="6" t="b">
        <v>0</v>
      </c>
      <c r="N3573" s="6">
        <v>25</v>
      </c>
      <c r="O3573" s="6" t="b">
        <v>1</v>
      </c>
      <c r="P3573" s="6" t="s">
        <v>8271</v>
      </c>
      <c r="Q3573" s="8">
        <f t="shared" si="445"/>
        <v>122.06666666666666</v>
      </c>
      <c r="R3573" s="9">
        <f t="shared" si="446"/>
        <v>73.239999999999995</v>
      </c>
      <c r="S3573" s="6" t="s">
        <v>8317</v>
      </c>
      <c r="T3573" s="6" t="s">
        <v>8318</v>
      </c>
      <c r="U3573" s="6" t="str">
        <f t="shared" si="440"/>
        <v>theater</v>
      </c>
      <c r="V3573" s="6" t="str">
        <f t="shared" si="447"/>
        <v>plays</v>
      </c>
      <c r="W3573" s="6" t="str">
        <f t="shared" si="441"/>
        <v>theater</v>
      </c>
      <c r="X3573" s="6" t="str">
        <f t="shared" si="442"/>
        <v>plays</v>
      </c>
    </row>
    <row r="3574" spans="1:24" ht="104.7" customHeight="1" x14ac:dyDescent="0.55000000000000004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20">
        <f t="shared" si="443"/>
        <v>42146.570393518516</v>
      </c>
      <c r="L3574" s="20">
        <f t="shared" si="444"/>
        <v>42176.570393518516</v>
      </c>
      <c r="M3574" s="6" t="b">
        <v>0</v>
      </c>
      <c r="N3574" s="6">
        <v>9</v>
      </c>
      <c r="O3574" s="6" t="b">
        <v>1</v>
      </c>
      <c r="P3574" s="6" t="s">
        <v>8271</v>
      </c>
      <c r="Q3574" s="8">
        <f t="shared" si="445"/>
        <v>100</v>
      </c>
      <c r="R3574" s="9">
        <f t="shared" si="446"/>
        <v>55.555555555555557</v>
      </c>
      <c r="S3574" s="6" t="s">
        <v>8317</v>
      </c>
      <c r="T3574" s="6" t="s">
        <v>8318</v>
      </c>
      <c r="U3574" s="6" t="str">
        <f t="shared" si="440"/>
        <v>theater</v>
      </c>
      <c r="V3574" s="6" t="str">
        <f t="shared" si="447"/>
        <v>plays</v>
      </c>
      <c r="W3574" s="6" t="str">
        <f t="shared" si="441"/>
        <v>theater</v>
      </c>
      <c r="X3574" s="6" t="str">
        <f t="shared" si="442"/>
        <v>plays</v>
      </c>
    </row>
    <row r="3575" spans="1:24" ht="104.7" customHeight="1" x14ac:dyDescent="0.55000000000000004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20">
        <f t="shared" si="443"/>
        <v>41921.375532407408</v>
      </c>
      <c r="L3575" s="20">
        <f t="shared" si="444"/>
        <v>41951.417199074072</v>
      </c>
      <c r="M3575" s="6" t="b">
        <v>0</v>
      </c>
      <c r="N3575" s="6">
        <v>78</v>
      </c>
      <c r="O3575" s="6" t="b">
        <v>1</v>
      </c>
      <c r="P3575" s="6" t="s">
        <v>8271</v>
      </c>
      <c r="Q3575" s="8">
        <f t="shared" si="445"/>
        <v>102.8</v>
      </c>
      <c r="R3575" s="9">
        <f t="shared" si="446"/>
        <v>39.53846153846154</v>
      </c>
      <c r="S3575" s="6" t="s">
        <v>8317</v>
      </c>
      <c r="T3575" s="6" t="s">
        <v>8318</v>
      </c>
      <c r="U3575" s="6" t="str">
        <f t="shared" si="440"/>
        <v>theater</v>
      </c>
      <c r="V3575" s="6" t="str">
        <f t="shared" si="447"/>
        <v>plays</v>
      </c>
      <c r="W3575" s="6" t="str">
        <f t="shared" si="441"/>
        <v>theater</v>
      </c>
      <c r="X3575" s="6" t="str">
        <f t="shared" si="442"/>
        <v>plays</v>
      </c>
    </row>
    <row r="3576" spans="1:24" ht="104.7" customHeight="1" x14ac:dyDescent="0.55000000000000004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20">
        <f t="shared" si="443"/>
        <v>41926.942685185182</v>
      </c>
      <c r="L3576" s="20">
        <f t="shared" si="444"/>
        <v>41956.984351851846</v>
      </c>
      <c r="M3576" s="6" t="b">
        <v>0</v>
      </c>
      <c r="N3576" s="6">
        <v>45</v>
      </c>
      <c r="O3576" s="6" t="b">
        <v>1</v>
      </c>
      <c r="P3576" s="6" t="s">
        <v>8271</v>
      </c>
      <c r="Q3576" s="8">
        <f t="shared" si="445"/>
        <v>106.12068965517241</v>
      </c>
      <c r="R3576" s="9">
        <f t="shared" si="446"/>
        <v>136.77777777777777</v>
      </c>
      <c r="S3576" s="6" t="s">
        <v>8317</v>
      </c>
      <c r="T3576" s="6" t="s">
        <v>8318</v>
      </c>
      <c r="U3576" s="6" t="str">
        <f t="shared" si="440"/>
        <v>theater</v>
      </c>
      <c r="V3576" s="6" t="str">
        <f t="shared" si="447"/>
        <v>plays</v>
      </c>
      <c r="W3576" s="6" t="str">
        <f t="shared" si="441"/>
        <v>theater</v>
      </c>
      <c r="X3576" s="6" t="str">
        <f t="shared" si="442"/>
        <v>plays</v>
      </c>
    </row>
    <row r="3577" spans="1:24" ht="104.7" customHeight="1" x14ac:dyDescent="0.55000000000000004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20">
        <f t="shared" si="443"/>
        <v>42561.783877314811</v>
      </c>
      <c r="L3577" s="20">
        <f t="shared" si="444"/>
        <v>42593.165972222225</v>
      </c>
      <c r="M3577" s="6" t="b">
        <v>0</v>
      </c>
      <c r="N3577" s="6">
        <v>102</v>
      </c>
      <c r="O3577" s="6" t="b">
        <v>1</v>
      </c>
      <c r="P3577" s="6" t="s">
        <v>8271</v>
      </c>
      <c r="Q3577" s="8">
        <f t="shared" si="445"/>
        <v>101.33000000000001</v>
      </c>
      <c r="R3577" s="9">
        <f t="shared" si="446"/>
        <v>99.343137254901961</v>
      </c>
      <c r="S3577" s="6" t="s">
        <v>8317</v>
      </c>
      <c r="T3577" s="6" t="s">
        <v>8318</v>
      </c>
      <c r="U3577" s="6" t="str">
        <f t="shared" si="440"/>
        <v>theater</v>
      </c>
      <c r="V3577" s="6" t="str">
        <f t="shared" si="447"/>
        <v>plays</v>
      </c>
      <c r="W3577" s="6" t="str">
        <f t="shared" si="441"/>
        <v>theater</v>
      </c>
      <c r="X3577" s="6" t="str">
        <f t="shared" si="442"/>
        <v>plays</v>
      </c>
    </row>
    <row r="3578" spans="1:24" ht="104.7" customHeight="1" x14ac:dyDescent="0.55000000000000004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20">
        <f t="shared" si="443"/>
        <v>42649.54923611111</v>
      </c>
      <c r="L3578" s="20">
        <f t="shared" si="444"/>
        <v>42709.590902777782</v>
      </c>
      <c r="M3578" s="6" t="b">
        <v>0</v>
      </c>
      <c r="N3578" s="6">
        <v>5</v>
      </c>
      <c r="O3578" s="6" t="b">
        <v>1</v>
      </c>
      <c r="P3578" s="6" t="s">
        <v>8271</v>
      </c>
      <c r="Q3578" s="8">
        <f t="shared" si="445"/>
        <v>100</v>
      </c>
      <c r="R3578" s="9">
        <f t="shared" si="446"/>
        <v>20</v>
      </c>
      <c r="S3578" s="6" t="s">
        <v>8317</v>
      </c>
      <c r="T3578" s="6" t="s">
        <v>8318</v>
      </c>
      <c r="U3578" s="6" t="str">
        <f t="shared" si="440"/>
        <v>theater</v>
      </c>
      <c r="V3578" s="6" t="str">
        <f t="shared" si="447"/>
        <v>plays</v>
      </c>
      <c r="W3578" s="6" t="str">
        <f t="shared" si="441"/>
        <v>theater</v>
      </c>
      <c r="X3578" s="6" t="str">
        <f t="shared" si="442"/>
        <v>plays</v>
      </c>
    </row>
    <row r="3579" spans="1:24" ht="104.7" customHeight="1" x14ac:dyDescent="0.55000000000000004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20">
        <f t="shared" si="443"/>
        <v>42093.786840277782</v>
      </c>
      <c r="L3579" s="20">
        <f t="shared" si="444"/>
        <v>42120.26944444445</v>
      </c>
      <c r="M3579" s="6" t="b">
        <v>0</v>
      </c>
      <c r="N3579" s="6">
        <v>27</v>
      </c>
      <c r="O3579" s="6" t="b">
        <v>1</v>
      </c>
      <c r="P3579" s="6" t="s">
        <v>8271</v>
      </c>
      <c r="Q3579" s="8">
        <f t="shared" si="445"/>
        <v>130</v>
      </c>
      <c r="R3579" s="9">
        <f t="shared" si="446"/>
        <v>28.888888888888889</v>
      </c>
      <c r="S3579" s="6" t="s">
        <v>8317</v>
      </c>
      <c r="T3579" s="6" t="s">
        <v>8318</v>
      </c>
      <c r="U3579" s="6" t="str">
        <f t="shared" si="440"/>
        <v>theater</v>
      </c>
      <c r="V3579" s="6" t="str">
        <f t="shared" si="447"/>
        <v>plays</v>
      </c>
      <c r="W3579" s="6" t="str">
        <f t="shared" si="441"/>
        <v>theater</v>
      </c>
      <c r="X3579" s="6" t="str">
        <f t="shared" si="442"/>
        <v>plays</v>
      </c>
    </row>
    <row r="3580" spans="1:24" ht="104.7" customHeight="1" x14ac:dyDescent="0.55000000000000004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20">
        <f t="shared" si="443"/>
        <v>42460.733530092592</v>
      </c>
      <c r="L3580" s="20">
        <f t="shared" si="444"/>
        <v>42490.733530092592</v>
      </c>
      <c r="M3580" s="6" t="b">
        <v>0</v>
      </c>
      <c r="N3580" s="6">
        <v>37</v>
      </c>
      <c r="O3580" s="6" t="b">
        <v>1</v>
      </c>
      <c r="P3580" s="6" t="s">
        <v>8271</v>
      </c>
      <c r="Q3580" s="8">
        <f t="shared" si="445"/>
        <v>100.01333333333334</v>
      </c>
      <c r="R3580" s="9">
        <f t="shared" si="446"/>
        <v>40.545945945945945</v>
      </c>
      <c r="S3580" s="6" t="s">
        <v>8317</v>
      </c>
      <c r="T3580" s="6" t="s">
        <v>8318</v>
      </c>
      <c r="U3580" s="6" t="str">
        <f t="shared" si="440"/>
        <v>theater</v>
      </c>
      <c r="V3580" s="6" t="str">
        <f t="shared" si="447"/>
        <v>plays</v>
      </c>
      <c r="W3580" s="6" t="str">
        <f t="shared" si="441"/>
        <v>theater</v>
      </c>
      <c r="X3580" s="6" t="str">
        <f t="shared" si="442"/>
        <v>plays</v>
      </c>
    </row>
    <row r="3581" spans="1:24" ht="104.7" customHeight="1" x14ac:dyDescent="0.55000000000000004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20">
        <f t="shared" si="443"/>
        <v>42430.762222222227</v>
      </c>
      <c r="L3581" s="20">
        <f t="shared" si="444"/>
        <v>42460.720555555556</v>
      </c>
      <c r="M3581" s="6" t="b">
        <v>0</v>
      </c>
      <c r="N3581" s="6">
        <v>14</v>
      </c>
      <c r="O3581" s="6" t="b">
        <v>1</v>
      </c>
      <c r="P3581" s="6" t="s">
        <v>8271</v>
      </c>
      <c r="Q3581" s="8">
        <f t="shared" si="445"/>
        <v>100</v>
      </c>
      <c r="R3581" s="9">
        <f t="shared" si="446"/>
        <v>35.714285714285715</v>
      </c>
      <c r="S3581" s="6" t="s">
        <v>8317</v>
      </c>
      <c r="T3581" s="6" t="s">
        <v>8318</v>
      </c>
      <c r="U3581" s="6" t="str">
        <f t="shared" si="440"/>
        <v>theater</v>
      </c>
      <c r="V3581" s="6" t="str">
        <f t="shared" si="447"/>
        <v>plays</v>
      </c>
      <c r="W3581" s="6" t="str">
        <f t="shared" si="441"/>
        <v>theater</v>
      </c>
      <c r="X3581" s="6" t="str">
        <f t="shared" si="442"/>
        <v>plays</v>
      </c>
    </row>
    <row r="3582" spans="1:24" ht="104.7" customHeight="1" x14ac:dyDescent="0.55000000000000004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20">
        <f t="shared" si="443"/>
        <v>42026.176180555558</v>
      </c>
      <c r="L3582" s="20">
        <f t="shared" si="444"/>
        <v>42064.207638888889</v>
      </c>
      <c r="M3582" s="6" t="b">
        <v>0</v>
      </c>
      <c r="N3582" s="6">
        <v>27</v>
      </c>
      <c r="O3582" s="6" t="b">
        <v>1</v>
      </c>
      <c r="P3582" s="6" t="s">
        <v>8271</v>
      </c>
      <c r="Q3582" s="8">
        <f t="shared" si="445"/>
        <v>113.88888888888889</v>
      </c>
      <c r="R3582" s="9">
        <f t="shared" si="446"/>
        <v>37.962962962962962</v>
      </c>
      <c r="S3582" s="6" t="s">
        <v>8317</v>
      </c>
      <c r="T3582" s="6" t="s">
        <v>8318</v>
      </c>
      <c r="U3582" s="6" t="str">
        <f t="shared" si="440"/>
        <v>theater</v>
      </c>
      <c r="V3582" s="6" t="str">
        <f t="shared" si="447"/>
        <v>plays</v>
      </c>
      <c r="W3582" s="6" t="str">
        <f t="shared" si="441"/>
        <v>theater</v>
      </c>
      <c r="X3582" s="6" t="str">
        <f t="shared" si="442"/>
        <v>plays</v>
      </c>
    </row>
    <row r="3583" spans="1:24" ht="104.7" customHeight="1" x14ac:dyDescent="0.55000000000000004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20">
        <f t="shared" si="443"/>
        <v>41836.471180555556</v>
      </c>
      <c r="L3583" s="20">
        <f t="shared" si="444"/>
        <v>41850.471180555556</v>
      </c>
      <c r="M3583" s="6" t="b">
        <v>0</v>
      </c>
      <c r="N3583" s="6">
        <v>45</v>
      </c>
      <c r="O3583" s="6" t="b">
        <v>1</v>
      </c>
      <c r="P3583" s="6" t="s">
        <v>8271</v>
      </c>
      <c r="Q3583" s="8">
        <f t="shared" si="445"/>
        <v>100</v>
      </c>
      <c r="R3583" s="9">
        <f t="shared" si="446"/>
        <v>33.333333333333336</v>
      </c>
      <c r="S3583" s="6" t="s">
        <v>8317</v>
      </c>
      <c r="T3583" s="6" t="s">
        <v>8318</v>
      </c>
      <c r="U3583" s="6" t="str">
        <f t="shared" si="440"/>
        <v>theater</v>
      </c>
      <c r="V3583" s="6" t="str">
        <f t="shared" si="447"/>
        <v>plays</v>
      </c>
      <c r="W3583" s="6" t="str">
        <f t="shared" si="441"/>
        <v>theater</v>
      </c>
      <c r="X3583" s="6" t="str">
        <f t="shared" si="442"/>
        <v>plays</v>
      </c>
    </row>
    <row r="3584" spans="1:24" ht="104.7" customHeight="1" x14ac:dyDescent="0.55000000000000004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20">
        <f t="shared" si="443"/>
        <v>42451.095856481479</v>
      </c>
      <c r="L3584" s="20">
        <f t="shared" si="444"/>
        <v>42465.095856481479</v>
      </c>
      <c r="M3584" s="6" t="b">
        <v>0</v>
      </c>
      <c r="N3584" s="6">
        <v>49</v>
      </c>
      <c r="O3584" s="6" t="b">
        <v>1</v>
      </c>
      <c r="P3584" s="6" t="s">
        <v>8271</v>
      </c>
      <c r="Q3584" s="8">
        <f t="shared" si="445"/>
        <v>287</v>
      </c>
      <c r="R3584" s="9">
        <f t="shared" si="446"/>
        <v>58.571428571428569</v>
      </c>
      <c r="S3584" s="6" t="s">
        <v>8317</v>
      </c>
      <c r="T3584" s="6" t="s">
        <v>8318</v>
      </c>
      <c r="U3584" s="6" t="str">
        <f t="shared" si="440"/>
        <v>theater</v>
      </c>
      <c r="V3584" s="6" t="str">
        <f t="shared" si="447"/>
        <v>plays</v>
      </c>
      <c r="W3584" s="6" t="str">
        <f t="shared" si="441"/>
        <v>theater</v>
      </c>
      <c r="X3584" s="6" t="str">
        <f t="shared" si="442"/>
        <v>plays</v>
      </c>
    </row>
    <row r="3585" spans="1:24" ht="104.7" customHeight="1" x14ac:dyDescent="0.55000000000000004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20">
        <f t="shared" si="443"/>
        <v>42418.425983796296</v>
      </c>
      <c r="L3585" s="20">
        <f t="shared" si="444"/>
        <v>42478.384317129632</v>
      </c>
      <c r="M3585" s="6" t="b">
        <v>0</v>
      </c>
      <c r="N3585" s="6">
        <v>24</v>
      </c>
      <c r="O3585" s="6" t="b">
        <v>1</v>
      </c>
      <c r="P3585" s="6" t="s">
        <v>8271</v>
      </c>
      <c r="Q3585" s="8">
        <f t="shared" si="445"/>
        <v>108.5</v>
      </c>
      <c r="R3585" s="9">
        <f t="shared" si="446"/>
        <v>135.625</v>
      </c>
      <c r="S3585" s="6" t="s">
        <v>8317</v>
      </c>
      <c r="T3585" s="6" t="s">
        <v>8318</v>
      </c>
      <c r="U3585" s="6" t="str">
        <f t="shared" si="440"/>
        <v>theater</v>
      </c>
      <c r="V3585" s="6" t="str">
        <f t="shared" si="447"/>
        <v>plays</v>
      </c>
      <c r="W3585" s="6" t="str">
        <f t="shared" si="441"/>
        <v>theater</v>
      </c>
      <c r="X3585" s="6" t="str">
        <f t="shared" si="442"/>
        <v>plays</v>
      </c>
    </row>
    <row r="3586" spans="1:24" ht="104.7" customHeight="1" x14ac:dyDescent="0.55000000000000004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20">
        <f t="shared" si="443"/>
        <v>42168.316481481481</v>
      </c>
      <c r="L3586" s="20">
        <f t="shared" si="444"/>
        <v>42198.316481481481</v>
      </c>
      <c r="M3586" s="6" t="b">
        <v>0</v>
      </c>
      <c r="N3586" s="6">
        <v>112</v>
      </c>
      <c r="O3586" s="6" t="b">
        <v>1</v>
      </c>
      <c r="P3586" s="6" t="s">
        <v>8271</v>
      </c>
      <c r="Q3586" s="8">
        <f t="shared" si="445"/>
        <v>115.5</v>
      </c>
      <c r="R3586" s="9">
        <f t="shared" si="446"/>
        <v>30.9375</v>
      </c>
      <c r="S3586" s="6" t="s">
        <v>8317</v>
      </c>
      <c r="T3586" s="6" t="s">
        <v>8318</v>
      </c>
      <c r="U3586" s="6" t="str">
        <f t="shared" ref="U3586:U3649" si="448">LEFT(P3586,FIND("/",P3586)-1)</f>
        <v>theater</v>
      </c>
      <c r="V3586" s="6" t="str">
        <f t="shared" si="447"/>
        <v>plays</v>
      </c>
      <c r="W3586" s="6" t="str">
        <f t="shared" ref="W3586:W3649" si="449">TRIM(MID(SUBSTITUTE(P3586,"/",REPT(" ",LEN(P3586))),(1-1)*LEN(P3586)+1,LEN(P3586)))</f>
        <v>theater</v>
      </c>
      <c r="X3586" s="6" t="str">
        <f t="shared" ref="X3586:X3649" si="450">TRIM(MID(SUBSTITUTE(P3586,"/",REPT(" ",LEN(P3586))),(2-1)*LEN(P3586)+1,LEN(P3586)))</f>
        <v>plays</v>
      </c>
    </row>
    <row r="3587" spans="1:24" ht="104.7" customHeight="1" x14ac:dyDescent="0.55000000000000004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20">
        <f t="shared" ref="K3587:K3650" si="451">(((J3587/60)/60)/24)+DATE(1970,1,1)</f>
        <v>41964.716319444444</v>
      </c>
      <c r="L3587" s="20">
        <f t="shared" ref="L3587:L3650" si="452">(((I3587/60)/60)/24)+DATE(1970,1,1)</f>
        <v>41994.716319444444</v>
      </c>
      <c r="M3587" s="6" t="b">
        <v>0</v>
      </c>
      <c r="N3587" s="6">
        <v>23</v>
      </c>
      <c r="O3587" s="6" t="b">
        <v>1</v>
      </c>
      <c r="P3587" s="6" t="s">
        <v>8271</v>
      </c>
      <c r="Q3587" s="8">
        <f t="shared" ref="Q3587:Q3650" si="453">E3587/D3587*100</f>
        <v>119.11764705882352</v>
      </c>
      <c r="R3587" s="9">
        <f t="shared" ref="R3587:R3650" si="454">E3587/N3587</f>
        <v>176.08695652173913</v>
      </c>
      <c r="S3587" s="6" t="s">
        <v>8317</v>
      </c>
      <c r="T3587" s="6" t="s">
        <v>8318</v>
      </c>
      <c r="U3587" s="6" t="str">
        <f t="shared" si="448"/>
        <v>theater</v>
      </c>
      <c r="V3587" s="6" t="str">
        <f t="shared" ref="V3587:V3650" si="455">RIGHT(P3587,LEN(P3587)-LEN(U3587)-1)</f>
        <v>plays</v>
      </c>
      <c r="W3587" s="6" t="str">
        <f t="shared" si="449"/>
        <v>theater</v>
      </c>
      <c r="X3587" s="6" t="str">
        <f t="shared" si="450"/>
        <v>plays</v>
      </c>
    </row>
    <row r="3588" spans="1:24" ht="104.7" customHeight="1" x14ac:dyDescent="0.55000000000000004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20">
        <f t="shared" si="451"/>
        <v>42576.697569444441</v>
      </c>
      <c r="L3588" s="20">
        <f t="shared" si="452"/>
        <v>42636.697569444441</v>
      </c>
      <c r="M3588" s="6" t="b">
        <v>0</v>
      </c>
      <c r="N3588" s="6">
        <v>54</v>
      </c>
      <c r="O3588" s="6" t="b">
        <v>1</v>
      </c>
      <c r="P3588" s="6" t="s">
        <v>8271</v>
      </c>
      <c r="Q3588" s="8">
        <f t="shared" si="453"/>
        <v>109.42666666666668</v>
      </c>
      <c r="R3588" s="9">
        <f t="shared" si="454"/>
        <v>151.9814814814815</v>
      </c>
      <c r="S3588" s="6" t="s">
        <v>8317</v>
      </c>
      <c r="T3588" s="6" t="s">
        <v>8318</v>
      </c>
      <c r="U3588" s="6" t="str">
        <f t="shared" si="448"/>
        <v>theater</v>
      </c>
      <c r="V3588" s="6" t="str">
        <f t="shared" si="455"/>
        <v>plays</v>
      </c>
      <c r="W3588" s="6" t="str">
        <f t="shared" si="449"/>
        <v>theater</v>
      </c>
      <c r="X3588" s="6" t="str">
        <f t="shared" si="450"/>
        <v>plays</v>
      </c>
    </row>
    <row r="3589" spans="1:24" ht="104.7" customHeight="1" x14ac:dyDescent="0.55000000000000004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20">
        <f t="shared" si="451"/>
        <v>42503.539976851855</v>
      </c>
      <c r="L3589" s="20">
        <f t="shared" si="452"/>
        <v>42548.791666666672</v>
      </c>
      <c r="M3589" s="6" t="b">
        <v>0</v>
      </c>
      <c r="N3589" s="6">
        <v>28</v>
      </c>
      <c r="O3589" s="6" t="b">
        <v>1</v>
      </c>
      <c r="P3589" s="6" t="s">
        <v>8271</v>
      </c>
      <c r="Q3589" s="8">
        <f t="shared" si="453"/>
        <v>126.6</v>
      </c>
      <c r="R3589" s="9">
        <f t="shared" si="454"/>
        <v>22.607142857142858</v>
      </c>
      <c r="S3589" s="6" t="s">
        <v>8317</v>
      </c>
      <c r="T3589" s="6" t="s">
        <v>8318</v>
      </c>
      <c r="U3589" s="6" t="str">
        <f t="shared" si="448"/>
        <v>theater</v>
      </c>
      <c r="V3589" s="6" t="str">
        <f t="shared" si="455"/>
        <v>plays</v>
      </c>
      <c r="W3589" s="6" t="str">
        <f t="shared" si="449"/>
        <v>theater</v>
      </c>
      <c r="X3589" s="6" t="str">
        <f t="shared" si="450"/>
        <v>plays</v>
      </c>
    </row>
    <row r="3590" spans="1:24" ht="104.7" customHeight="1" x14ac:dyDescent="0.55000000000000004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20">
        <f t="shared" si="451"/>
        <v>42101.828819444447</v>
      </c>
      <c r="L3590" s="20">
        <f t="shared" si="452"/>
        <v>42123.958333333328</v>
      </c>
      <c r="M3590" s="6" t="b">
        <v>0</v>
      </c>
      <c r="N3590" s="6">
        <v>11</v>
      </c>
      <c r="O3590" s="6" t="b">
        <v>1</v>
      </c>
      <c r="P3590" s="6" t="s">
        <v>8271</v>
      </c>
      <c r="Q3590" s="8">
        <f t="shared" si="453"/>
        <v>100.49999999999999</v>
      </c>
      <c r="R3590" s="9">
        <f t="shared" si="454"/>
        <v>18.272727272727273</v>
      </c>
      <c r="S3590" s="6" t="s">
        <v>8317</v>
      </c>
      <c r="T3590" s="6" t="s">
        <v>8318</v>
      </c>
      <c r="U3590" s="6" t="str">
        <f t="shared" si="448"/>
        <v>theater</v>
      </c>
      <c r="V3590" s="6" t="str">
        <f t="shared" si="455"/>
        <v>plays</v>
      </c>
      <c r="W3590" s="6" t="str">
        <f t="shared" si="449"/>
        <v>theater</v>
      </c>
      <c r="X3590" s="6" t="str">
        <f t="shared" si="450"/>
        <v>plays</v>
      </c>
    </row>
    <row r="3591" spans="1:24" ht="104.7" customHeight="1" x14ac:dyDescent="0.55000000000000004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20">
        <f t="shared" si="451"/>
        <v>42125.647534722222</v>
      </c>
      <c r="L3591" s="20">
        <f t="shared" si="452"/>
        <v>42150.647534722222</v>
      </c>
      <c r="M3591" s="6" t="b">
        <v>0</v>
      </c>
      <c r="N3591" s="6">
        <v>62</v>
      </c>
      <c r="O3591" s="6" t="b">
        <v>1</v>
      </c>
      <c r="P3591" s="6" t="s">
        <v>8271</v>
      </c>
      <c r="Q3591" s="8">
        <f t="shared" si="453"/>
        <v>127.49999999999999</v>
      </c>
      <c r="R3591" s="9">
        <f t="shared" si="454"/>
        <v>82.258064516129039</v>
      </c>
      <c r="S3591" s="6" t="s">
        <v>8317</v>
      </c>
      <c r="T3591" s="6" t="s">
        <v>8318</v>
      </c>
      <c r="U3591" s="6" t="str">
        <f t="shared" si="448"/>
        <v>theater</v>
      </c>
      <c r="V3591" s="6" t="str">
        <f t="shared" si="455"/>
        <v>plays</v>
      </c>
      <c r="W3591" s="6" t="str">
        <f t="shared" si="449"/>
        <v>theater</v>
      </c>
      <c r="X3591" s="6" t="str">
        <f t="shared" si="450"/>
        <v>plays</v>
      </c>
    </row>
    <row r="3592" spans="1:24" ht="104.7" customHeight="1" x14ac:dyDescent="0.55000000000000004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20">
        <f t="shared" si="451"/>
        <v>41902.333726851852</v>
      </c>
      <c r="L3592" s="20">
        <f t="shared" si="452"/>
        <v>41932.333726851852</v>
      </c>
      <c r="M3592" s="6" t="b">
        <v>0</v>
      </c>
      <c r="N3592" s="6">
        <v>73</v>
      </c>
      <c r="O3592" s="6" t="b">
        <v>1</v>
      </c>
      <c r="P3592" s="6" t="s">
        <v>8271</v>
      </c>
      <c r="Q3592" s="8">
        <f t="shared" si="453"/>
        <v>100.05999999999999</v>
      </c>
      <c r="R3592" s="9">
        <f t="shared" si="454"/>
        <v>68.534246575342465</v>
      </c>
      <c r="S3592" s="6" t="s">
        <v>8317</v>
      </c>
      <c r="T3592" s="6" t="s">
        <v>8318</v>
      </c>
      <c r="U3592" s="6" t="str">
        <f t="shared" si="448"/>
        <v>theater</v>
      </c>
      <c r="V3592" s="6" t="str">
        <f t="shared" si="455"/>
        <v>plays</v>
      </c>
      <c r="W3592" s="6" t="str">
        <f t="shared" si="449"/>
        <v>theater</v>
      </c>
      <c r="X3592" s="6" t="str">
        <f t="shared" si="450"/>
        <v>plays</v>
      </c>
    </row>
    <row r="3593" spans="1:24" ht="104.7" customHeight="1" x14ac:dyDescent="0.55000000000000004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20">
        <f t="shared" si="451"/>
        <v>42003.948425925926</v>
      </c>
      <c r="L3593" s="20">
        <f t="shared" si="452"/>
        <v>42028.207638888889</v>
      </c>
      <c r="M3593" s="6" t="b">
        <v>0</v>
      </c>
      <c r="N3593" s="6">
        <v>18</v>
      </c>
      <c r="O3593" s="6" t="b">
        <v>1</v>
      </c>
      <c r="P3593" s="6" t="s">
        <v>8271</v>
      </c>
      <c r="Q3593" s="8">
        <f t="shared" si="453"/>
        <v>175</v>
      </c>
      <c r="R3593" s="9">
        <f t="shared" si="454"/>
        <v>68.055555555555557</v>
      </c>
      <c r="S3593" s="6" t="s">
        <v>8317</v>
      </c>
      <c r="T3593" s="6" t="s">
        <v>8318</v>
      </c>
      <c r="U3593" s="6" t="str">
        <f t="shared" si="448"/>
        <v>theater</v>
      </c>
      <c r="V3593" s="6" t="str">
        <f t="shared" si="455"/>
        <v>plays</v>
      </c>
      <c r="W3593" s="6" t="str">
        <f t="shared" si="449"/>
        <v>theater</v>
      </c>
      <c r="X3593" s="6" t="str">
        <f t="shared" si="450"/>
        <v>plays</v>
      </c>
    </row>
    <row r="3594" spans="1:24" ht="104.7" customHeight="1" x14ac:dyDescent="0.55000000000000004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20">
        <f t="shared" si="451"/>
        <v>41988.829942129625</v>
      </c>
      <c r="L3594" s="20">
        <f t="shared" si="452"/>
        <v>42046.207638888889</v>
      </c>
      <c r="M3594" s="6" t="b">
        <v>0</v>
      </c>
      <c r="N3594" s="6">
        <v>35</v>
      </c>
      <c r="O3594" s="6" t="b">
        <v>1</v>
      </c>
      <c r="P3594" s="6" t="s">
        <v>8271</v>
      </c>
      <c r="Q3594" s="8">
        <f t="shared" si="453"/>
        <v>127.25</v>
      </c>
      <c r="R3594" s="9">
        <f t="shared" si="454"/>
        <v>72.714285714285708</v>
      </c>
      <c r="S3594" s="6" t="s">
        <v>8317</v>
      </c>
      <c r="T3594" s="6" t="s">
        <v>8318</v>
      </c>
      <c r="U3594" s="6" t="str">
        <f t="shared" si="448"/>
        <v>theater</v>
      </c>
      <c r="V3594" s="6" t="str">
        <f t="shared" si="455"/>
        <v>plays</v>
      </c>
      <c r="W3594" s="6" t="str">
        <f t="shared" si="449"/>
        <v>theater</v>
      </c>
      <c r="X3594" s="6" t="str">
        <f t="shared" si="450"/>
        <v>plays</v>
      </c>
    </row>
    <row r="3595" spans="1:24" ht="104.7" customHeight="1" x14ac:dyDescent="0.55000000000000004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20">
        <f t="shared" si="451"/>
        <v>41974.898599537039</v>
      </c>
      <c r="L3595" s="20">
        <f t="shared" si="452"/>
        <v>42009.851388888885</v>
      </c>
      <c r="M3595" s="6" t="b">
        <v>0</v>
      </c>
      <c r="N3595" s="6">
        <v>43</v>
      </c>
      <c r="O3595" s="6" t="b">
        <v>1</v>
      </c>
      <c r="P3595" s="6" t="s">
        <v>8271</v>
      </c>
      <c r="Q3595" s="8">
        <f t="shared" si="453"/>
        <v>110.63333333333334</v>
      </c>
      <c r="R3595" s="9">
        <f t="shared" si="454"/>
        <v>77.186046511627907</v>
      </c>
      <c r="S3595" s="6" t="s">
        <v>8317</v>
      </c>
      <c r="T3595" s="6" t="s">
        <v>8318</v>
      </c>
      <c r="U3595" s="6" t="str">
        <f t="shared" si="448"/>
        <v>theater</v>
      </c>
      <c r="V3595" s="6" t="str">
        <f t="shared" si="455"/>
        <v>plays</v>
      </c>
      <c r="W3595" s="6" t="str">
        <f t="shared" si="449"/>
        <v>theater</v>
      </c>
      <c r="X3595" s="6" t="str">
        <f t="shared" si="450"/>
        <v>plays</v>
      </c>
    </row>
    <row r="3596" spans="1:24" ht="104.7" customHeight="1" x14ac:dyDescent="0.55000000000000004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20">
        <f t="shared" si="451"/>
        <v>42592.066921296297</v>
      </c>
      <c r="L3596" s="20">
        <f t="shared" si="452"/>
        <v>42617.066921296297</v>
      </c>
      <c r="M3596" s="6" t="b">
        <v>0</v>
      </c>
      <c r="N3596" s="6">
        <v>36</v>
      </c>
      <c r="O3596" s="6" t="b">
        <v>1</v>
      </c>
      <c r="P3596" s="6" t="s">
        <v>8271</v>
      </c>
      <c r="Q3596" s="8">
        <f t="shared" si="453"/>
        <v>125.93749999999999</v>
      </c>
      <c r="R3596" s="9">
        <f t="shared" si="454"/>
        <v>55.972222222222221</v>
      </c>
      <c r="S3596" s="6" t="s">
        <v>8317</v>
      </c>
      <c r="T3596" s="6" t="s">
        <v>8318</v>
      </c>
      <c r="U3596" s="6" t="str">
        <f t="shared" si="448"/>
        <v>theater</v>
      </c>
      <c r="V3596" s="6" t="str">
        <f t="shared" si="455"/>
        <v>plays</v>
      </c>
      <c r="W3596" s="6" t="str">
        <f t="shared" si="449"/>
        <v>theater</v>
      </c>
      <c r="X3596" s="6" t="str">
        <f t="shared" si="450"/>
        <v>plays</v>
      </c>
    </row>
    <row r="3597" spans="1:24" ht="104.7" customHeight="1" x14ac:dyDescent="0.55000000000000004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20">
        <f t="shared" si="451"/>
        <v>42050.008368055554</v>
      </c>
      <c r="L3597" s="20">
        <f t="shared" si="452"/>
        <v>42076.290972222225</v>
      </c>
      <c r="M3597" s="6" t="b">
        <v>0</v>
      </c>
      <c r="N3597" s="6">
        <v>62</v>
      </c>
      <c r="O3597" s="6" t="b">
        <v>1</v>
      </c>
      <c r="P3597" s="6" t="s">
        <v>8271</v>
      </c>
      <c r="Q3597" s="8">
        <f t="shared" si="453"/>
        <v>118.5</v>
      </c>
      <c r="R3597" s="9">
        <f t="shared" si="454"/>
        <v>49.693548387096776</v>
      </c>
      <c r="S3597" s="6" t="s">
        <v>8317</v>
      </c>
      <c r="T3597" s="6" t="s">
        <v>8318</v>
      </c>
      <c r="U3597" s="6" t="str">
        <f t="shared" si="448"/>
        <v>theater</v>
      </c>
      <c r="V3597" s="6" t="str">
        <f t="shared" si="455"/>
        <v>plays</v>
      </c>
      <c r="W3597" s="6" t="str">
        <f t="shared" si="449"/>
        <v>theater</v>
      </c>
      <c r="X3597" s="6" t="str">
        <f t="shared" si="450"/>
        <v>plays</v>
      </c>
    </row>
    <row r="3598" spans="1:24" ht="104.7" customHeight="1" x14ac:dyDescent="0.55000000000000004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20">
        <f t="shared" si="451"/>
        <v>41856.715069444443</v>
      </c>
      <c r="L3598" s="20">
        <f t="shared" si="452"/>
        <v>41877.715069444443</v>
      </c>
      <c r="M3598" s="6" t="b">
        <v>0</v>
      </c>
      <c r="N3598" s="6">
        <v>15</v>
      </c>
      <c r="O3598" s="6" t="b">
        <v>1</v>
      </c>
      <c r="P3598" s="6" t="s">
        <v>8271</v>
      </c>
      <c r="Q3598" s="8">
        <f t="shared" si="453"/>
        <v>107.72727272727273</v>
      </c>
      <c r="R3598" s="9">
        <f t="shared" si="454"/>
        <v>79</v>
      </c>
      <c r="S3598" s="6" t="s">
        <v>8317</v>
      </c>
      <c r="T3598" s="6" t="s">
        <v>8318</v>
      </c>
      <c r="U3598" s="6" t="str">
        <f t="shared" si="448"/>
        <v>theater</v>
      </c>
      <c r="V3598" s="6" t="str">
        <f t="shared" si="455"/>
        <v>plays</v>
      </c>
      <c r="W3598" s="6" t="str">
        <f t="shared" si="449"/>
        <v>theater</v>
      </c>
      <c r="X3598" s="6" t="str">
        <f t="shared" si="450"/>
        <v>plays</v>
      </c>
    </row>
    <row r="3599" spans="1:24" ht="104.7" customHeight="1" x14ac:dyDescent="0.55000000000000004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20">
        <f t="shared" si="451"/>
        <v>42417.585532407407</v>
      </c>
      <c r="L3599" s="20">
        <f t="shared" si="452"/>
        <v>42432.249305555553</v>
      </c>
      <c r="M3599" s="6" t="b">
        <v>0</v>
      </c>
      <c r="N3599" s="6">
        <v>33</v>
      </c>
      <c r="O3599" s="6" t="b">
        <v>1</v>
      </c>
      <c r="P3599" s="6" t="s">
        <v>8271</v>
      </c>
      <c r="Q3599" s="8">
        <f t="shared" si="453"/>
        <v>102.60000000000001</v>
      </c>
      <c r="R3599" s="9">
        <f t="shared" si="454"/>
        <v>77.727272727272734</v>
      </c>
      <c r="S3599" s="6" t="s">
        <v>8317</v>
      </c>
      <c r="T3599" s="6" t="s">
        <v>8318</v>
      </c>
      <c r="U3599" s="6" t="str">
        <f t="shared" si="448"/>
        <v>theater</v>
      </c>
      <c r="V3599" s="6" t="str">
        <f t="shared" si="455"/>
        <v>plays</v>
      </c>
      <c r="W3599" s="6" t="str">
        <f t="shared" si="449"/>
        <v>theater</v>
      </c>
      <c r="X3599" s="6" t="str">
        <f t="shared" si="450"/>
        <v>plays</v>
      </c>
    </row>
    <row r="3600" spans="1:24" ht="104.7" customHeight="1" x14ac:dyDescent="0.55000000000000004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20">
        <f t="shared" si="451"/>
        <v>41866.79886574074</v>
      </c>
      <c r="L3600" s="20">
        <f t="shared" si="452"/>
        <v>41885.207638888889</v>
      </c>
      <c r="M3600" s="6" t="b">
        <v>0</v>
      </c>
      <c r="N3600" s="6">
        <v>27</v>
      </c>
      <c r="O3600" s="6" t="b">
        <v>1</v>
      </c>
      <c r="P3600" s="6" t="s">
        <v>8271</v>
      </c>
      <c r="Q3600" s="8">
        <f t="shared" si="453"/>
        <v>110.1</v>
      </c>
      <c r="R3600" s="9">
        <f t="shared" si="454"/>
        <v>40.777777777777779</v>
      </c>
      <c r="S3600" s="6" t="s">
        <v>8317</v>
      </c>
      <c r="T3600" s="6" t="s">
        <v>8318</v>
      </c>
      <c r="U3600" s="6" t="str">
        <f t="shared" si="448"/>
        <v>theater</v>
      </c>
      <c r="V3600" s="6" t="str">
        <f t="shared" si="455"/>
        <v>plays</v>
      </c>
      <c r="W3600" s="6" t="str">
        <f t="shared" si="449"/>
        <v>theater</v>
      </c>
      <c r="X3600" s="6" t="str">
        <f t="shared" si="450"/>
        <v>plays</v>
      </c>
    </row>
    <row r="3601" spans="1:24" ht="104.7" customHeight="1" x14ac:dyDescent="0.55000000000000004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20">
        <f t="shared" si="451"/>
        <v>42220.79487268519</v>
      </c>
      <c r="L3601" s="20">
        <f t="shared" si="452"/>
        <v>42246</v>
      </c>
      <c r="M3601" s="6" t="b">
        <v>0</v>
      </c>
      <c r="N3601" s="6">
        <v>17</v>
      </c>
      <c r="O3601" s="6" t="b">
        <v>1</v>
      </c>
      <c r="P3601" s="6" t="s">
        <v>8271</v>
      </c>
      <c r="Q3601" s="8">
        <f t="shared" si="453"/>
        <v>202</v>
      </c>
      <c r="R3601" s="9">
        <f t="shared" si="454"/>
        <v>59.411764705882355</v>
      </c>
      <c r="S3601" s="6" t="s">
        <v>8317</v>
      </c>
      <c r="T3601" s="6" t="s">
        <v>8318</v>
      </c>
      <c r="U3601" s="6" t="str">
        <f t="shared" si="448"/>
        <v>theater</v>
      </c>
      <c r="V3601" s="6" t="str">
        <f t="shared" si="455"/>
        <v>plays</v>
      </c>
      <c r="W3601" s="6" t="str">
        <f t="shared" si="449"/>
        <v>theater</v>
      </c>
      <c r="X3601" s="6" t="str">
        <f t="shared" si="450"/>
        <v>plays</v>
      </c>
    </row>
    <row r="3602" spans="1:24" ht="104.7" customHeight="1" x14ac:dyDescent="0.55000000000000004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20">
        <f t="shared" si="451"/>
        <v>42628.849120370374</v>
      </c>
      <c r="L3602" s="20">
        <f t="shared" si="452"/>
        <v>42656.849120370374</v>
      </c>
      <c r="M3602" s="6" t="b">
        <v>0</v>
      </c>
      <c r="N3602" s="6">
        <v>4</v>
      </c>
      <c r="O3602" s="6" t="b">
        <v>1</v>
      </c>
      <c r="P3602" s="6" t="s">
        <v>8271</v>
      </c>
      <c r="Q3602" s="8">
        <f t="shared" si="453"/>
        <v>130</v>
      </c>
      <c r="R3602" s="9">
        <f t="shared" si="454"/>
        <v>3.25</v>
      </c>
      <c r="S3602" s="6" t="s">
        <v>8317</v>
      </c>
      <c r="T3602" s="6" t="s">
        <v>8318</v>
      </c>
      <c r="U3602" s="6" t="str">
        <f t="shared" si="448"/>
        <v>theater</v>
      </c>
      <c r="V3602" s="6" t="str">
        <f t="shared" si="455"/>
        <v>plays</v>
      </c>
      <c r="W3602" s="6" t="str">
        <f t="shared" si="449"/>
        <v>theater</v>
      </c>
      <c r="X3602" s="6" t="str">
        <f t="shared" si="450"/>
        <v>plays</v>
      </c>
    </row>
    <row r="3603" spans="1:24" ht="104.7" customHeight="1" x14ac:dyDescent="0.55000000000000004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20">
        <f t="shared" si="451"/>
        <v>41990.99863425926</v>
      </c>
      <c r="L3603" s="20">
        <f t="shared" si="452"/>
        <v>42020.99863425926</v>
      </c>
      <c r="M3603" s="6" t="b">
        <v>0</v>
      </c>
      <c r="N3603" s="6">
        <v>53</v>
      </c>
      <c r="O3603" s="6" t="b">
        <v>1</v>
      </c>
      <c r="P3603" s="6" t="s">
        <v>8271</v>
      </c>
      <c r="Q3603" s="8">
        <f t="shared" si="453"/>
        <v>104.35000000000001</v>
      </c>
      <c r="R3603" s="9">
        <f t="shared" si="454"/>
        <v>39.377358490566039</v>
      </c>
      <c r="S3603" s="6" t="s">
        <v>8317</v>
      </c>
      <c r="T3603" s="6" t="s">
        <v>8318</v>
      </c>
      <c r="U3603" s="6" t="str">
        <f t="shared" si="448"/>
        <v>theater</v>
      </c>
      <c r="V3603" s="6" t="str">
        <f t="shared" si="455"/>
        <v>plays</v>
      </c>
      <c r="W3603" s="6" t="str">
        <f t="shared" si="449"/>
        <v>theater</v>
      </c>
      <c r="X3603" s="6" t="str">
        <f t="shared" si="450"/>
        <v>plays</v>
      </c>
    </row>
    <row r="3604" spans="1:24" ht="104.7" customHeight="1" x14ac:dyDescent="0.55000000000000004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20">
        <f t="shared" si="451"/>
        <v>42447.894432870366</v>
      </c>
      <c r="L3604" s="20">
        <f t="shared" si="452"/>
        <v>42507.894432870366</v>
      </c>
      <c r="M3604" s="6" t="b">
        <v>0</v>
      </c>
      <c r="N3604" s="6">
        <v>49</v>
      </c>
      <c r="O3604" s="6" t="b">
        <v>1</v>
      </c>
      <c r="P3604" s="6" t="s">
        <v>8271</v>
      </c>
      <c r="Q3604" s="8">
        <f t="shared" si="453"/>
        <v>100.05</v>
      </c>
      <c r="R3604" s="9">
        <f t="shared" si="454"/>
        <v>81.673469387755105</v>
      </c>
      <c r="S3604" s="6" t="s">
        <v>8317</v>
      </c>
      <c r="T3604" s="6" t="s">
        <v>8318</v>
      </c>
      <c r="U3604" s="6" t="str">
        <f t="shared" si="448"/>
        <v>theater</v>
      </c>
      <c r="V3604" s="6" t="str">
        <f t="shared" si="455"/>
        <v>plays</v>
      </c>
      <c r="W3604" s="6" t="str">
        <f t="shared" si="449"/>
        <v>theater</v>
      </c>
      <c r="X3604" s="6" t="str">
        <f t="shared" si="450"/>
        <v>plays</v>
      </c>
    </row>
    <row r="3605" spans="1:24" ht="104.7" customHeight="1" x14ac:dyDescent="0.55000000000000004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20">
        <f t="shared" si="451"/>
        <v>42283.864351851851</v>
      </c>
      <c r="L3605" s="20">
        <f t="shared" si="452"/>
        <v>42313.906018518523</v>
      </c>
      <c r="M3605" s="6" t="b">
        <v>0</v>
      </c>
      <c r="N3605" s="6">
        <v>57</v>
      </c>
      <c r="O3605" s="6" t="b">
        <v>1</v>
      </c>
      <c r="P3605" s="6" t="s">
        <v>8271</v>
      </c>
      <c r="Q3605" s="8">
        <f t="shared" si="453"/>
        <v>170.66666666666669</v>
      </c>
      <c r="R3605" s="9">
        <f t="shared" si="454"/>
        <v>44.912280701754383</v>
      </c>
      <c r="S3605" s="6" t="s">
        <v>8317</v>
      </c>
      <c r="T3605" s="6" t="s">
        <v>8318</v>
      </c>
      <c r="U3605" s="6" t="str">
        <f t="shared" si="448"/>
        <v>theater</v>
      </c>
      <c r="V3605" s="6" t="str">
        <f t="shared" si="455"/>
        <v>plays</v>
      </c>
      <c r="W3605" s="6" t="str">
        <f t="shared" si="449"/>
        <v>theater</v>
      </c>
      <c r="X3605" s="6" t="str">
        <f t="shared" si="450"/>
        <v>plays</v>
      </c>
    </row>
    <row r="3606" spans="1:24" ht="104.7" customHeight="1" x14ac:dyDescent="0.55000000000000004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20">
        <f t="shared" si="451"/>
        <v>42483.015694444446</v>
      </c>
      <c r="L3606" s="20">
        <f t="shared" si="452"/>
        <v>42489.290972222225</v>
      </c>
      <c r="M3606" s="6" t="b">
        <v>0</v>
      </c>
      <c r="N3606" s="6">
        <v>69</v>
      </c>
      <c r="O3606" s="6" t="b">
        <v>1</v>
      </c>
      <c r="P3606" s="6" t="s">
        <v>8271</v>
      </c>
      <c r="Q3606" s="8">
        <f t="shared" si="453"/>
        <v>112.83333333333334</v>
      </c>
      <c r="R3606" s="9">
        <f t="shared" si="454"/>
        <v>49.05797101449275</v>
      </c>
      <c r="S3606" s="6" t="s">
        <v>8317</v>
      </c>
      <c r="T3606" s="6" t="s">
        <v>8318</v>
      </c>
      <c r="U3606" s="6" t="str">
        <f t="shared" si="448"/>
        <v>theater</v>
      </c>
      <c r="V3606" s="6" t="str">
        <f t="shared" si="455"/>
        <v>plays</v>
      </c>
      <c r="W3606" s="6" t="str">
        <f t="shared" si="449"/>
        <v>theater</v>
      </c>
      <c r="X3606" s="6" t="str">
        <f t="shared" si="450"/>
        <v>plays</v>
      </c>
    </row>
    <row r="3607" spans="1:24" ht="104.7" customHeight="1" x14ac:dyDescent="0.55000000000000004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20">
        <f t="shared" si="451"/>
        <v>42383.793124999997</v>
      </c>
      <c r="L3607" s="20">
        <f t="shared" si="452"/>
        <v>42413.793124999997</v>
      </c>
      <c r="M3607" s="6" t="b">
        <v>0</v>
      </c>
      <c r="N3607" s="6">
        <v>15</v>
      </c>
      <c r="O3607" s="6" t="b">
        <v>1</v>
      </c>
      <c r="P3607" s="6" t="s">
        <v>8271</v>
      </c>
      <c r="Q3607" s="8">
        <f t="shared" si="453"/>
        <v>184</v>
      </c>
      <c r="R3607" s="9">
        <f t="shared" si="454"/>
        <v>30.666666666666668</v>
      </c>
      <c r="S3607" s="6" t="s">
        <v>8317</v>
      </c>
      <c r="T3607" s="6" t="s">
        <v>8318</v>
      </c>
      <c r="U3607" s="6" t="str">
        <f t="shared" si="448"/>
        <v>theater</v>
      </c>
      <c r="V3607" s="6" t="str">
        <f t="shared" si="455"/>
        <v>plays</v>
      </c>
      <c r="W3607" s="6" t="str">
        <f t="shared" si="449"/>
        <v>theater</v>
      </c>
      <c r="X3607" s="6" t="str">
        <f t="shared" si="450"/>
        <v>plays</v>
      </c>
    </row>
    <row r="3608" spans="1:24" ht="104.7" customHeight="1" x14ac:dyDescent="0.55000000000000004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20">
        <f t="shared" si="451"/>
        <v>42566.604826388888</v>
      </c>
      <c r="L3608" s="20">
        <f t="shared" si="452"/>
        <v>42596.604826388888</v>
      </c>
      <c r="M3608" s="6" t="b">
        <v>0</v>
      </c>
      <c r="N3608" s="6">
        <v>64</v>
      </c>
      <c r="O3608" s="6" t="b">
        <v>1</v>
      </c>
      <c r="P3608" s="6" t="s">
        <v>8271</v>
      </c>
      <c r="Q3608" s="8">
        <f t="shared" si="453"/>
        <v>130.26666666666665</v>
      </c>
      <c r="R3608" s="9">
        <f t="shared" si="454"/>
        <v>61.0625</v>
      </c>
      <c r="S3608" s="6" t="s">
        <v>8317</v>
      </c>
      <c r="T3608" s="6" t="s">
        <v>8318</v>
      </c>
      <c r="U3608" s="6" t="str">
        <f t="shared" si="448"/>
        <v>theater</v>
      </c>
      <c r="V3608" s="6" t="str">
        <f t="shared" si="455"/>
        <v>plays</v>
      </c>
      <c r="W3608" s="6" t="str">
        <f t="shared" si="449"/>
        <v>theater</v>
      </c>
      <c r="X3608" s="6" t="str">
        <f t="shared" si="450"/>
        <v>plays</v>
      </c>
    </row>
    <row r="3609" spans="1:24" ht="104.7" customHeight="1" x14ac:dyDescent="0.55000000000000004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20">
        <f t="shared" si="451"/>
        <v>42338.963912037041</v>
      </c>
      <c r="L3609" s="20">
        <f t="shared" si="452"/>
        <v>42353</v>
      </c>
      <c r="M3609" s="6" t="b">
        <v>0</v>
      </c>
      <c r="N3609" s="6">
        <v>20</v>
      </c>
      <c r="O3609" s="6" t="b">
        <v>1</v>
      </c>
      <c r="P3609" s="6" t="s">
        <v>8271</v>
      </c>
      <c r="Q3609" s="8">
        <f t="shared" si="453"/>
        <v>105.45454545454544</v>
      </c>
      <c r="R3609" s="9">
        <f t="shared" si="454"/>
        <v>29</v>
      </c>
      <c r="S3609" s="6" t="s">
        <v>8317</v>
      </c>
      <c r="T3609" s="6" t="s">
        <v>8318</v>
      </c>
      <c r="U3609" s="6" t="str">
        <f t="shared" si="448"/>
        <v>theater</v>
      </c>
      <c r="V3609" s="6" t="str">
        <f t="shared" si="455"/>
        <v>plays</v>
      </c>
      <c r="W3609" s="6" t="str">
        <f t="shared" si="449"/>
        <v>theater</v>
      </c>
      <c r="X3609" s="6" t="str">
        <f t="shared" si="450"/>
        <v>plays</v>
      </c>
    </row>
    <row r="3610" spans="1:24" ht="104.7" customHeight="1" x14ac:dyDescent="0.55000000000000004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20">
        <f t="shared" si="451"/>
        <v>42506.709375000006</v>
      </c>
      <c r="L3610" s="20">
        <f t="shared" si="452"/>
        <v>42538.583333333328</v>
      </c>
      <c r="M3610" s="6" t="b">
        <v>0</v>
      </c>
      <c r="N3610" s="6">
        <v>27</v>
      </c>
      <c r="O3610" s="6" t="b">
        <v>1</v>
      </c>
      <c r="P3610" s="6" t="s">
        <v>8271</v>
      </c>
      <c r="Q3610" s="8">
        <f t="shared" si="453"/>
        <v>100</v>
      </c>
      <c r="R3610" s="9">
        <f t="shared" si="454"/>
        <v>29.62962962962963</v>
      </c>
      <c r="S3610" s="6" t="s">
        <v>8317</v>
      </c>
      <c r="T3610" s="6" t="s">
        <v>8318</v>
      </c>
      <c r="U3610" s="6" t="str">
        <f t="shared" si="448"/>
        <v>theater</v>
      </c>
      <c r="V3610" s="6" t="str">
        <f t="shared" si="455"/>
        <v>plays</v>
      </c>
      <c r="W3610" s="6" t="str">
        <f t="shared" si="449"/>
        <v>theater</v>
      </c>
      <c r="X3610" s="6" t="str">
        <f t="shared" si="450"/>
        <v>plays</v>
      </c>
    </row>
    <row r="3611" spans="1:24" ht="104.7" customHeight="1" x14ac:dyDescent="0.55000000000000004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20">
        <f t="shared" si="451"/>
        <v>42429.991724537031</v>
      </c>
      <c r="L3611" s="20">
        <f t="shared" si="452"/>
        <v>42459.950057870374</v>
      </c>
      <c r="M3611" s="6" t="b">
        <v>0</v>
      </c>
      <c r="N3611" s="6">
        <v>21</v>
      </c>
      <c r="O3611" s="6" t="b">
        <v>1</v>
      </c>
      <c r="P3611" s="6" t="s">
        <v>8271</v>
      </c>
      <c r="Q3611" s="8">
        <f t="shared" si="453"/>
        <v>153.31632653061226</v>
      </c>
      <c r="R3611" s="9">
        <f t="shared" si="454"/>
        <v>143.0952380952381</v>
      </c>
      <c r="S3611" s="6" t="s">
        <v>8317</v>
      </c>
      <c r="T3611" s="6" t="s">
        <v>8318</v>
      </c>
      <c r="U3611" s="6" t="str">
        <f t="shared" si="448"/>
        <v>theater</v>
      </c>
      <c r="V3611" s="6" t="str">
        <f t="shared" si="455"/>
        <v>plays</v>
      </c>
      <c r="W3611" s="6" t="str">
        <f t="shared" si="449"/>
        <v>theater</v>
      </c>
      <c r="X3611" s="6" t="str">
        <f t="shared" si="450"/>
        <v>plays</v>
      </c>
    </row>
    <row r="3612" spans="1:24" ht="104.7" customHeight="1" x14ac:dyDescent="0.55000000000000004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20">
        <f t="shared" si="451"/>
        <v>42203.432129629626</v>
      </c>
      <c r="L3612" s="20">
        <f t="shared" si="452"/>
        <v>42233.432129629626</v>
      </c>
      <c r="M3612" s="6" t="b">
        <v>0</v>
      </c>
      <c r="N3612" s="6">
        <v>31</v>
      </c>
      <c r="O3612" s="6" t="b">
        <v>1</v>
      </c>
      <c r="P3612" s="6" t="s">
        <v>8271</v>
      </c>
      <c r="Q3612" s="8">
        <f t="shared" si="453"/>
        <v>162.30000000000001</v>
      </c>
      <c r="R3612" s="9">
        <f t="shared" si="454"/>
        <v>52.354838709677416</v>
      </c>
      <c r="S3612" s="6" t="s">
        <v>8317</v>
      </c>
      <c r="T3612" s="6" t="s">
        <v>8318</v>
      </c>
      <c r="U3612" s="6" t="str">
        <f t="shared" si="448"/>
        <v>theater</v>
      </c>
      <c r="V3612" s="6" t="str">
        <f t="shared" si="455"/>
        <v>plays</v>
      </c>
      <c r="W3612" s="6" t="str">
        <f t="shared" si="449"/>
        <v>theater</v>
      </c>
      <c r="X3612" s="6" t="str">
        <f t="shared" si="450"/>
        <v>plays</v>
      </c>
    </row>
    <row r="3613" spans="1:24" ht="104.7" customHeight="1" x14ac:dyDescent="0.55000000000000004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20">
        <f t="shared" si="451"/>
        <v>42072.370381944449</v>
      </c>
      <c r="L3613" s="20">
        <f t="shared" si="452"/>
        <v>42102.370381944449</v>
      </c>
      <c r="M3613" s="6" t="b">
        <v>0</v>
      </c>
      <c r="N3613" s="6">
        <v>51</v>
      </c>
      <c r="O3613" s="6" t="b">
        <v>1</v>
      </c>
      <c r="P3613" s="6" t="s">
        <v>8271</v>
      </c>
      <c r="Q3613" s="8">
        <f t="shared" si="453"/>
        <v>136</v>
      </c>
      <c r="R3613" s="9">
        <f t="shared" si="454"/>
        <v>66.666666666666671</v>
      </c>
      <c r="S3613" s="6" t="s">
        <v>8317</v>
      </c>
      <c r="T3613" s="6" t="s">
        <v>8318</v>
      </c>
      <c r="U3613" s="6" t="str">
        <f t="shared" si="448"/>
        <v>theater</v>
      </c>
      <c r="V3613" s="6" t="str">
        <f t="shared" si="455"/>
        <v>plays</v>
      </c>
      <c r="W3613" s="6" t="str">
        <f t="shared" si="449"/>
        <v>theater</v>
      </c>
      <c r="X3613" s="6" t="str">
        <f t="shared" si="450"/>
        <v>plays</v>
      </c>
    </row>
    <row r="3614" spans="1:24" ht="104.7" customHeight="1" x14ac:dyDescent="0.55000000000000004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20">
        <f t="shared" si="451"/>
        <v>41789.726979166669</v>
      </c>
      <c r="L3614" s="20">
        <f t="shared" si="452"/>
        <v>41799.726979166669</v>
      </c>
      <c r="M3614" s="6" t="b">
        <v>0</v>
      </c>
      <c r="N3614" s="6">
        <v>57</v>
      </c>
      <c r="O3614" s="6" t="b">
        <v>1</v>
      </c>
      <c r="P3614" s="6" t="s">
        <v>8271</v>
      </c>
      <c r="Q3614" s="8">
        <f t="shared" si="453"/>
        <v>144.4</v>
      </c>
      <c r="R3614" s="9">
        <f t="shared" si="454"/>
        <v>126.66666666666667</v>
      </c>
      <c r="S3614" s="6" t="s">
        <v>8317</v>
      </c>
      <c r="T3614" s="6" t="s">
        <v>8318</v>
      </c>
      <c r="U3614" s="6" t="str">
        <f t="shared" si="448"/>
        <v>theater</v>
      </c>
      <c r="V3614" s="6" t="str">
        <f t="shared" si="455"/>
        <v>plays</v>
      </c>
      <c r="W3614" s="6" t="str">
        <f t="shared" si="449"/>
        <v>theater</v>
      </c>
      <c r="X3614" s="6" t="str">
        <f t="shared" si="450"/>
        <v>plays</v>
      </c>
    </row>
    <row r="3615" spans="1:24" ht="104.7" customHeight="1" x14ac:dyDescent="0.55000000000000004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20">
        <f t="shared" si="451"/>
        <v>41788.58997685185</v>
      </c>
      <c r="L3615" s="20">
        <f t="shared" si="452"/>
        <v>41818.58997685185</v>
      </c>
      <c r="M3615" s="6" t="b">
        <v>0</v>
      </c>
      <c r="N3615" s="6">
        <v>20</v>
      </c>
      <c r="O3615" s="6" t="b">
        <v>1</v>
      </c>
      <c r="P3615" s="6" t="s">
        <v>8271</v>
      </c>
      <c r="Q3615" s="8">
        <f t="shared" si="453"/>
        <v>100</v>
      </c>
      <c r="R3615" s="9">
        <f t="shared" si="454"/>
        <v>62.5</v>
      </c>
      <c r="S3615" s="6" t="s">
        <v>8317</v>
      </c>
      <c r="T3615" s="6" t="s">
        <v>8318</v>
      </c>
      <c r="U3615" s="6" t="str">
        <f t="shared" si="448"/>
        <v>theater</v>
      </c>
      <c r="V3615" s="6" t="str">
        <f t="shared" si="455"/>
        <v>plays</v>
      </c>
      <c r="W3615" s="6" t="str">
        <f t="shared" si="449"/>
        <v>theater</v>
      </c>
      <c r="X3615" s="6" t="str">
        <f t="shared" si="450"/>
        <v>plays</v>
      </c>
    </row>
    <row r="3616" spans="1:24" ht="104.7" customHeight="1" x14ac:dyDescent="0.55000000000000004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20">
        <f t="shared" si="451"/>
        <v>42144.041851851856</v>
      </c>
      <c r="L3616" s="20">
        <f t="shared" si="452"/>
        <v>42174.041851851856</v>
      </c>
      <c r="M3616" s="6" t="b">
        <v>0</v>
      </c>
      <c r="N3616" s="6">
        <v>71</v>
      </c>
      <c r="O3616" s="6" t="b">
        <v>1</v>
      </c>
      <c r="P3616" s="6" t="s">
        <v>8271</v>
      </c>
      <c r="Q3616" s="8">
        <f t="shared" si="453"/>
        <v>100.8</v>
      </c>
      <c r="R3616" s="9">
        <f t="shared" si="454"/>
        <v>35.492957746478872</v>
      </c>
      <c r="S3616" s="6" t="s">
        <v>8317</v>
      </c>
      <c r="T3616" s="6" t="s">
        <v>8318</v>
      </c>
      <c r="U3616" s="6" t="str">
        <f t="shared" si="448"/>
        <v>theater</v>
      </c>
      <c r="V3616" s="6" t="str">
        <f t="shared" si="455"/>
        <v>plays</v>
      </c>
      <c r="W3616" s="6" t="str">
        <f t="shared" si="449"/>
        <v>theater</v>
      </c>
      <c r="X3616" s="6" t="str">
        <f t="shared" si="450"/>
        <v>plays</v>
      </c>
    </row>
    <row r="3617" spans="1:24" ht="104.7" customHeight="1" x14ac:dyDescent="0.55000000000000004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20">
        <f t="shared" si="451"/>
        <v>42318.593703703707</v>
      </c>
      <c r="L3617" s="20">
        <f t="shared" si="452"/>
        <v>42348.593703703707</v>
      </c>
      <c r="M3617" s="6" t="b">
        <v>0</v>
      </c>
      <c r="N3617" s="6">
        <v>72</v>
      </c>
      <c r="O3617" s="6" t="b">
        <v>1</v>
      </c>
      <c r="P3617" s="6" t="s">
        <v>8271</v>
      </c>
      <c r="Q3617" s="8">
        <f t="shared" si="453"/>
        <v>106.80000000000001</v>
      </c>
      <c r="R3617" s="9">
        <f t="shared" si="454"/>
        <v>37.083333333333336</v>
      </c>
      <c r="S3617" s="6" t="s">
        <v>8317</v>
      </c>
      <c r="T3617" s="6" t="s">
        <v>8318</v>
      </c>
      <c r="U3617" s="6" t="str">
        <f t="shared" si="448"/>
        <v>theater</v>
      </c>
      <c r="V3617" s="6" t="str">
        <f t="shared" si="455"/>
        <v>plays</v>
      </c>
      <c r="W3617" s="6" t="str">
        <f t="shared" si="449"/>
        <v>theater</v>
      </c>
      <c r="X3617" s="6" t="str">
        <f t="shared" si="450"/>
        <v>plays</v>
      </c>
    </row>
    <row r="3618" spans="1:24" ht="104.7" customHeight="1" x14ac:dyDescent="0.55000000000000004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20">
        <f t="shared" si="451"/>
        <v>42052.949814814812</v>
      </c>
      <c r="L3618" s="20">
        <f t="shared" si="452"/>
        <v>42082.908148148148</v>
      </c>
      <c r="M3618" s="6" t="b">
        <v>0</v>
      </c>
      <c r="N3618" s="6">
        <v>45</v>
      </c>
      <c r="O3618" s="6" t="b">
        <v>1</v>
      </c>
      <c r="P3618" s="6" t="s">
        <v>8271</v>
      </c>
      <c r="Q3618" s="8">
        <f t="shared" si="453"/>
        <v>124.8</v>
      </c>
      <c r="R3618" s="9">
        <f t="shared" si="454"/>
        <v>69.333333333333329</v>
      </c>
      <c r="S3618" s="6" t="s">
        <v>8317</v>
      </c>
      <c r="T3618" s="6" t="s">
        <v>8318</v>
      </c>
      <c r="U3618" s="6" t="str">
        <f t="shared" si="448"/>
        <v>theater</v>
      </c>
      <c r="V3618" s="6" t="str">
        <f t="shared" si="455"/>
        <v>plays</v>
      </c>
      <c r="W3618" s="6" t="str">
        <f t="shared" si="449"/>
        <v>theater</v>
      </c>
      <c r="X3618" s="6" t="str">
        <f t="shared" si="450"/>
        <v>plays</v>
      </c>
    </row>
    <row r="3619" spans="1:24" ht="104.7" customHeight="1" x14ac:dyDescent="0.55000000000000004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20">
        <f t="shared" si="451"/>
        <v>42779.610289351855</v>
      </c>
      <c r="L3619" s="20">
        <f t="shared" si="452"/>
        <v>42794</v>
      </c>
      <c r="M3619" s="6" t="b">
        <v>0</v>
      </c>
      <c r="N3619" s="6">
        <v>51</v>
      </c>
      <c r="O3619" s="6" t="b">
        <v>1</v>
      </c>
      <c r="P3619" s="6" t="s">
        <v>8271</v>
      </c>
      <c r="Q3619" s="8">
        <f t="shared" si="453"/>
        <v>118.91891891891892</v>
      </c>
      <c r="R3619" s="9">
        <f t="shared" si="454"/>
        <v>17.254901960784313</v>
      </c>
      <c r="S3619" s="6" t="s">
        <v>8317</v>
      </c>
      <c r="T3619" s="6" t="s">
        <v>8318</v>
      </c>
      <c r="U3619" s="6" t="str">
        <f t="shared" si="448"/>
        <v>theater</v>
      </c>
      <c r="V3619" s="6" t="str">
        <f t="shared" si="455"/>
        <v>plays</v>
      </c>
      <c r="W3619" s="6" t="str">
        <f t="shared" si="449"/>
        <v>theater</v>
      </c>
      <c r="X3619" s="6" t="str">
        <f t="shared" si="450"/>
        <v>plays</v>
      </c>
    </row>
    <row r="3620" spans="1:24" ht="104.7" customHeight="1" x14ac:dyDescent="0.55000000000000004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20">
        <f t="shared" si="451"/>
        <v>42128.627893518518</v>
      </c>
      <c r="L3620" s="20">
        <f t="shared" si="452"/>
        <v>42158.627893518518</v>
      </c>
      <c r="M3620" s="6" t="b">
        <v>0</v>
      </c>
      <c r="N3620" s="6">
        <v>56</v>
      </c>
      <c r="O3620" s="6" t="b">
        <v>1</v>
      </c>
      <c r="P3620" s="6" t="s">
        <v>8271</v>
      </c>
      <c r="Q3620" s="8">
        <f t="shared" si="453"/>
        <v>101</v>
      </c>
      <c r="R3620" s="9">
        <f t="shared" si="454"/>
        <v>36.071428571428569</v>
      </c>
      <c r="S3620" s="6" t="s">
        <v>8317</v>
      </c>
      <c r="T3620" s="6" t="s">
        <v>8318</v>
      </c>
      <c r="U3620" s="6" t="str">
        <f t="shared" si="448"/>
        <v>theater</v>
      </c>
      <c r="V3620" s="6" t="str">
        <f t="shared" si="455"/>
        <v>plays</v>
      </c>
      <c r="W3620" s="6" t="str">
        <f t="shared" si="449"/>
        <v>theater</v>
      </c>
      <c r="X3620" s="6" t="str">
        <f t="shared" si="450"/>
        <v>plays</v>
      </c>
    </row>
    <row r="3621" spans="1:24" ht="104.7" customHeight="1" x14ac:dyDescent="0.55000000000000004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20">
        <f t="shared" si="451"/>
        <v>42661.132245370376</v>
      </c>
      <c r="L3621" s="20">
        <f t="shared" si="452"/>
        <v>42693.916666666672</v>
      </c>
      <c r="M3621" s="6" t="b">
        <v>0</v>
      </c>
      <c r="N3621" s="6">
        <v>17</v>
      </c>
      <c r="O3621" s="6" t="b">
        <v>1</v>
      </c>
      <c r="P3621" s="6" t="s">
        <v>8271</v>
      </c>
      <c r="Q3621" s="8">
        <f t="shared" si="453"/>
        <v>112.99999999999999</v>
      </c>
      <c r="R3621" s="9">
        <f t="shared" si="454"/>
        <v>66.470588235294116</v>
      </c>
      <c r="S3621" s="6" t="s">
        <v>8317</v>
      </c>
      <c r="T3621" s="6" t="s">
        <v>8318</v>
      </c>
      <c r="U3621" s="6" t="str">
        <f t="shared" si="448"/>
        <v>theater</v>
      </c>
      <c r="V3621" s="6" t="str">
        <f t="shared" si="455"/>
        <v>plays</v>
      </c>
      <c r="W3621" s="6" t="str">
        <f t="shared" si="449"/>
        <v>theater</v>
      </c>
      <c r="X3621" s="6" t="str">
        <f t="shared" si="450"/>
        <v>plays</v>
      </c>
    </row>
    <row r="3622" spans="1:24" ht="104.7" customHeight="1" x14ac:dyDescent="0.55000000000000004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20">
        <f t="shared" si="451"/>
        <v>42037.938206018516</v>
      </c>
      <c r="L3622" s="20">
        <f t="shared" si="452"/>
        <v>42068.166666666672</v>
      </c>
      <c r="M3622" s="6" t="b">
        <v>0</v>
      </c>
      <c r="N3622" s="6">
        <v>197</v>
      </c>
      <c r="O3622" s="6" t="b">
        <v>1</v>
      </c>
      <c r="P3622" s="6" t="s">
        <v>8271</v>
      </c>
      <c r="Q3622" s="8">
        <f t="shared" si="453"/>
        <v>105.19047619047619</v>
      </c>
      <c r="R3622" s="9">
        <f t="shared" si="454"/>
        <v>56.065989847715734</v>
      </c>
      <c r="S3622" s="6" t="s">
        <v>8317</v>
      </c>
      <c r="T3622" s="6" t="s">
        <v>8318</v>
      </c>
      <c r="U3622" s="6" t="str">
        <f t="shared" si="448"/>
        <v>theater</v>
      </c>
      <c r="V3622" s="6" t="str">
        <f t="shared" si="455"/>
        <v>plays</v>
      </c>
      <c r="W3622" s="6" t="str">
        <f t="shared" si="449"/>
        <v>theater</v>
      </c>
      <c r="X3622" s="6" t="str">
        <f t="shared" si="450"/>
        <v>plays</v>
      </c>
    </row>
    <row r="3623" spans="1:24" ht="104.7" customHeight="1" x14ac:dyDescent="0.55000000000000004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20">
        <f t="shared" si="451"/>
        <v>42619.935694444444</v>
      </c>
      <c r="L3623" s="20">
        <f t="shared" si="452"/>
        <v>42643.875</v>
      </c>
      <c r="M3623" s="6" t="b">
        <v>0</v>
      </c>
      <c r="N3623" s="6">
        <v>70</v>
      </c>
      <c r="O3623" s="6" t="b">
        <v>1</v>
      </c>
      <c r="P3623" s="6" t="s">
        <v>8271</v>
      </c>
      <c r="Q3623" s="8">
        <f t="shared" si="453"/>
        <v>109.73333333333332</v>
      </c>
      <c r="R3623" s="9">
        <f t="shared" si="454"/>
        <v>47.028571428571432</v>
      </c>
      <c r="S3623" s="6" t="s">
        <v>8317</v>
      </c>
      <c r="T3623" s="6" t="s">
        <v>8318</v>
      </c>
      <c r="U3623" s="6" t="str">
        <f t="shared" si="448"/>
        <v>theater</v>
      </c>
      <c r="V3623" s="6" t="str">
        <f t="shared" si="455"/>
        <v>plays</v>
      </c>
      <c r="W3623" s="6" t="str">
        <f t="shared" si="449"/>
        <v>theater</v>
      </c>
      <c r="X3623" s="6" t="str">
        <f t="shared" si="450"/>
        <v>plays</v>
      </c>
    </row>
    <row r="3624" spans="1:24" ht="104.7" customHeight="1" x14ac:dyDescent="0.55000000000000004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20">
        <f t="shared" si="451"/>
        <v>41877.221886574072</v>
      </c>
      <c r="L3624" s="20">
        <f t="shared" si="452"/>
        <v>41910.140972222223</v>
      </c>
      <c r="M3624" s="6" t="b">
        <v>0</v>
      </c>
      <c r="N3624" s="6">
        <v>21</v>
      </c>
      <c r="O3624" s="6" t="b">
        <v>1</v>
      </c>
      <c r="P3624" s="6" t="s">
        <v>8271</v>
      </c>
      <c r="Q3624" s="8">
        <f t="shared" si="453"/>
        <v>100.099</v>
      </c>
      <c r="R3624" s="9">
        <f t="shared" si="454"/>
        <v>47.666190476190479</v>
      </c>
      <c r="S3624" s="6" t="s">
        <v>8317</v>
      </c>
      <c r="T3624" s="6" t="s">
        <v>8318</v>
      </c>
      <c r="U3624" s="6" t="str">
        <f t="shared" si="448"/>
        <v>theater</v>
      </c>
      <c r="V3624" s="6" t="str">
        <f t="shared" si="455"/>
        <v>plays</v>
      </c>
      <c r="W3624" s="6" t="str">
        <f t="shared" si="449"/>
        <v>theater</v>
      </c>
      <c r="X3624" s="6" t="str">
        <f t="shared" si="450"/>
        <v>plays</v>
      </c>
    </row>
    <row r="3625" spans="1:24" ht="104.7" customHeight="1" x14ac:dyDescent="0.55000000000000004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20">
        <f t="shared" si="451"/>
        <v>41828.736921296295</v>
      </c>
      <c r="L3625" s="20">
        <f t="shared" si="452"/>
        <v>41846.291666666664</v>
      </c>
      <c r="M3625" s="6" t="b">
        <v>0</v>
      </c>
      <c r="N3625" s="6">
        <v>34</v>
      </c>
      <c r="O3625" s="6" t="b">
        <v>1</v>
      </c>
      <c r="P3625" s="6" t="s">
        <v>8271</v>
      </c>
      <c r="Q3625" s="8">
        <f t="shared" si="453"/>
        <v>120</v>
      </c>
      <c r="R3625" s="9">
        <f t="shared" si="454"/>
        <v>88.235294117647058</v>
      </c>
      <c r="S3625" s="6" t="s">
        <v>8317</v>
      </c>
      <c r="T3625" s="6" t="s">
        <v>8318</v>
      </c>
      <c r="U3625" s="6" t="str">
        <f t="shared" si="448"/>
        <v>theater</v>
      </c>
      <c r="V3625" s="6" t="str">
        <f t="shared" si="455"/>
        <v>plays</v>
      </c>
      <c r="W3625" s="6" t="str">
        <f t="shared" si="449"/>
        <v>theater</v>
      </c>
      <c r="X3625" s="6" t="str">
        <f t="shared" si="450"/>
        <v>plays</v>
      </c>
    </row>
    <row r="3626" spans="1:24" ht="104.7" customHeight="1" x14ac:dyDescent="0.55000000000000004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20">
        <f t="shared" si="451"/>
        <v>42545.774189814809</v>
      </c>
      <c r="L3626" s="20">
        <f t="shared" si="452"/>
        <v>42605.774189814809</v>
      </c>
      <c r="M3626" s="6" t="b">
        <v>0</v>
      </c>
      <c r="N3626" s="6">
        <v>39</v>
      </c>
      <c r="O3626" s="6" t="b">
        <v>1</v>
      </c>
      <c r="P3626" s="6" t="s">
        <v>8271</v>
      </c>
      <c r="Q3626" s="8">
        <f t="shared" si="453"/>
        <v>104.93333333333332</v>
      </c>
      <c r="R3626" s="9">
        <f t="shared" si="454"/>
        <v>80.717948717948715</v>
      </c>
      <c r="S3626" s="6" t="s">
        <v>8317</v>
      </c>
      <c r="T3626" s="6" t="s">
        <v>8318</v>
      </c>
      <c r="U3626" s="6" t="str">
        <f t="shared" si="448"/>
        <v>theater</v>
      </c>
      <c r="V3626" s="6" t="str">
        <f t="shared" si="455"/>
        <v>plays</v>
      </c>
      <c r="W3626" s="6" t="str">
        <f t="shared" si="449"/>
        <v>theater</v>
      </c>
      <c r="X3626" s="6" t="str">
        <f t="shared" si="450"/>
        <v>plays</v>
      </c>
    </row>
    <row r="3627" spans="1:24" ht="104.7" customHeight="1" x14ac:dyDescent="0.55000000000000004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20">
        <f t="shared" si="451"/>
        <v>42157.652511574073</v>
      </c>
      <c r="L3627" s="20">
        <f t="shared" si="452"/>
        <v>42187.652511574073</v>
      </c>
      <c r="M3627" s="6" t="b">
        <v>0</v>
      </c>
      <c r="N3627" s="6">
        <v>78</v>
      </c>
      <c r="O3627" s="6" t="b">
        <v>1</v>
      </c>
      <c r="P3627" s="6" t="s">
        <v>8271</v>
      </c>
      <c r="Q3627" s="8">
        <f t="shared" si="453"/>
        <v>102.66666666666666</v>
      </c>
      <c r="R3627" s="9">
        <f t="shared" si="454"/>
        <v>39.487179487179489</v>
      </c>
      <c r="S3627" s="6" t="s">
        <v>8317</v>
      </c>
      <c r="T3627" s="6" t="s">
        <v>8318</v>
      </c>
      <c r="U3627" s="6" t="str">
        <f t="shared" si="448"/>
        <v>theater</v>
      </c>
      <c r="V3627" s="6" t="str">
        <f t="shared" si="455"/>
        <v>plays</v>
      </c>
      <c r="W3627" s="6" t="str">
        <f t="shared" si="449"/>
        <v>theater</v>
      </c>
      <c r="X3627" s="6" t="str">
        <f t="shared" si="450"/>
        <v>plays</v>
      </c>
    </row>
    <row r="3628" spans="1:24" ht="104.7" customHeight="1" x14ac:dyDescent="0.55000000000000004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20">
        <f t="shared" si="451"/>
        <v>41846.667326388888</v>
      </c>
      <c r="L3628" s="20">
        <f t="shared" si="452"/>
        <v>41867.667326388888</v>
      </c>
      <c r="M3628" s="6" t="b">
        <v>0</v>
      </c>
      <c r="N3628" s="6">
        <v>48</v>
      </c>
      <c r="O3628" s="6" t="b">
        <v>1</v>
      </c>
      <c r="P3628" s="6" t="s">
        <v>8271</v>
      </c>
      <c r="Q3628" s="8">
        <f t="shared" si="453"/>
        <v>101.82500000000002</v>
      </c>
      <c r="R3628" s="9">
        <f t="shared" si="454"/>
        <v>84.854166666666671</v>
      </c>
      <c r="S3628" s="6" t="s">
        <v>8317</v>
      </c>
      <c r="T3628" s="6" t="s">
        <v>8318</v>
      </c>
      <c r="U3628" s="6" t="str">
        <f t="shared" si="448"/>
        <v>theater</v>
      </c>
      <c r="V3628" s="6" t="str">
        <f t="shared" si="455"/>
        <v>plays</v>
      </c>
      <c r="W3628" s="6" t="str">
        <f t="shared" si="449"/>
        <v>theater</v>
      </c>
      <c r="X3628" s="6" t="str">
        <f t="shared" si="450"/>
        <v>plays</v>
      </c>
    </row>
    <row r="3629" spans="1:24" ht="104.7" customHeight="1" x14ac:dyDescent="0.55000000000000004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20">
        <f t="shared" si="451"/>
        <v>42460.741747685184</v>
      </c>
      <c r="L3629" s="20">
        <f t="shared" si="452"/>
        <v>42511.165972222225</v>
      </c>
      <c r="M3629" s="6" t="b">
        <v>0</v>
      </c>
      <c r="N3629" s="6">
        <v>29</v>
      </c>
      <c r="O3629" s="6" t="b">
        <v>1</v>
      </c>
      <c r="P3629" s="6" t="s">
        <v>8271</v>
      </c>
      <c r="Q3629" s="8">
        <f t="shared" si="453"/>
        <v>100</v>
      </c>
      <c r="R3629" s="9">
        <f t="shared" si="454"/>
        <v>68.965517241379317</v>
      </c>
      <c r="S3629" s="6" t="s">
        <v>8317</v>
      </c>
      <c r="T3629" s="6" t="s">
        <v>8318</v>
      </c>
      <c r="U3629" s="6" t="str">
        <f t="shared" si="448"/>
        <v>theater</v>
      </c>
      <c r="V3629" s="6" t="str">
        <f t="shared" si="455"/>
        <v>plays</v>
      </c>
      <c r="W3629" s="6" t="str">
        <f t="shared" si="449"/>
        <v>theater</v>
      </c>
      <c r="X3629" s="6" t="str">
        <f t="shared" si="450"/>
        <v>plays</v>
      </c>
    </row>
    <row r="3630" spans="1:24" ht="104.7" customHeight="1" x14ac:dyDescent="0.55000000000000004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20">
        <f t="shared" si="451"/>
        <v>42291.833287037036</v>
      </c>
      <c r="L3630" s="20">
        <f t="shared" si="452"/>
        <v>42351.874953703707</v>
      </c>
      <c r="M3630" s="6" t="b">
        <v>0</v>
      </c>
      <c r="N3630" s="6">
        <v>0</v>
      </c>
      <c r="O3630" s="6" t="b">
        <v>0</v>
      </c>
      <c r="P3630" s="6" t="s">
        <v>8305</v>
      </c>
      <c r="Q3630" s="8">
        <f t="shared" si="453"/>
        <v>0</v>
      </c>
      <c r="R3630" s="9" t="e">
        <f t="shared" si="454"/>
        <v>#DIV/0!</v>
      </c>
      <c r="S3630" s="6" t="s">
        <v>8317</v>
      </c>
      <c r="T3630" s="6" t="s">
        <v>8359</v>
      </c>
      <c r="U3630" s="6" t="str">
        <f t="shared" si="448"/>
        <v>theater</v>
      </c>
      <c r="V3630" s="6" t="str">
        <f t="shared" si="455"/>
        <v>musical</v>
      </c>
      <c r="W3630" s="6" t="str">
        <f t="shared" si="449"/>
        <v>theater</v>
      </c>
      <c r="X3630" s="6" t="str">
        <f t="shared" si="450"/>
        <v>musical</v>
      </c>
    </row>
    <row r="3631" spans="1:24" ht="104.7" customHeight="1" x14ac:dyDescent="0.55000000000000004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20">
        <f t="shared" si="451"/>
        <v>42437.094490740739</v>
      </c>
      <c r="L3631" s="20">
        <f t="shared" si="452"/>
        <v>42495.708333333328</v>
      </c>
      <c r="M3631" s="6" t="b">
        <v>0</v>
      </c>
      <c r="N3631" s="6">
        <v>2</v>
      </c>
      <c r="O3631" s="6" t="b">
        <v>0</v>
      </c>
      <c r="P3631" s="6" t="s">
        <v>8305</v>
      </c>
      <c r="Q3631" s="8">
        <f t="shared" si="453"/>
        <v>1.9999999999999998E-4</v>
      </c>
      <c r="R3631" s="9">
        <f t="shared" si="454"/>
        <v>1</v>
      </c>
      <c r="S3631" s="6" t="s">
        <v>8317</v>
      </c>
      <c r="T3631" s="6" t="s">
        <v>8359</v>
      </c>
      <c r="U3631" s="6" t="str">
        <f t="shared" si="448"/>
        <v>theater</v>
      </c>
      <c r="V3631" s="6" t="str">
        <f t="shared" si="455"/>
        <v>musical</v>
      </c>
      <c r="W3631" s="6" t="str">
        <f t="shared" si="449"/>
        <v>theater</v>
      </c>
      <c r="X3631" s="6" t="str">
        <f t="shared" si="450"/>
        <v>musical</v>
      </c>
    </row>
    <row r="3632" spans="1:24" ht="104.7" customHeight="1" x14ac:dyDescent="0.55000000000000004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20">
        <f t="shared" si="451"/>
        <v>41942.84710648148</v>
      </c>
      <c r="L3632" s="20">
        <f t="shared" si="452"/>
        <v>41972.888773148152</v>
      </c>
      <c r="M3632" s="6" t="b">
        <v>0</v>
      </c>
      <c r="N3632" s="6">
        <v>1</v>
      </c>
      <c r="O3632" s="6" t="b">
        <v>0</v>
      </c>
      <c r="P3632" s="6" t="s">
        <v>8305</v>
      </c>
      <c r="Q3632" s="8">
        <f t="shared" si="453"/>
        <v>3.3333333333333333E-2</v>
      </c>
      <c r="R3632" s="9">
        <f t="shared" si="454"/>
        <v>1</v>
      </c>
      <c r="S3632" s="6" t="s">
        <v>8317</v>
      </c>
      <c r="T3632" s="6" t="s">
        <v>8359</v>
      </c>
      <c r="U3632" s="6" t="str">
        <f t="shared" si="448"/>
        <v>theater</v>
      </c>
      <c r="V3632" s="6" t="str">
        <f t="shared" si="455"/>
        <v>musical</v>
      </c>
      <c r="W3632" s="6" t="str">
        <f t="shared" si="449"/>
        <v>theater</v>
      </c>
      <c r="X3632" s="6" t="str">
        <f t="shared" si="450"/>
        <v>musical</v>
      </c>
    </row>
    <row r="3633" spans="1:24" ht="104.7" customHeight="1" x14ac:dyDescent="0.55000000000000004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20">
        <f t="shared" si="451"/>
        <v>41880.753437499996</v>
      </c>
      <c r="L3633" s="20">
        <f t="shared" si="452"/>
        <v>41905.165972222225</v>
      </c>
      <c r="M3633" s="6" t="b">
        <v>0</v>
      </c>
      <c r="N3633" s="6">
        <v>59</v>
      </c>
      <c r="O3633" s="6" t="b">
        <v>0</v>
      </c>
      <c r="P3633" s="6" t="s">
        <v>8305</v>
      </c>
      <c r="Q3633" s="8">
        <f t="shared" si="453"/>
        <v>51.023391812865491</v>
      </c>
      <c r="R3633" s="9">
        <f t="shared" si="454"/>
        <v>147.88135593220338</v>
      </c>
      <c r="S3633" s="6" t="s">
        <v>8317</v>
      </c>
      <c r="T3633" s="6" t="s">
        <v>8359</v>
      </c>
      <c r="U3633" s="6" t="str">
        <f t="shared" si="448"/>
        <v>theater</v>
      </c>
      <c r="V3633" s="6" t="str">
        <f t="shared" si="455"/>
        <v>musical</v>
      </c>
      <c r="W3633" s="6" t="str">
        <f t="shared" si="449"/>
        <v>theater</v>
      </c>
      <c r="X3633" s="6" t="str">
        <f t="shared" si="450"/>
        <v>musical</v>
      </c>
    </row>
    <row r="3634" spans="1:24" ht="104.7" customHeight="1" x14ac:dyDescent="0.55000000000000004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20">
        <f t="shared" si="451"/>
        <v>41946.936909722222</v>
      </c>
      <c r="L3634" s="20">
        <f t="shared" si="452"/>
        <v>41966.936909722222</v>
      </c>
      <c r="M3634" s="6" t="b">
        <v>0</v>
      </c>
      <c r="N3634" s="6">
        <v>1</v>
      </c>
      <c r="O3634" s="6" t="b">
        <v>0</v>
      </c>
      <c r="P3634" s="6" t="s">
        <v>8305</v>
      </c>
      <c r="Q3634" s="8">
        <f t="shared" si="453"/>
        <v>20</v>
      </c>
      <c r="R3634" s="9">
        <f t="shared" si="454"/>
        <v>100</v>
      </c>
      <c r="S3634" s="6" t="s">
        <v>8317</v>
      </c>
      <c r="T3634" s="6" t="s">
        <v>8359</v>
      </c>
      <c r="U3634" s="6" t="str">
        <f t="shared" si="448"/>
        <v>theater</v>
      </c>
      <c r="V3634" s="6" t="str">
        <f t="shared" si="455"/>
        <v>musical</v>
      </c>
      <c r="W3634" s="6" t="str">
        <f t="shared" si="449"/>
        <v>theater</v>
      </c>
      <c r="X3634" s="6" t="str">
        <f t="shared" si="450"/>
        <v>musical</v>
      </c>
    </row>
    <row r="3635" spans="1:24" ht="104.7" customHeight="1" x14ac:dyDescent="0.55000000000000004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20">
        <f t="shared" si="451"/>
        <v>42649.623460648145</v>
      </c>
      <c r="L3635" s="20">
        <f t="shared" si="452"/>
        <v>42693.041666666672</v>
      </c>
      <c r="M3635" s="6" t="b">
        <v>0</v>
      </c>
      <c r="N3635" s="6">
        <v>31</v>
      </c>
      <c r="O3635" s="6" t="b">
        <v>0</v>
      </c>
      <c r="P3635" s="6" t="s">
        <v>8305</v>
      </c>
      <c r="Q3635" s="8">
        <f t="shared" si="453"/>
        <v>35.24</v>
      </c>
      <c r="R3635" s="9">
        <f t="shared" si="454"/>
        <v>56.838709677419352</v>
      </c>
      <c r="S3635" s="6" t="s">
        <v>8317</v>
      </c>
      <c r="T3635" s="6" t="s">
        <v>8359</v>
      </c>
      <c r="U3635" s="6" t="str">
        <f t="shared" si="448"/>
        <v>theater</v>
      </c>
      <c r="V3635" s="6" t="str">
        <f t="shared" si="455"/>
        <v>musical</v>
      </c>
      <c r="W3635" s="6" t="str">
        <f t="shared" si="449"/>
        <v>theater</v>
      </c>
      <c r="X3635" s="6" t="str">
        <f t="shared" si="450"/>
        <v>musical</v>
      </c>
    </row>
    <row r="3636" spans="1:24" ht="104.7" customHeight="1" x14ac:dyDescent="0.55000000000000004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20">
        <f t="shared" si="451"/>
        <v>42701.166365740741</v>
      </c>
      <c r="L3636" s="20">
        <f t="shared" si="452"/>
        <v>42749.165972222225</v>
      </c>
      <c r="M3636" s="6" t="b">
        <v>0</v>
      </c>
      <c r="N3636" s="6">
        <v>18</v>
      </c>
      <c r="O3636" s="6" t="b">
        <v>0</v>
      </c>
      <c r="P3636" s="6" t="s">
        <v>8305</v>
      </c>
      <c r="Q3636" s="8">
        <f t="shared" si="453"/>
        <v>4.246666666666667</v>
      </c>
      <c r="R3636" s="9">
        <f t="shared" si="454"/>
        <v>176.94444444444446</v>
      </c>
      <c r="S3636" s="6" t="s">
        <v>8317</v>
      </c>
      <c r="T3636" s="6" t="s">
        <v>8359</v>
      </c>
      <c r="U3636" s="6" t="str">
        <f t="shared" si="448"/>
        <v>theater</v>
      </c>
      <c r="V3636" s="6" t="str">
        <f t="shared" si="455"/>
        <v>musical</v>
      </c>
      <c r="W3636" s="6" t="str">
        <f t="shared" si="449"/>
        <v>theater</v>
      </c>
      <c r="X3636" s="6" t="str">
        <f t="shared" si="450"/>
        <v>musical</v>
      </c>
    </row>
    <row r="3637" spans="1:24" ht="104.7" customHeight="1" x14ac:dyDescent="0.55000000000000004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20">
        <f t="shared" si="451"/>
        <v>42450.88282407407</v>
      </c>
      <c r="L3637" s="20">
        <f t="shared" si="452"/>
        <v>42480.88282407407</v>
      </c>
      <c r="M3637" s="6" t="b">
        <v>0</v>
      </c>
      <c r="N3637" s="6">
        <v>10</v>
      </c>
      <c r="O3637" s="6" t="b">
        <v>0</v>
      </c>
      <c r="P3637" s="6" t="s">
        <v>8305</v>
      </c>
      <c r="Q3637" s="8">
        <f t="shared" si="453"/>
        <v>36.457142857142856</v>
      </c>
      <c r="R3637" s="9">
        <f t="shared" si="454"/>
        <v>127.6</v>
      </c>
      <c r="S3637" s="6" t="s">
        <v>8317</v>
      </c>
      <c r="T3637" s="6" t="s">
        <v>8359</v>
      </c>
      <c r="U3637" s="6" t="str">
        <f t="shared" si="448"/>
        <v>theater</v>
      </c>
      <c r="V3637" s="6" t="str">
        <f t="shared" si="455"/>
        <v>musical</v>
      </c>
      <c r="W3637" s="6" t="str">
        <f t="shared" si="449"/>
        <v>theater</v>
      </c>
      <c r="X3637" s="6" t="str">
        <f t="shared" si="450"/>
        <v>musical</v>
      </c>
    </row>
    <row r="3638" spans="1:24" ht="104.7" customHeight="1" x14ac:dyDescent="0.55000000000000004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20">
        <f t="shared" si="451"/>
        <v>42226.694780092599</v>
      </c>
      <c r="L3638" s="20">
        <f t="shared" si="452"/>
        <v>42261.694780092599</v>
      </c>
      <c r="M3638" s="6" t="b">
        <v>0</v>
      </c>
      <c r="N3638" s="6">
        <v>0</v>
      </c>
      <c r="O3638" s="6" t="b">
        <v>0</v>
      </c>
      <c r="P3638" s="6" t="s">
        <v>8305</v>
      </c>
      <c r="Q3638" s="8">
        <f t="shared" si="453"/>
        <v>0</v>
      </c>
      <c r="R3638" s="9" t="e">
        <f t="shared" si="454"/>
        <v>#DIV/0!</v>
      </c>
      <c r="S3638" s="6" t="s">
        <v>8317</v>
      </c>
      <c r="T3638" s="6" t="s">
        <v>8359</v>
      </c>
      <c r="U3638" s="6" t="str">
        <f t="shared" si="448"/>
        <v>theater</v>
      </c>
      <c r="V3638" s="6" t="str">
        <f t="shared" si="455"/>
        <v>musical</v>
      </c>
      <c r="W3638" s="6" t="str">
        <f t="shared" si="449"/>
        <v>theater</v>
      </c>
      <c r="X3638" s="6" t="str">
        <f t="shared" si="450"/>
        <v>musical</v>
      </c>
    </row>
    <row r="3639" spans="1:24" ht="104.7" customHeight="1" x14ac:dyDescent="0.55000000000000004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20">
        <f t="shared" si="451"/>
        <v>41975.700636574074</v>
      </c>
      <c r="L3639" s="20">
        <f t="shared" si="452"/>
        <v>42005.700636574074</v>
      </c>
      <c r="M3639" s="6" t="b">
        <v>0</v>
      </c>
      <c r="N3639" s="6">
        <v>14</v>
      </c>
      <c r="O3639" s="6" t="b">
        <v>0</v>
      </c>
      <c r="P3639" s="6" t="s">
        <v>8305</v>
      </c>
      <c r="Q3639" s="8">
        <f t="shared" si="453"/>
        <v>30.866666666666664</v>
      </c>
      <c r="R3639" s="9">
        <f t="shared" si="454"/>
        <v>66.142857142857139</v>
      </c>
      <c r="S3639" s="6" t="s">
        <v>8317</v>
      </c>
      <c r="T3639" s="6" t="s">
        <v>8359</v>
      </c>
      <c r="U3639" s="6" t="str">
        <f t="shared" si="448"/>
        <v>theater</v>
      </c>
      <c r="V3639" s="6" t="str">
        <f t="shared" si="455"/>
        <v>musical</v>
      </c>
      <c r="W3639" s="6" t="str">
        <f t="shared" si="449"/>
        <v>theater</v>
      </c>
      <c r="X3639" s="6" t="str">
        <f t="shared" si="450"/>
        <v>musical</v>
      </c>
    </row>
    <row r="3640" spans="1:24" ht="104.7" customHeight="1" x14ac:dyDescent="0.55000000000000004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20">
        <f t="shared" si="451"/>
        <v>42053.672824074078</v>
      </c>
      <c r="L3640" s="20">
        <f t="shared" si="452"/>
        <v>42113.631157407406</v>
      </c>
      <c r="M3640" s="6" t="b">
        <v>0</v>
      </c>
      <c r="N3640" s="6">
        <v>2</v>
      </c>
      <c r="O3640" s="6" t="b">
        <v>0</v>
      </c>
      <c r="P3640" s="6" t="s">
        <v>8305</v>
      </c>
      <c r="Q3640" s="8">
        <f t="shared" si="453"/>
        <v>6.5454545454545459</v>
      </c>
      <c r="R3640" s="9">
        <f t="shared" si="454"/>
        <v>108</v>
      </c>
      <c r="S3640" s="6" t="s">
        <v>8317</v>
      </c>
      <c r="T3640" s="6" t="s">
        <v>8359</v>
      </c>
      <c r="U3640" s="6" t="str">
        <f t="shared" si="448"/>
        <v>theater</v>
      </c>
      <c r="V3640" s="6" t="str">
        <f t="shared" si="455"/>
        <v>musical</v>
      </c>
      <c r="W3640" s="6" t="str">
        <f t="shared" si="449"/>
        <v>theater</v>
      </c>
      <c r="X3640" s="6" t="str">
        <f t="shared" si="450"/>
        <v>musical</v>
      </c>
    </row>
    <row r="3641" spans="1:24" ht="104.7" customHeight="1" x14ac:dyDescent="0.55000000000000004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20">
        <f t="shared" si="451"/>
        <v>42590.677152777775</v>
      </c>
      <c r="L3641" s="20">
        <f t="shared" si="452"/>
        <v>42650.632638888885</v>
      </c>
      <c r="M3641" s="6" t="b">
        <v>0</v>
      </c>
      <c r="N3641" s="6">
        <v>1</v>
      </c>
      <c r="O3641" s="6" t="b">
        <v>0</v>
      </c>
      <c r="P3641" s="6" t="s">
        <v>8305</v>
      </c>
      <c r="Q3641" s="8">
        <f t="shared" si="453"/>
        <v>4.0000000000000001E-3</v>
      </c>
      <c r="R3641" s="9">
        <f t="shared" si="454"/>
        <v>1</v>
      </c>
      <c r="S3641" s="6" t="s">
        <v>8317</v>
      </c>
      <c r="T3641" s="6" t="s">
        <v>8359</v>
      </c>
      <c r="U3641" s="6" t="str">
        <f t="shared" si="448"/>
        <v>theater</v>
      </c>
      <c r="V3641" s="6" t="str">
        <f t="shared" si="455"/>
        <v>musical</v>
      </c>
      <c r="W3641" s="6" t="str">
        <f t="shared" si="449"/>
        <v>theater</v>
      </c>
      <c r="X3641" s="6" t="str">
        <f t="shared" si="450"/>
        <v>musical</v>
      </c>
    </row>
    <row r="3642" spans="1:24" ht="104.7" customHeight="1" x14ac:dyDescent="0.55000000000000004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20">
        <f t="shared" si="451"/>
        <v>42104.781597222223</v>
      </c>
      <c r="L3642" s="20">
        <f t="shared" si="452"/>
        <v>42134.781597222223</v>
      </c>
      <c r="M3642" s="6" t="b">
        <v>0</v>
      </c>
      <c r="N3642" s="6">
        <v>3</v>
      </c>
      <c r="O3642" s="6" t="b">
        <v>0</v>
      </c>
      <c r="P3642" s="6" t="s">
        <v>8305</v>
      </c>
      <c r="Q3642" s="8">
        <f t="shared" si="453"/>
        <v>5.5</v>
      </c>
      <c r="R3642" s="9">
        <f t="shared" si="454"/>
        <v>18.333333333333332</v>
      </c>
      <c r="S3642" s="6" t="s">
        <v>8317</v>
      </c>
      <c r="T3642" s="6" t="s">
        <v>8359</v>
      </c>
      <c r="U3642" s="6" t="str">
        <f t="shared" si="448"/>
        <v>theater</v>
      </c>
      <c r="V3642" s="6" t="str">
        <f t="shared" si="455"/>
        <v>musical</v>
      </c>
      <c r="W3642" s="6" t="str">
        <f t="shared" si="449"/>
        <v>theater</v>
      </c>
      <c r="X3642" s="6" t="str">
        <f t="shared" si="450"/>
        <v>musical</v>
      </c>
    </row>
    <row r="3643" spans="1:24" ht="104.7" customHeight="1" x14ac:dyDescent="0.55000000000000004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20">
        <f t="shared" si="451"/>
        <v>41899.627071759263</v>
      </c>
      <c r="L3643" s="20">
        <f t="shared" si="452"/>
        <v>41917.208333333336</v>
      </c>
      <c r="M3643" s="6" t="b">
        <v>0</v>
      </c>
      <c r="N3643" s="6">
        <v>0</v>
      </c>
      <c r="O3643" s="6" t="b">
        <v>0</v>
      </c>
      <c r="P3643" s="6" t="s">
        <v>8305</v>
      </c>
      <c r="Q3643" s="8">
        <f t="shared" si="453"/>
        <v>0</v>
      </c>
      <c r="R3643" s="9" t="e">
        <f t="shared" si="454"/>
        <v>#DIV/0!</v>
      </c>
      <c r="S3643" s="6" t="s">
        <v>8317</v>
      </c>
      <c r="T3643" s="6" t="s">
        <v>8359</v>
      </c>
      <c r="U3643" s="6" t="str">
        <f t="shared" si="448"/>
        <v>theater</v>
      </c>
      <c r="V3643" s="6" t="str">
        <f t="shared" si="455"/>
        <v>musical</v>
      </c>
      <c r="W3643" s="6" t="str">
        <f t="shared" si="449"/>
        <v>theater</v>
      </c>
      <c r="X3643" s="6" t="str">
        <f t="shared" si="450"/>
        <v>musical</v>
      </c>
    </row>
    <row r="3644" spans="1:24" ht="104.7" customHeight="1" x14ac:dyDescent="0.55000000000000004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20">
        <f t="shared" si="451"/>
        <v>42297.816284722227</v>
      </c>
      <c r="L3644" s="20">
        <f t="shared" si="452"/>
        <v>42338.708333333328</v>
      </c>
      <c r="M3644" s="6" t="b">
        <v>0</v>
      </c>
      <c r="N3644" s="6">
        <v>2</v>
      </c>
      <c r="O3644" s="6" t="b">
        <v>0</v>
      </c>
      <c r="P3644" s="6" t="s">
        <v>8305</v>
      </c>
      <c r="Q3644" s="8">
        <f t="shared" si="453"/>
        <v>2.1428571428571428</v>
      </c>
      <c r="R3644" s="9">
        <f t="shared" si="454"/>
        <v>7.5</v>
      </c>
      <c r="S3644" s="6" t="s">
        <v>8317</v>
      </c>
      <c r="T3644" s="6" t="s">
        <v>8359</v>
      </c>
      <c r="U3644" s="6" t="str">
        <f t="shared" si="448"/>
        <v>theater</v>
      </c>
      <c r="V3644" s="6" t="str">
        <f t="shared" si="455"/>
        <v>musical</v>
      </c>
      <c r="W3644" s="6" t="str">
        <f t="shared" si="449"/>
        <v>theater</v>
      </c>
      <c r="X3644" s="6" t="str">
        <f t="shared" si="450"/>
        <v>musical</v>
      </c>
    </row>
    <row r="3645" spans="1:24" ht="104.7" customHeight="1" x14ac:dyDescent="0.55000000000000004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20">
        <f t="shared" si="451"/>
        <v>42285.143969907411</v>
      </c>
      <c r="L3645" s="20">
        <f t="shared" si="452"/>
        <v>42325.185636574075</v>
      </c>
      <c r="M3645" s="6" t="b">
        <v>0</v>
      </c>
      <c r="N3645" s="6">
        <v>0</v>
      </c>
      <c r="O3645" s="6" t="b">
        <v>0</v>
      </c>
      <c r="P3645" s="6" t="s">
        <v>8305</v>
      </c>
      <c r="Q3645" s="8">
        <f t="shared" si="453"/>
        <v>0</v>
      </c>
      <c r="R3645" s="9" t="e">
        <f t="shared" si="454"/>
        <v>#DIV/0!</v>
      </c>
      <c r="S3645" s="6" t="s">
        <v>8317</v>
      </c>
      <c r="T3645" s="6" t="s">
        <v>8359</v>
      </c>
      <c r="U3645" s="6" t="str">
        <f t="shared" si="448"/>
        <v>theater</v>
      </c>
      <c r="V3645" s="6" t="str">
        <f t="shared" si="455"/>
        <v>musical</v>
      </c>
      <c r="W3645" s="6" t="str">
        <f t="shared" si="449"/>
        <v>theater</v>
      </c>
      <c r="X3645" s="6" t="str">
        <f t="shared" si="450"/>
        <v>musical</v>
      </c>
    </row>
    <row r="3646" spans="1:24" ht="104.7" customHeight="1" x14ac:dyDescent="0.55000000000000004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20">
        <f t="shared" si="451"/>
        <v>42409.241747685184</v>
      </c>
      <c r="L3646" s="20">
        <f t="shared" si="452"/>
        <v>42437.207638888889</v>
      </c>
      <c r="M3646" s="6" t="b">
        <v>0</v>
      </c>
      <c r="N3646" s="6">
        <v>12</v>
      </c>
      <c r="O3646" s="6" t="b">
        <v>0</v>
      </c>
      <c r="P3646" s="6" t="s">
        <v>8305</v>
      </c>
      <c r="Q3646" s="8">
        <f t="shared" si="453"/>
        <v>16.420000000000002</v>
      </c>
      <c r="R3646" s="9">
        <f t="shared" si="454"/>
        <v>68.416666666666671</v>
      </c>
      <c r="S3646" s="6" t="s">
        <v>8317</v>
      </c>
      <c r="T3646" s="6" t="s">
        <v>8359</v>
      </c>
      <c r="U3646" s="6" t="str">
        <f t="shared" si="448"/>
        <v>theater</v>
      </c>
      <c r="V3646" s="6" t="str">
        <f t="shared" si="455"/>
        <v>musical</v>
      </c>
      <c r="W3646" s="6" t="str">
        <f t="shared" si="449"/>
        <v>theater</v>
      </c>
      <c r="X3646" s="6" t="str">
        <f t="shared" si="450"/>
        <v>musical</v>
      </c>
    </row>
    <row r="3647" spans="1:24" ht="104.7" customHeight="1" x14ac:dyDescent="0.55000000000000004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20">
        <f t="shared" si="451"/>
        <v>42665.970347222217</v>
      </c>
      <c r="L3647" s="20">
        <f t="shared" si="452"/>
        <v>42696.012013888889</v>
      </c>
      <c r="M3647" s="6" t="b">
        <v>0</v>
      </c>
      <c r="N3647" s="6">
        <v>1</v>
      </c>
      <c r="O3647" s="6" t="b">
        <v>0</v>
      </c>
      <c r="P3647" s="6" t="s">
        <v>8305</v>
      </c>
      <c r="Q3647" s="8">
        <f t="shared" si="453"/>
        <v>0.1</v>
      </c>
      <c r="R3647" s="9">
        <f t="shared" si="454"/>
        <v>1</v>
      </c>
      <c r="S3647" s="6" t="s">
        <v>8317</v>
      </c>
      <c r="T3647" s="6" t="s">
        <v>8359</v>
      </c>
      <c r="U3647" s="6" t="str">
        <f t="shared" si="448"/>
        <v>theater</v>
      </c>
      <c r="V3647" s="6" t="str">
        <f t="shared" si="455"/>
        <v>musical</v>
      </c>
      <c r="W3647" s="6" t="str">
        <f t="shared" si="449"/>
        <v>theater</v>
      </c>
      <c r="X3647" s="6" t="str">
        <f t="shared" si="450"/>
        <v>musical</v>
      </c>
    </row>
    <row r="3648" spans="1:24" ht="104.7" customHeight="1" x14ac:dyDescent="0.55000000000000004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20">
        <f t="shared" si="451"/>
        <v>42140.421319444446</v>
      </c>
      <c r="L3648" s="20">
        <f t="shared" si="452"/>
        <v>42171.979166666672</v>
      </c>
      <c r="M3648" s="6" t="b">
        <v>0</v>
      </c>
      <c r="N3648" s="6">
        <v>8</v>
      </c>
      <c r="O3648" s="6" t="b">
        <v>0</v>
      </c>
      <c r="P3648" s="6" t="s">
        <v>8305</v>
      </c>
      <c r="Q3648" s="8">
        <f t="shared" si="453"/>
        <v>4.8099999999999996</v>
      </c>
      <c r="R3648" s="9">
        <f t="shared" si="454"/>
        <v>60.125</v>
      </c>
      <c r="S3648" s="6" t="s">
        <v>8317</v>
      </c>
      <c r="T3648" s="6" t="s">
        <v>8359</v>
      </c>
      <c r="U3648" s="6" t="str">
        <f t="shared" si="448"/>
        <v>theater</v>
      </c>
      <c r="V3648" s="6" t="str">
        <f t="shared" si="455"/>
        <v>musical</v>
      </c>
      <c r="W3648" s="6" t="str">
        <f t="shared" si="449"/>
        <v>theater</v>
      </c>
      <c r="X3648" s="6" t="str">
        <f t="shared" si="450"/>
        <v>musical</v>
      </c>
    </row>
    <row r="3649" spans="1:24" ht="104.7" customHeight="1" x14ac:dyDescent="0.55000000000000004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20">
        <f t="shared" si="451"/>
        <v>42598.749155092592</v>
      </c>
      <c r="L3649" s="20">
        <f t="shared" si="452"/>
        <v>42643.749155092592</v>
      </c>
      <c r="M3649" s="6" t="b">
        <v>0</v>
      </c>
      <c r="N3649" s="6">
        <v>2</v>
      </c>
      <c r="O3649" s="6" t="b">
        <v>0</v>
      </c>
      <c r="P3649" s="6" t="s">
        <v>8305</v>
      </c>
      <c r="Q3649" s="8">
        <f t="shared" si="453"/>
        <v>6</v>
      </c>
      <c r="R3649" s="9">
        <f t="shared" si="454"/>
        <v>15</v>
      </c>
      <c r="S3649" s="6" t="s">
        <v>8317</v>
      </c>
      <c r="T3649" s="6" t="s">
        <v>8359</v>
      </c>
      <c r="U3649" s="6" t="str">
        <f t="shared" si="448"/>
        <v>theater</v>
      </c>
      <c r="V3649" s="6" t="str">
        <f t="shared" si="455"/>
        <v>musical</v>
      </c>
      <c r="W3649" s="6" t="str">
        <f t="shared" si="449"/>
        <v>theater</v>
      </c>
      <c r="X3649" s="6" t="str">
        <f t="shared" si="450"/>
        <v>musical</v>
      </c>
    </row>
    <row r="3650" spans="1:24" ht="104.7" customHeight="1" x14ac:dyDescent="0.55000000000000004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20">
        <f t="shared" si="451"/>
        <v>41887.292187500003</v>
      </c>
      <c r="L3650" s="20">
        <f t="shared" si="452"/>
        <v>41917.292187500003</v>
      </c>
      <c r="M3650" s="6" t="b">
        <v>0</v>
      </c>
      <c r="N3650" s="6">
        <v>73</v>
      </c>
      <c r="O3650" s="6" t="b">
        <v>1</v>
      </c>
      <c r="P3650" s="6" t="s">
        <v>8271</v>
      </c>
      <c r="Q3650" s="8">
        <f t="shared" si="453"/>
        <v>100.38249999999999</v>
      </c>
      <c r="R3650" s="9">
        <f t="shared" si="454"/>
        <v>550.04109589041093</v>
      </c>
      <c r="S3650" s="6" t="s">
        <v>8317</v>
      </c>
      <c r="T3650" s="6" t="s">
        <v>8318</v>
      </c>
      <c r="U3650" s="6" t="str">
        <f t="shared" ref="U3650:U3713" si="456">LEFT(P3650,FIND("/",P3650)-1)</f>
        <v>theater</v>
      </c>
      <c r="V3650" s="6" t="str">
        <f t="shared" si="455"/>
        <v>plays</v>
      </c>
      <c r="W3650" s="6" t="str">
        <f t="shared" ref="W3650:W3713" si="457">TRIM(MID(SUBSTITUTE(P3650,"/",REPT(" ",LEN(P3650))),(1-1)*LEN(P3650)+1,LEN(P3650)))</f>
        <v>theater</v>
      </c>
      <c r="X3650" s="6" t="str">
        <f t="shared" ref="X3650:X3713" si="458">TRIM(MID(SUBSTITUTE(P3650,"/",REPT(" ",LEN(P3650))),(2-1)*LEN(P3650)+1,LEN(P3650)))</f>
        <v>plays</v>
      </c>
    </row>
    <row r="3651" spans="1:24" ht="104.7" customHeight="1" x14ac:dyDescent="0.55000000000000004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20">
        <f t="shared" ref="K3651:K3714" si="459">(((J3651/60)/60)/24)+DATE(1970,1,1)</f>
        <v>41780.712893518517</v>
      </c>
      <c r="L3651" s="20">
        <f t="shared" ref="L3651:L3714" si="460">(((I3651/60)/60)/24)+DATE(1970,1,1)</f>
        <v>41806.712893518517</v>
      </c>
      <c r="M3651" s="6" t="b">
        <v>0</v>
      </c>
      <c r="N3651" s="6">
        <v>8</v>
      </c>
      <c r="O3651" s="6" t="b">
        <v>1</v>
      </c>
      <c r="P3651" s="6" t="s">
        <v>8271</v>
      </c>
      <c r="Q3651" s="8">
        <f t="shared" ref="Q3651:Q3714" si="461">E3651/D3651*100</f>
        <v>104</v>
      </c>
      <c r="R3651" s="9">
        <f t="shared" ref="R3651:R3714" si="462">E3651/N3651</f>
        <v>97.5</v>
      </c>
      <c r="S3651" s="6" t="s">
        <v>8317</v>
      </c>
      <c r="T3651" s="6" t="s">
        <v>8318</v>
      </c>
      <c r="U3651" s="6" t="str">
        <f t="shared" si="456"/>
        <v>theater</v>
      </c>
      <c r="V3651" s="6" t="str">
        <f t="shared" ref="V3651:V3714" si="463">RIGHT(P3651,LEN(P3651)-LEN(U3651)-1)</f>
        <v>plays</v>
      </c>
      <c r="W3651" s="6" t="str">
        <f t="shared" si="457"/>
        <v>theater</v>
      </c>
      <c r="X3651" s="6" t="str">
        <f t="shared" si="458"/>
        <v>plays</v>
      </c>
    </row>
    <row r="3652" spans="1:24" ht="104.7" customHeight="1" x14ac:dyDescent="0.55000000000000004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20">
        <f t="shared" si="459"/>
        <v>42381.478981481487</v>
      </c>
      <c r="L3652" s="20">
        <f t="shared" si="460"/>
        <v>42402.478981481487</v>
      </c>
      <c r="M3652" s="6" t="b">
        <v>0</v>
      </c>
      <c r="N3652" s="6">
        <v>17</v>
      </c>
      <c r="O3652" s="6" t="b">
        <v>1</v>
      </c>
      <c r="P3652" s="6" t="s">
        <v>8271</v>
      </c>
      <c r="Q3652" s="8">
        <f t="shared" si="461"/>
        <v>100</v>
      </c>
      <c r="R3652" s="9">
        <f t="shared" si="462"/>
        <v>29.411764705882351</v>
      </c>
      <c r="S3652" s="6" t="s">
        <v>8317</v>
      </c>
      <c r="T3652" s="6" t="s">
        <v>8318</v>
      </c>
      <c r="U3652" s="6" t="str">
        <f t="shared" si="456"/>
        <v>theater</v>
      </c>
      <c r="V3652" s="6" t="str">
        <f t="shared" si="463"/>
        <v>plays</v>
      </c>
      <c r="W3652" s="6" t="str">
        <f t="shared" si="457"/>
        <v>theater</v>
      </c>
      <c r="X3652" s="6" t="str">
        <f t="shared" si="458"/>
        <v>plays</v>
      </c>
    </row>
    <row r="3653" spans="1:24" ht="104.7" customHeight="1" x14ac:dyDescent="0.55000000000000004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20">
        <f t="shared" si="459"/>
        <v>41828.646319444444</v>
      </c>
      <c r="L3653" s="20">
        <f t="shared" si="460"/>
        <v>41861.665972222225</v>
      </c>
      <c r="M3653" s="6" t="b">
        <v>0</v>
      </c>
      <c r="N3653" s="6">
        <v>9</v>
      </c>
      <c r="O3653" s="6" t="b">
        <v>1</v>
      </c>
      <c r="P3653" s="6" t="s">
        <v>8271</v>
      </c>
      <c r="Q3653" s="8">
        <f t="shared" si="461"/>
        <v>104</v>
      </c>
      <c r="R3653" s="9">
        <f t="shared" si="462"/>
        <v>57.777777777777779</v>
      </c>
      <c r="S3653" s="6" t="s">
        <v>8317</v>
      </c>
      <c r="T3653" s="6" t="s">
        <v>8318</v>
      </c>
      <c r="U3653" s="6" t="str">
        <f t="shared" si="456"/>
        <v>theater</v>
      </c>
      <c r="V3653" s="6" t="str">
        <f t="shared" si="463"/>
        <v>plays</v>
      </c>
      <c r="W3653" s="6" t="str">
        <f t="shared" si="457"/>
        <v>theater</v>
      </c>
      <c r="X3653" s="6" t="str">
        <f t="shared" si="458"/>
        <v>plays</v>
      </c>
    </row>
    <row r="3654" spans="1:24" ht="104.7" customHeight="1" x14ac:dyDescent="0.55000000000000004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20">
        <f t="shared" si="459"/>
        <v>42596.644699074073</v>
      </c>
      <c r="L3654" s="20">
        <f t="shared" si="460"/>
        <v>42607.165972222225</v>
      </c>
      <c r="M3654" s="6" t="b">
        <v>0</v>
      </c>
      <c r="N3654" s="6">
        <v>17</v>
      </c>
      <c r="O3654" s="6" t="b">
        <v>1</v>
      </c>
      <c r="P3654" s="6" t="s">
        <v>8271</v>
      </c>
      <c r="Q3654" s="8">
        <f t="shared" si="461"/>
        <v>250.66666666666669</v>
      </c>
      <c r="R3654" s="9">
        <f t="shared" si="462"/>
        <v>44.235294117647058</v>
      </c>
      <c r="S3654" s="6" t="s">
        <v>8317</v>
      </c>
      <c r="T3654" s="6" t="s">
        <v>8318</v>
      </c>
      <c r="U3654" s="6" t="str">
        <f t="shared" si="456"/>
        <v>theater</v>
      </c>
      <c r="V3654" s="6" t="str">
        <f t="shared" si="463"/>
        <v>plays</v>
      </c>
      <c r="W3654" s="6" t="str">
        <f t="shared" si="457"/>
        <v>theater</v>
      </c>
      <c r="X3654" s="6" t="str">
        <f t="shared" si="458"/>
        <v>plays</v>
      </c>
    </row>
    <row r="3655" spans="1:24" ht="104.7" customHeight="1" x14ac:dyDescent="0.55000000000000004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20">
        <f t="shared" si="459"/>
        <v>42191.363506944443</v>
      </c>
      <c r="L3655" s="20">
        <f t="shared" si="460"/>
        <v>42221.363506944443</v>
      </c>
      <c r="M3655" s="6" t="b">
        <v>0</v>
      </c>
      <c r="N3655" s="6">
        <v>33</v>
      </c>
      <c r="O3655" s="6" t="b">
        <v>1</v>
      </c>
      <c r="P3655" s="6" t="s">
        <v>8271</v>
      </c>
      <c r="Q3655" s="8">
        <f t="shared" si="461"/>
        <v>100.49999999999999</v>
      </c>
      <c r="R3655" s="9">
        <f t="shared" si="462"/>
        <v>60.909090909090907</v>
      </c>
      <c r="S3655" s="6" t="s">
        <v>8317</v>
      </c>
      <c r="T3655" s="6" t="s">
        <v>8318</v>
      </c>
      <c r="U3655" s="6" t="str">
        <f t="shared" si="456"/>
        <v>theater</v>
      </c>
      <c r="V3655" s="6" t="str">
        <f t="shared" si="463"/>
        <v>plays</v>
      </c>
      <c r="W3655" s="6" t="str">
        <f t="shared" si="457"/>
        <v>theater</v>
      </c>
      <c r="X3655" s="6" t="str">
        <f t="shared" si="458"/>
        <v>plays</v>
      </c>
    </row>
    <row r="3656" spans="1:24" ht="104.7" customHeight="1" x14ac:dyDescent="0.55000000000000004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20">
        <f t="shared" si="459"/>
        <v>42440.416504629626</v>
      </c>
      <c r="L3656" s="20">
        <f t="shared" si="460"/>
        <v>42463.708333333328</v>
      </c>
      <c r="M3656" s="6" t="b">
        <v>0</v>
      </c>
      <c r="N3656" s="6">
        <v>38</v>
      </c>
      <c r="O3656" s="6" t="b">
        <v>1</v>
      </c>
      <c r="P3656" s="6" t="s">
        <v>8271</v>
      </c>
      <c r="Q3656" s="8">
        <f t="shared" si="461"/>
        <v>174.4</v>
      </c>
      <c r="R3656" s="9">
        <f t="shared" si="462"/>
        <v>68.84210526315789</v>
      </c>
      <c r="S3656" s="6" t="s">
        <v>8317</v>
      </c>
      <c r="T3656" s="6" t="s">
        <v>8318</v>
      </c>
      <c r="U3656" s="6" t="str">
        <f t="shared" si="456"/>
        <v>theater</v>
      </c>
      <c r="V3656" s="6" t="str">
        <f t="shared" si="463"/>
        <v>plays</v>
      </c>
      <c r="W3656" s="6" t="str">
        <f t="shared" si="457"/>
        <v>theater</v>
      </c>
      <c r="X3656" s="6" t="str">
        <f t="shared" si="458"/>
        <v>plays</v>
      </c>
    </row>
    <row r="3657" spans="1:24" ht="104.7" customHeight="1" x14ac:dyDescent="0.55000000000000004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20">
        <f t="shared" si="459"/>
        <v>42173.803217592591</v>
      </c>
      <c r="L3657" s="20">
        <f t="shared" si="460"/>
        <v>42203.290972222225</v>
      </c>
      <c r="M3657" s="6" t="b">
        <v>0</v>
      </c>
      <c r="N3657" s="6">
        <v>79</v>
      </c>
      <c r="O3657" s="6" t="b">
        <v>1</v>
      </c>
      <c r="P3657" s="6" t="s">
        <v>8271</v>
      </c>
      <c r="Q3657" s="8">
        <f t="shared" si="461"/>
        <v>116.26</v>
      </c>
      <c r="R3657" s="9">
        <f t="shared" si="462"/>
        <v>73.582278481012665</v>
      </c>
      <c r="S3657" s="6" t="s">
        <v>8317</v>
      </c>
      <c r="T3657" s="6" t="s">
        <v>8318</v>
      </c>
      <c r="U3657" s="6" t="str">
        <f t="shared" si="456"/>
        <v>theater</v>
      </c>
      <c r="V3657" s="6" t="str">
        <f t="shared" si="463"/>
        <v>plays</v>
      </c>
      <c r="W3657" s="6" t="str">
        <f t="shared" si="457"/>
        <v>theater</v>
      </c>
      <c r="X3657" s="6" t="str">
        <f t="shared" si="458"/>
        <v>plays</v>
      </c>
    </row>
    <row r="3658" spans="1:24" ht="104.7" customHeight="1" x14ac:dyDescent="0.55000000000000004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20">
        <f t="shared" si="459"/>
        <v>42737.910138888896</v>
      </c>
      <c r="L3658" s="20">
        <f t="shared" si="460"/>
        <v>42767.957638888889</v>
      </c>
      <c r="M3658" s="6" t="b">
        <v>0</v>
      </c>
      <c r="N3658" s="6">
        <v>46</v>
      </c>
      <c r="O3658" s="6" t="b">
        <v>1</v>
      </c>
      <c r="P3658" s="6" t="s">
        <v>8271</v>
      </c>
      <c r="Q3658" s="8">
        <f t="shared" si="461"/>
        <v>105.82000000000001</v>
      </c>
      <c r="R3658" s="9">
        <f t="shared" si="462"/>
        <v>115.02173913043478</v>
      </c>
      <c r="S3658" s="6" t="s">
        <v>8317</v>
      </c>
      <c r="T3658" s="6" t="s">
        <v>8318</v>
      </c>
      <c r="U3658" s="6" t="str">
        <f t="shared" si="456"/>
        <v>theater</v>
      </c>
      <c r="V3658" s="6" t="str">
        <f t="shared" si="463"/>
        <v>plays</v>
      </c>
      <c r="W3658" s="6" t="str">
        <f t="shared" si="457"/>
        <v>theater</v>
      </c>
      <c r="X3658" s="6" t="str">
        <f t="shared" si="458"/>
        <v>plays</v>
      </c>
    </row>
    <row r="3659" spans="1:24" ht="104.7" customHeight="1" x14ac:dyDescent="0.55000000000000004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20">
        <f t="shared" si="459"/>
        <v>42499.629849537043</v>
      </c>
      <c r="L3659" s="20">
        <f t="shared" si="460"/>
        <v>42522.904166666667</v>
      </c>
      <c r="M3659" s="6" t="b">
        <v>0</v>
      </c>
      <c r="N3659" s="6">
        <v>20</v>
      </c>
      <c r="O3659" s="6" t="b">
        <v>1</v>
      </c>
      <c r="P3659" s="6" t="s">
        <v>8271</v>
      </c>
      <c r="Q3659" s="8">
        <f t="shared" si="461"/>
        <v>110.75</v>
      </c>
      <c r="R3659" s="9">
        <f t="shared" si="462"/>
        <v>110.75</v>
      </c>
      <c r="S3659" s="6" t="s">
        <v>8317</v>
      </c>
      <c r="T3659" s="6" t="s">
        <v>8318</v>
      </c>
      <c r="U3659" s="6" t="str">
        <f t="shared" si="456"/>
        <v>theater</v>
      </c>
      <c r="V3659" s="6" t="str">
        <f t="shared" si="463"/>
        <v>plays</v>
      </c>
      <c r="W3659" s="6" t="str">
        <f t="shared" si="457"/>
        <v>theater</v>
      </c>
      <c r="X3659" s="6" t="str">
        <f t="shared" si="458"/>
        <v>plays</v>
      </c>
    </row>
    <row r="3660" spans="1:24" ht="104.7" customHeight="1" x14ac:dyDescent="0.55000000000000004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20">
        <f t="shared" si="459"/>
        <v>41775.858564814815</v>
      </c>
      <c r="L3660" s="20">
        <f t="shared" si="460"/>
        <v>41822.165972222225</v>
      </c>
      <c r="M3660" s="6" t="b">
        <v>0</v>
      </c>
      <c r="N3660" s="6">
        <v>20</v>
      </c>
      <c r="O3660" s="6" t="b">
        <v>1</v>
      </c>
      <c r="P3660" s="6" t="s">
        <v>8271</v>
      </c>
      <c r="Q3660" s="8">
        <f t="shared" si="461"/>
        <v>100.66666666666666</v>
      </c>
      <c r="R3660" s="9">
        <f t="shared" si="462"/>
        <v>75.5</v>
      </c>
      <c r="S3660" s="6" t="s">
        <v>8317</v>
      </c>
      <c r="T3660" s="6" t="s">
        <v>8318</v>
      </c>
      <c r="U3660" s="6" t="str">
        <f t="shared" si="456"/>
        <v>theater</v>
      </c>
      <c r="V3660" s="6" t="str">
        <f t="shared" si="463"/>
        <v>plays</v>
      </c>
      <c r="W3660" s="6" t="str">
        <f t="shared" si="457"/>
        <v>theater</v>
      </c>
      <c r="X3660" s="6" t="str">
        <f t="shared" si="458"/>
        <v>plays</v>
      </c>
    </row>
    <row r="3661" spans="1:24" ht="104.7" customHeight="1" x14ac:dyDescent="0.55000000000000004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20">
        <f t="shared" si="459"/>
        <v>42055.277199074073</v>
      </c>
      <c r="L3661" s="20">
        <f t="shared" si="460"/>
        <v>42082.610416666663</v>
      </c>
      <c r="M3661" s="6" t="b">
        <v>0</v>
      </c>
      <c r="N3661" s="6">
        <v>13</v>
      </c>
      <c r="O3661" s="6" t="b">
        <v>1</v>
      </c>
      <c r="P3661" s="6" t="s">
        <v>8271</v>
      </c>
      <c r="Q3661" s="8">
        <f t="shared" si="461"/>
        <v>102.03333333333333</v>
      </c>
      <c r="R3661" s="9">
        <f t="shared" si="462"/>
        <v>235.46153846153845</v>
      </c>
      <c r="S3661" s="6" t="s">
        <v>8317</v>
      </c>
      <c r="T3661" s="6" t="s">
        <v>8318</v>
      </c>
      <c r="U3661" s="6" t="str">
        <f t="shared" si="456"/>
        <v>theater</v>
      </c>
      <c r="V3661" s="6" t="str">
        <f t="shared" si="463"/>
        <v>plays</v>
      </c>
      <c r="W3661" s="6" t="str">
        <f t="shared" si="457"/>
        <v>theater</v>
      </c>
      <c r="X3661" s="6" t="str">
        <f t="shared" si="458"/>
        <v>plays</v>
      </c>
    </row>
    <row r="3662" spans="1:24" ht="104.7" customHeight="1" x14ac:dyDescent="0.55000000000000004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20">
        <f t="shared" si="459"/>
        <v>41971.881076388891</v>
      </c>
      <c r="L3662" s="20">
        <f t="shared" si="460"/>
        <v>41996.881076388891</v>
      </c>
      <c r="M3662" s="6" t="b">
        <v>0</v>
      </c>
      <c r="N3662" s="6">
        <v>22</v>
      </c>
      <c r="O3662" s="6" t="b">
        <v>1</v>
      </c>
      <c r="P3662" s="6" t="s">
        <v>8271</v>
      </c>
      <c r="Q3662" s="8">
        <f t="shared" si="461"/>
        <v>100</v>
      </c>
      <c r="R3662" s="9">
        <f t="shared" si="462"/>
        <v>11.363636363636363</v>
      </c>
      <c r="S3662" s="6" t="s">
        <v>8317</v>
      </c>
      <c r="T3662" s="6" t="s">
        <v>8318</v>
      </c>
      <c r="U3662" s="6" t="str">
        <f t="shared" si="456"/>
        <v>theater</v>
      </c>
      <c r="V3662" s="6" t="str">
        <f t="shared" si="463"/>
        <v>plays</v>
      </c>
      <c r="W3662" s="6" t="str">
        <f t="shared" si="457"/>
        <v>theater</v>
      </c>
      <c r="X3662" s="6" t="str">
        <f t="shared" si="458"/>
        <v>plays</v>
      </c>
    </row>
    <row r="3663" spans="1:24" ht="104.7" customHeight="1" x14ac:dyDescent="0.55000000000000004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20">
        <f t="shared" si="459"/>
        <v>42447.896666666667</v>
      </c>
      <c r="L3663" s="20">
        <f t="shared" si="460"/>
        <v>42470.166666666672</v>
      </c>
      <c r="M3663" s="6" t="b">
        <v>0</v>
      </c>
      <c r="N3663" s="6">
        <v>36</v>
      </c>
      <c r="O3663" s="6" t="b">
        <v>1</v>
      </c>
      <c r="P3663" s="6" t="s">
        <v>8271</v>
      </c>
      <c r="Q3663" s="8">
        <f t="shared" si="461"/>
        <v>111.00000000000001</v>
      </c>
      <c r="R3663" s="9">
        <f t="shared" si="462"/>
        <v>92.5</v>
      </c>
      <c r="S3663" s="6" t="s">
        <v>8317</v>
      </c>
      <c r="T3663" s="6" t="s">
        <v>8318</v>
      </c>
      <c r="U3663" s="6" t="str">
        <f t="shared" si="456"/>
        <v>theater</v>
      </c>
      <c r="V3663" s="6" t="str">
        <f t="shared" si="463"/>
        <v>plays</v>
      </c>
      <c r="W3663" s="6" t="str">
        <f t="shared" si="457"/>
        <v>theater</v>
      </c>
      <c r="X3663" s="6" t="str">
        <f t="shared" si="458"/>
        <v>plays</v>
      </c>
    </row>
    <row r="3664" spans="1:24" ht="104.7" customHeight="1" x14ac:dyDescent="0.55000000000000004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20">
        <f t="shared" si="459"/>
        <v>42064.220069444447</v>
      </c>
      <c r="L3664" s="20">
        <f t="shared" si="460"/>
        <v>42094.178402777776</v>
      </c>
      <c r="M3664" s="6" t="b">
        <v>0</v>
      </c>
      <c r="N3664" s="6">
        <v>40</v>
      </c>
      <c r="O3664" s="6" t="b">
        <v>1</v>
      </c>
      <c r="P3664" s="6" t="s">
        <v>8271</v>
      </c>
      <c r="Q3664" s="8">
        <f t="shared" si="461"/>
        <v>101.42500000000001</v>
      </c>
      <c r="R3664" s="9">
        <f t="shared" si="462"/>
        <v>202.85</v>
      </c>
      <c r="S3664" s="6" t="s">
        <v>8317</v>
      </c>
      <c r="T3664" s="6" t="s">
        <v>8318</v>
      </c>
      <c r="U3664" s="6" t="str">
        <f t="shared" si="456"/>
        <v>theater</v>
      </c>
      <c r="V3664" s="6" t="str">
        <f t="shared" si="463"/>
        <v>plays</v>
      </c>
      <c r="W3664" s="6" t="str">
        <f t="shared" si="457"/>
        <v>theater</v>
      </c>
      <c r="X3664" s="6" t="str">
        <f t="shared" si="458"/>
        <v>plays</v>
      </c>
    </row>
    <row r="3665" spans="1:24" ht="104.7" customHeight="1" x14ac:dyDescent="0.55000000000000004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20">
        <f t="shared" si="459"/>
        <v>42665.451736111107</v>
      </c>
      <c r="L3665" s="20">
        <f t="shared" si="460"/>
        <v>42725.493402777778</v>
      </c>
      <c r="M3665" s="6" t="b">
        <v>0</v>
      </c>
      <c r="N3665" s="6">
        <v>9</v>
      </c>
      <c r="O3665" s="6" t="b">
        <v>1</v>
      </c>
      <c r="P3665" s="6" t="s">
        <v>8271</v>
      </c>
      <c r="Q3665" s="8">
        <f t="shared" si="461"/>
        <v>104</v>
      </c>
      <c r="R3665" s="9">
        <f t="shared" si="462"/>
        <v>26</v>
      </c>
      <c r="S3665" s="6" t="s">
        <v>8317</v>
      </c>
      <c r="T3665" s="6" t="s">
        <v>8318</v>
      </c>
      <c r="U3665" s="6" t="str">
        <f t="shared" si="456"/>
        <v>theater</v>
      </c>
      <c r="V3665" s="6" t="str">
        <f t="shared" si="463"/>
        <v>plays</v>
      </c>
      <c r="W3665" s="6" t="str">
        <f t="shared" si="457"/>
        <v>theater</v>
      </c>
      <c r="X3665" s="6" t="str">
        <f t="shared" si="458"/>
        <v>plays</v>
      </c>
    </row>
    <row r="3666" spans="1:24" ht="104.7" customHeight="1" x14ac:dyDescent="0.55000000000000004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20">
        <f t="shared" si="459"/>
        <v>42523.248715277776</v>
      </c>
      <c r="L3666" s="20">
        <f t="shared" si="460"/>
        <v>42537.248715277776</v>
      </c>
      <c r="M3666" s="6" t="b">
        <v>0</v>
      </c>
      <c r="N3666" s="6">
        <v>19</v>
      </c>
      <c r="O3666" s="6" t="b">
        <v>1</v>
      </c>
      <c r="P3666" s="6" t="s">
        <v>8271</v>
      </c>
      <c r="Q3666" s="8">
        <f t="shared" si="461"/>
        <v>109.375</v>
      </c>
      <c r="R3666" s="9">
        <f t="shared" si="462"/>
        <v>46.05263157894737</v>
      </c>
      <c r="S3666" s="6" t="s">
        <v>8317</v>
      </c>
      <c r="T3666" s="6" t="s">
        <v>8318</v>
      </c>
      <c r="U3666" s="6" t="str">
        <f t="shared" si="456"/>
        <v>theater</v>
      </c>
      <c r="V3666" s="6" t="str">
        <f t="shared" si="463"/>
        <v>plays</v>
      </c>
      <c r="W3666" s="6" t="str">
        <f t="shared" si="457"/>
        <v>theater</v>
      </c>
      <c r="X3666" s="6" t="str">
        <f t="shared" si="458"/>
        <v>plays</v>
      </c>
    </row>
    <row r="3667" spans="1:24" ht="104.7" customHeight="1" x14ac:dyDescent="0.55000000000000004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20">
        <f t="shared" si="459"/>
        <v>42294.808124999996</v>
      </c>
      <c r="L3667" s="20">
        <f t="shared" si="460"/>
        <v>42305.829166666663</v>
      </c>
      <c r="M3667" s="6" t="b">
        <v>0</v>
      </c>
      <c r="N3667" s="6">
        <v>14</v>
      </c>
      <c r="O3667" s="6" t="b">
        <v>1</v>
      </c>
      <c r="P3667" s="6" t="s">
        <v>8271</v>
      </c>
      <c r="Q3667" s="8">
        <f t="shared" si="461"/>
        <v>115.16129032258064</v>
      </c>
      <c r="R3667" s="9">
        <f t="shared" si="462"/>
        <v>51</v>
      </c>
      <c r="S3667" s="6" t="s">
        <v>8317</v>
      </c>
      <c r="T3667" s="6" t="s">
        <v>8318</v>
      </c>
      <c r="U3667" s="6" t="str">
        <f t="shared" si="456"/>
        <v>theater</v>
      </c>
      <c r="V3667" s="6" t="str">
        <f t="shared" si="463"/>
        <v>plays</v>
      </c>
      <c r="W3667" s="6" t="str">
        <f t="shared" si="457"/>
        <v>theater</v>
      </c>
      <c r="X3667" s="6" t="str">
        <f t="shared" si="458"/>
        <v>plays</v>
      </c>
    </row>
    <row r="3668" spans="1:24" ht="104.7" customHeight="1" x14ac:dyDescent="0.55000000000000004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20">
        <f t="shared" si="459"/>
        <v>41822.90488425926</v>
      </c>
      <c r="L3668" s="20">
        <f t="shared" si="460"/>
        <v>41844.291666666664</v>
      </c>
      <c r="M3668" s="6" t="b">
        <v>0</v>
      </c>
      <c r="N3668" s="6">
        <v>38</v>
      </c>
      <c r="O3668" s="6" t="b">
        <v>1</v>
      </c>
      <c r="P3668" s="6" t="s">
        <v>8271</v>
      </c>
      <c r="Q3668" s="8">
        <f t="shared" si="461"/>
        <v>100</v>
      </c>
      <c r="R3668" s="9">
        <f t="shared" si="462"/>
        <v>31.578947368421051</v>
      </c>
      <c r="S3668" s="6" t="s">
        <v>8317</v>
      </c>
      <c r="T3668" s="6" t="s">
        <v>8318</v>
      </c>
      <c r="U3668" s="6" t="str">
        <f t="shared" si="456"/>
        <v>theater</v>
      </c>
      <c r="V3668" s="6" t="str">
        <f t="shared" si="463"/>
        <v>plays</v>
      </c>
      <c r="W3668" s="6" t="str">
        <f t="shared" si="457"/>
        <v>theater</v>
      </c>
      <c r="X3668" s="6" t="str">
        <f t="shared" si="458"/>
        <v>plays</v>
      </c>
    </row>
    <row r="3669" spans="1:24" ht="104.7" customHeight="1" x14ac:dyDescent="0.55000000000000004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20">
        <f t="shared" si="459"/>
        <v>42173.970127314817</v>
      </c>
      <c r="L3669" s="20">
        <f t="shared" si="460"/>
        <v>42203.970127314817</v>
      </c>
      <c r="M3669" s="6" t="b">
        <v>0</v>
      </c>
      <c r="N3669" s="6">
        <v>58</v>
      </c>
      <c r="O3669" s="6" t="b">
        <v>1</v>
      </c>
      <c r="P3669" s="6" t="s">
        <v>8271</v>
      </c>
      <c r="Q3669" s="8">
        <f t="shared" si="461"/>
        <v>103.17033333333335</v>
      </c>
      <c r="R3669" s="9">
        <f t="shared" si="462"/>
        <v>53.363965517241382</v>
      </c>
      <c r="S3669" s="6" t="s">
        <v>8317</v>
      </c>
      <c r="T3669" s="6" t="s">
        <v>8318</v>
      </c>
      <c r="U3669" s="6" t="str">
        <f t="shared" si="456"/>
        <v>theater</v>
      </c>
      <c r="V3669" s="6" t="str">
        <f t="shared" si="463"/>
        <v>plays</v>
      </c>
      <c r="W3669" s="6" t="str">
        <f t="shared" si="457"/>
        <v>theater</v>
      </c>
      <c r="X3669" s="6" t="str">
        <f t="shared" si="458"/>
        <v>plays</v>
      </c>
    </row>
    <row r="3670" spans="1:24" ht="104.7" customHeight="1" x14ac:dyDescent="0.55000000000000004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20">
        <f t="shared" si="459"/>
        <v>42185.556157407409</v>
      </c>
      <c r="L3670" s="20">
        <f t="shared" si="460"/>
        <v>42208.772916666669</v>
      </c>
      <c r="M3670" s="6" t="b">
        <v>0</v>
      </c>
      <c r="N3670" s="6">
        <v>28</v>
      </c>
      <c r="O3670" s="6" t="b">
        <v>1</v>
      </c>
      <c r="P3670" s="6" t="s">
        <v>8271</v>
      </c>
      <c r="Q3670" s="8">
        <f t="shared" si="461"/>
        <v>103.49999999999999</v>
      </c>
      <c r="R3670" s="9">
        <f t="shared" si="462"/>
        <v>36.964285714285715</v>
      </c>
      <c r="S3670" s="6" t="s">
        <v>8317</v>
      </c>
      <c r="T3670" s="6" t="s">
        <v>8318</v>
      </c>
      <c r="U3670" s="6" t="str">
        <f t="shared" si="456"/>
        <v>theater</v>
      </c>
      <c r="V3670" s="6" t="str">
        <f t="shared" si="463"/>
        <v>plays</v>
      </c>
      <c r="W3670" s="6" t="str">
        <f t="shared" si="457"/>
        <v>theater</v>
      </c>
      <c r="X3670" s="6" t="str">
        <f t="shared" si="458"/>
        <v>plays</v>
      </c>
    </row>
    <row r="3671" spans="1:24" ht="104.7" customHeight="1" x14ac:dyDescent="0.55000000000000004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20">
        <f t="shared" si="459"/>
        <v>42136.675196759257</v>
      </c>
      <c r="L3671" s="20">
        <f t="shared" si="460"/>
        <v>42166.675196759257</v>
      </c>
      <c r="M3671" s="6" t="b">
        <v>0</v>
      </c>
      <c r="N3671" s="6">
        <v>17</v>
      </c>
      <c r="O3671" s="6" t="b">
        <v>1</v>
      </c>
      <c r="P3671" s="6" t="s">
        <v>8271</v>
      </c>
      <c r="Q3671" s="8">
        <f t="shared" si="461"/>
        <v>138.19999999999999</v>
      </c>
      <c r="R3671" s="9">
        <f t="shared" si="462"/>
        <v>81.294117647058826</v>
      </c>
      <c r="S3671" s="6" t="s">
        <v>8317</v>
      </c>
      <c r="T3671" s="6" t="s">
        <v>8318</v>
      </c>
      <c r="U3671" s="6" t="str">
        <f t="shared" si="456"/>
        <v>theater</v>
      </c>
      <c r="V3671" s="6" t="str">
        <f t="shared" si="463"/>
        <v>plays</v>
      </c>
      <c r="W3671" s="6" t="str">
        <f t="shared" si="457"/>
        <v>theater</v>
      </c>
      <c r="X3671" s="6" t="str">
        <f t="shared" si="458"/>
        <v>plays</v>
      </c>
    </row>
    <row r="3672" spans="1:24" ht="104.7" customHeight="1" x14ac:dyDescent="0.55000000000000004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20">
        <f t="shared" si="459"/>
        <v>42142.514016203699</v>
      </c>
      <c r="L3672" s="20">
        <f t="shared" si="460"/>
        <v>42155.958333333328</v>
      </c>
      <c r="M3672" s="6" t="b">
        <v>0</v>
      </c>
      <c r="N3672" s="6">
        <v>12</v>
      </c>
      <c r="O3672" s="6" t="b">
        <v>1</v>
      </c>
      <c r="P3672" s="6" t="s">
        <v>8271</v>
      </c>
      <c r="Q3672" s="8">
        <f t="shared" si="461"/>
        <v>109.54545454545455</v>
      </c>
      <c r="R3672" s="9">
        <f t="shared" si="462"/>
        <v>20.083333333333332</v>
      </c>
      <c r="S3672" s="6" t="s">
        <v>8317</v>
      </c>
      <c r="T3672" s="6" t="s">
        <v>8318</v>
      </c>
      <c r="U3672" s="6" t="str">
        <f t="shared" si="456"/>
        <v>theater</v>
      </c>
      <c r="V3672" s="6" t="str">
        <f t="shared" si="463"/>
        <v>plays</v>
      </c>
      <c r="W3672" s="6" t="str">
        <f t="shared" si="457"/>
        <v>theater</v>
      </c>
      <c r="X3672" s="6" t="str">
        <f t="shared" si="458"/>
        <v>plays</v>
      </c>
    </row>
    <row r="3673" spans="1:24" ht="104.7" customHeight="1" x14ac:dyDescent="0.55000000000000004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20">
        <f t="shared" si="459"/>
        <v>41820.62809027778</v>
      </c>
      <c r="L3673" s="20">
        <f t="shared" si="460"/>
        <v>41841.165972222225</v>
      </c>
      <c r="M3673" s="6" t="b">
        <v>0</v>
      </c>
      <c r="N3673" s="6">
        <v>40</v>
      </c>
      <c r="O3673" s="6" t="b">
        <v>1</v>
      </c>
      <c r="P3673" s="6" t="s">
        <v>8271</v>
      </c>
      <c r="Q3673" s="8">
        <f t="shared" si="461"/>
        <v>100.85714285714286</v>
      </c>
      <c r="R3673" s="9">
        <f t="shared" si="462"/>
        <v>88.25</v>
      </c>
      <c r="S3673" s="6" t="s">
        <v>8317</v>
      </c>
      <c r="T3673" s="6" t="s">
        <v>8318</v>
      </c>
      <c r="U3673" s="6" t="str">
        <f t="shared" si="456"/>
        <v>theater</v>
      </c>
      <c r="V3673" s="6" t="str">
        <f t="shared" si="463"/>
        <v>plays</v>
      </c>
      <c r="W3673" s="6" t="str">
        <f t="shared" si="457"/>
        <v>theater</v>
      </c>
      <c r="X3673" s="6" t="str">
        <f t="shared" si="458"/>
        <v>plays</v>
      </c>
    </row>
    <row r="3674" spans="1:24" ht="104.7" customHeight="1" x14ac:dyDescent="0.55000000000000004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20">
        <f t="shared" si="459"/>
        <v>41878.946574074071</v>
      </c>
      <c r="L3674" s="20">
        <f t="shared" si="460"/>
        <v>41908.946574074071</v>
      </c>
      <c r="M3674" s="6" t="b">
        <v>0</v>
      </c>
      <c r="N3674" s="6">
        <v>57</v>
      </c>
      <c r="O3674" s="6" t="b">
        <v>1</v>
      </c>
      <c r="P3674" s="6" t="s">
        <v>8271</v>
      </c>
      <c r="Q3674" s="8">
        <f t="shared" si="461"/>
        <v>101.53333333333335</v>
      </c>
      <c r="R3674" s="9">
        <f t="shared" si="462"/>
        <v>53.438596491228068</v>
      </c>
      <c r="S3674" s="6" t="s">
        <v>8317</v>
      </c>
      <c r="T3674" s="6" t="s">
        <v>8318</v>
      </c>
      <c r="U3674" s="6" t="str">
        <f t="shared" si="456"/>
        <v>theater</v>
      </c>
      <c r="V3674" s="6" t="str">
        <f t="shared" si="463"/>
        <v>plays</v>
      </c>
      <c r="W3674" s="6" t="str">
        <f t="shared" si="457"/>
        <v>theater</v>
      </c>
      <c r="X3674" s="6" t="str">
        <f t="shared" si="458"/>
        <v>plays</v>
      </c>
    </row>
    <row r="3675" spans="1:24" ht="104.7" customHeight="1" x14ac:dyDescent="0.55000000000000004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20">
        <f t="shared" si="459"/>
        <v>41914.295104166667</v>
      </c>
      <c r="L3675" s="20">
        <f t="shared" si="460"/>
        <v>41948.536111111112</v>
      </c>
      <c r="M3675" s="6" t="b">
        <v>0</v>
      </c>
      <c r="N3675" s="6">
        <v>114</v>
      </c>
      <c r="O3675" s="6" t="b">
        <v>1</v>
      </c>
      <c r="P3675" s="6" t="s">
        <v>8271</v>
      </c>
      <c r="Q3675" s="8">
        <f t="shared" si="461"/>
        <v>113.625</v>
      </c>
      <c r="R3675" s="9">
        <f t="shared" si="462"/>
        <v>39.868421052631582</v>
      </c>
      <c r="S3675" s="6" t="s">
        <v>8317</v>
      </c>
      <c r="T3675" s="6" t="s">
        <v>8318</v>
      </c>
      <c r="U3675" s="6" t="str">
        <f t="shared" si="456"/>
        <v>theater</v>
      </c>
      <c r="V3675" s="6" t="str">
        <f t="shared" si="463"/>
        <v>plays</v>
      </c>
      <c r="W3675" s="6" t="str">
        <f t="shared" si="457"/>
        <v>theater</v>
      </c>
      <c r="X3675" s="6" t="str">
        <f t="shared" si="458"/>
        <v>plays</v>
      </c>
    </row>
    <row r="3676" spans="1:24" ht="104.7" customHeight="1" x14ac:dyDescent="0.55000000000000004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20">
        <f t="shared" si="459"/>
        <v>42556.873020833329</v>
      </c>
      <c r="L3676" s="20">
        <f t="shared" si="460"/>
        <v>42616.873020833329</v>
      </c>
      <c r="M3676" s="6" t="b">
        <v>0</v>
      </c>
      <c r="N3676" s="6">
        <v>31</v>
      </c>
      <c r="O3676" s="6" t="b">
        <v>1</v>
      </c>
      <c r="P3676" s="6" t="s">
        <v>8271</v>
      </c>
      <c r="Q3676" s="8">
        <f t="shared" si="461"/>
        <v>100</v>
      </c>
      <c r="R3676" s="9">
        <f t="shared" si="462"/>
        <v>145.16129032258064</v>
      </c>
      <c r="S3676" s="6" t="s">
        <v>8317</v>
      </c>
      <c r="T3676" s="6" t="s">
        <v>8318</v>
      </c>
      <c r="U3676" s="6" t="str">
        <f t="shared" si="456"/>
        <v>theater</v>
      </c>
      <c r="V3676" s="6" t="str">
        <f t="shared" si="463"/>
        <v>plays</v>
      </c>
      <c r="W3676" s="6" t="str">
        <f t="shared" si="457"/>
        <v>theater</v>
      </c>
      <c r="X3676" s="6" t="str">
        <f t="shared" si="458"/>
        <v>plays</v>
      </c>
    </row>
    <row r="3677" spans="1:24" ht="104.7" customHeight="1" x14ac:dyDescent="0.55000000000000004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20">
        <f t="shared" si="459"/>
        <v>42493.597013888888</v>
      </c>
      <c r="L3677" s="20">
        <f t="shared" si="460"/>
        <v>42505.958333333328</v>
      </c>
      <c r="M3677" s="6" t="b">
        <v>0</v>
      </c>
      <c r="N3677" s="6">
        <v>3</v>
      </c>
      <c r="O3677" s="6" t="b">
        <v>1</v>
      </c>
      <c r="P3677" s="6" t="s">
        <v>8271</v>
      </c>
      <c r="Q3677" s="8">
        <f t="shared" si="461"/>
        <v>140</v>
      </c>
      <c r="R3677" s="9">
        <f t="shared" si="462"/>
        <v>23.333333333333332</v>
      </c>
      <c r="S3677" s="6" t="s">
        <v>8317</v>
      </c>
      <c r="T3677" s="6" t="s">
        <v>8318</v>
      </c>
      <c r="U3677" s="6" t="str">
        <f t="shared" si="456"/>
        <v>theater</v>
      </c>
      <c r="V3677" s="6" t="str">
        <f t="shared" si="463"/>
        <v>plays</v>
      </c>
      <c r="W3677" s="6" t="str">
        <f t="shared" si="457"/>
        <v>theater</v>
      </c>
      <c r="X3677" s="6" t="str">
        <f t="shared" si="458"/>
        <v>plays</v>
      </c>
    </row>
    <row r="3678" spans="1:24" ht="104.7" customHeight="1" x14ac:dyDescent="0.55000000000000004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20">
        <f t="shared" si="459"/>
        <v>41876.815787037034</v>
      </c>
      <c r="L3678" s="20">
        <f t="shared" si="460"/>
        <v>41894.815787037034</v>
      </c>
      <c r="M3678" s="6" t="b">
        <v>0</v>
      </c>
      <c r="N3678" s="6">
        <v>16</v>
      </c>
      <c r="O3678" s="6" t="b">
        <v>1</v>
      </c>
      <c r="P3678" s="6" t="s">
        <v>8271</v>
      </c>
      <c r="Q3678" s="8">
        <f t="shared" si="461"/>
        <v>128.75</v>
      </c>
      <c r="R3678" s="9">
        <f t="shared" si="462"/>
        <v>64.375</v>
      </c>
      <c r="S3678" s="6" t="s">
        <v>8317</v>
      </c>
      <c r="T3678" s="6" t="s">
        <v>8318</v>
      </c>
      <c r="U3678" s="6" t="str">
        <f t="shared" si="456"/>
        <v>theater</v>
      </c>
      <c r="V3678" s="6" t="str">
        <f t="shared" si="463"/>
        <v>plays</v>
      </c>
      <c r="W3678" s="6" t="str">
        <f t="shared" si="457"/>
        <v>theater</v>
      </c>
      <c r="X3678" s="6" t="str">
        <f t="shared" si="458"/>
        <v>plays</v>
      </c>
    </row>
    <row r="3679" spans="1:24" ht="104.7" customHeight="1" x14ac:dyDescent="0.55000000000000004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20">
        <f t="shared" si="459"/>
        <v>41802.574282407404</v>
      </c>
      <c r="L3679" s="20">
        <f t="shared" si="460"/>
        <v>41823.165972222225</v>
      </c>
      <c r="M3679" s="6" t="b">
        <v>0</v>
      </c>
      <c r="N3679" s="6">
        <v>199</v>
      </c>
      <c r="O3679" s="6" t="b">
        <v>1</v>
      </c>
      <c r="P3679" s="6" t="s">
        <v>8271</v>
      </c>
      <c r="Q3679" s="8">
        <f t="shared" si="461"/>
        <v>102.90416666666667</v>
      </c>
      <c r="R3679" s="9">
        <f t="shared" si="462"/>
        <v>62.052763819095475</v>
      </c>
      <c r="S3679" s="6" t="s">
        <v>8317</v>
      </c>
      <c r="T3679" s="6" t="s">
        <v>8318</v>
      </c>
      <c r="U3679" s="6" t="str">
        <f t="shared" si="456"/>
        <v>theater</v>
      </c>
      <c r="V3679" s="6" t="str">
        <f t="shared" si="463"/>
        <v>plays</v>
      </c>
      <c r="W3679" s="6" t="str">
        <f t="shared" si="457"/>
        <v>theater</v>
      </c>
      <c r="X3679" s="6" t="str">
        <f t="shared" si="458"/>
        <v>plays</v>
      </c>
    </row>
    <row r="3680" spans="1:24" ht="104.7" customHeight="1" x14ac:dyDescent="0.55000000000000004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20">
        <f t="shared" si="459"/>
        <v>42120.531226851846</v>
      </c>
      <c r="L3680" s="20">
        <f t="shared" si="460"/>
        <v>42155.531226851846</v>
      </c>
      <c r="M3680" s="6" t="b">
        <v>0</v>
      </c>
      <c r="N3680" s="6">
        <v>31</v>
      </c>
      <c r="O3680" s="6" t="b">
        <v>1</v>
      </c>
      <c r="P3680" s="6" t="s">
        <v>8271</v>
      </c>
      <c r="Q3680" s="8">
        <f t="shared" si="461"/>
        <v>102.49999999999999</v>
      </c>
      <c r="R3680" s="9">
        <f t="shared" si="462"/>
        <v>66.129032258064512</v>
      </c>
      <c r="S3680" s="6" t="s">
        <v>8317</v>
      </c>
      <c r="T3680" s="6" t="s">
        <v>8318</v>
      </c>
      <c r="U3680" s="6" t="str">
        <f t="shared" si="456"/>
        <v>theater</v>
      </c>
      <c r="V3680" s="6" t="str">
        <f t="shared" si="463"/>
        <v>plays</v>
      </c>
      <c r="W3680" s="6" t="str">
        <f t="shared" si="457"/>
        <v>theater</v>
      </c>
      <c r="X3680" s="6" t="str">
        <f t="shared" si="458"/>
        <v>plays</v>
      </c>
    </row>
    <row r="3681" spans="1:24" ht="104.7" customHeight="1" x14ac:dyDescent="0.55000000000000004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20">
        <f t="shared" si="459"/>
        <v>41786.761354166665</v>
      </c>
      <c r="L3681" s="20">
        <f t="shared" si="460"/>
        <v>41821.207638888889</v>
      </c>
      <c r="M3681" s="6" t="b">
        <v>0</v>
      </c>
      <c r="N3681" s="6">
        <v>30</v>
      </c>
      <c r="O3681" s="6" t="b">
        <v>1</v>
      </c>
      <c r="P3681" s="6" t="s">
        <v>8271</v>
      </c>
      <c r="Q3681" s="8">
        <f t="shared" si="461"/>
        <v>110.1</v>
      </c>
      <c r="R3681" s="9">
        <f t="shared" si="462"/>
        <v>73.400000000000006</v>
      </c>
      <c r="S3681" s="6" t="s">
        <v>8317</v>
      </c>
      <c r="T3681" s="6" t="s">
        <v>8318</v>
      </c>
      <c r="U3681" s="6" t="str">
        <f t="shared" si="456"/>
        <v>theater</v>
      </c>
      <c r="V3681" s="6" t="str">
        <f t="shared" si="463"/>
        <v>plays</v>
      </c>
      <c r="W3681" s="6" t="str">
        <f t="shared" si="457"/>
        <v>theater</v>
      </c>
      <c r="X3681" s="6" t="str">
        <f t="shared" si="458"/>
        <v>plays</v>
      </c>
    </row>
    <row r="3682" spans="1:24" ht="104.7" customHeight="1" x14ac:dyDescent="0.55000000000000004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20">
        <f t="shared" si="459"/>
        <v>42627.454097222217</v>
      </c>
      <c r="L3682" s="20">
        <f t="shared" si="460"/>
        <v>42648.454097222217</v>
      </c>
      <c r="M3682" s="6" t="b">
        <v>0</v>
      </c>
      <c r="N3682" s="6">
        <v>34</v>
      </c>
      <c r="O3682" s="6" t="b">
        <v>1</v>
      </c>
      <c r="P3682" s="6" t="s">
        <v>8271</v>
      </c>
      <c r="Q3682" s="8">
        <f t="shared" si="461"/>
        <v>112.76666666666667</v>
      </c>
      <c r="R3682" s="9">
        <f t="shared" si="462"/>
        <v>99.5</v>
      </c>
      <c r="S3682" s="6" t="s">
        <v>8317</v>
      </c>
      <c r="T3682" s="6" t="s">
        <v>8318</v>
      </c>
      <c r="U3682" s="6" t="str">
        <f t="shared" si="456"/>
        <v>theater</v>
      </c>
      <c r="V3682" s="6" t="str">
        <f t="shared" si="463"/>
        <v>plays</v>
      </c>
      <c r="W3682" s="6" t="str">
        <f t="shared" si="457"/>
        <v>theater</v>
      </c>
      <c r="X3682" s="6" t="str">
        <f t="shared" si="458"/>
        <v>plays</v>
      </c>
    </row>
    <row r="3683" spans="1:24" ht="104.7" customHeight="1" x14ac:dyDescent="0.55000000000000004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20">
        <f t="shared" si="459"/>
        <v>42374.651504629626</v>
      </c>
      <c r="L3683" s="20">
        <f t="shared" si="460"/>
        <v>42384.651504629626</v>
      </c>
      <c r="M3683" s="6" t="b">
        <v>0</v>
      </c>
      <c r="N3683" s="6">
        <v>18</v>
      </c>
      <c r="O3683" s="6" t="b">
        <v>1</v>
      </c>
      <c r="P3683" s="6" t="s">
        <v>8271</v>
      </c>
      <c r="Q3683" s="8">
        <f t="shared" si="461"/>
        <v>111.9</v>
      </c>
      <c r="R3683" s="9">
        <f t="shared" si="462"/>
        <v>62.166666666666664</v>
      </c>
      <c r="S3683" s="6" t="s">
        <v>8317</v>
      </c>
      <c r="T3683" s="6" t="s">
        <v>8318</v>
      </c>
      <c r="U3683" s="6" t="str">
        <f t="shared" si="456"/>
        <v>theater</v>
      </c>
      <c r="V3683" s="6" t="str">
        <f t="shared" si="463"/>
        <v>plays</v>
      </c>
      <c r="W3683" s="6" t="str">
        <f t="shared" si="457"/>
        <v>theater</v>
      </c>
      <c r="X3683" s="6" t="str">
        <f t="shared" si="458"/>
        <v>plays</v>
      </c>
    </row>
    <row r="3684" spans="1:24" ht="104.7" customHeight="1" x14ac:dyDescent="0.55000000000000004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20">
        <f t="shared" si="459"/>
        <v>41772.685393518521</v>
      </c>
      <c r="L3684" s="20">
        <f t="shared" si="460"/>
        <v>41806.290972222225</v>
      </c>
      <c r="M3684" s="6" t="b">
        <v>0</v>
      </c>
      <c r="N3684" s="6">
        <v>67</v>
      </c>
      <c r="O3684" s="6" t="b">
        <v>1</v>
      </c>
      <c r="P3684" s="6" t="s">
        <v>8271</v>
      </c>
      <c r="Q3684" s="8">
        <f t="shared" si="461"/>
        <v>139.19999999999999</v>
      </c>
      <c r="R3684" s="9">
        <f t="shared" si="462"/>
        <v>62.328358208955223</v>
      </c>
      <c r="S3684" s="6" t="s">
        <v>8317</v>
      </c>
      <c r="T3684" s="6" t="s">
        <v>8318</v>
      </c>
      <c r="U3684" s="6" t="str">
        <f t="shared" si="456"/>
        <v>theater</v>
      </c>
      <c r="V3684" s="6" t="str">
        <f t="shared" si="463"/>
        <v>plays</v>
      </c>
      <c r="W3684" s="6" t="str">
        <f t="shared" si="457"/>
        <v>theater</v>
      </c>
      <c r="X3684" s="6" t="str">
        <f t="shared" si="458"/>
        <v>plays</v>
      </c>
    </row>
    <row r="3685" spans="1:24" ht="104.7" customHeight="1" x14ac:dyDescent="0.55000000000000004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20">
        <f t="shared" si="459"/>
        <v>42633.116851851853</v>
      </c>
      <c r="L3685" s="20">
        <f t="shared" si="460"/>
        <v>42663.116851851853</v>
      </c>
      <c r="M3685" s="6" t="b">
        <v>0</v>
      </c>
      <c r="N3685" s="6">
        <v>66</v>
      </c>
      <c r="O3685" s="6" t="b">
        <v>1</v>
      </c>
      <c r="P3685" s="6" t="s">
        <v>8271</v>
      </c>
      <c r="Q3685" s="8">
        <f t="shared" si="461"/>
        <v>110.85714285714286</v>
      </c>
      <c r="R3685" s="9">
        <f t="shared" si="462"/>
        <v>58.787878787878789</v>
      </c>
      <c r="S3685" s="6" t="s">
        <v>8317</v>
      </c>
      <c r="T3685" s="6" t="s">
        <v>8318</v>
      </c>
      <c r="U3685" s="6" t="str">
        <f t="shared" si="456"/>
        <v>theater</v>
      </c>
      <c r="V3685" s="6" t="str">
        <f t="shared" si="463"/>
        <v>plays</v>
      </c>
      <c r="W3685" s="6" t="str">
        <f t="shared" si="457"/>
        <v>theater</v>
      </c>
      <c r="X3685" s="6" t="str">
        <f t="shared" si="458"/>
        <v>plays</v>
      </c>
    </row>
    <row r="3686" spans="1:24" ht="104.7" customHeight="1" x14ac:dyDescent="0.55000000000000004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20">
        <f t="shared" si="459"/>
        <v>42219.180393518516</v>
      </c>
      <c r="L3686" s="20">
        <f t="shared" si="460"/>
        <v>42249.180393518516</v>
      </c>
      <c r="M3686" s="6" t="b">
        <v>0</v>
      </c>
      <c r="N3686" s="6">
        <v>23</v>
      </c>
      <c r="O3686" s="6" t="b">
        <v>1</v>
      </c>
      <c r="P3686" s="6" t="s">
        <v>8271</v>
      </c>
      <c r="Q3686" s="8">
        <f t="shared" si="461"/>
        <v>139.06666666666666</v>
      </c>
      <c r="R3686" s="9">
        <f t="shared" si="462"/>
        <v>45.347826086956523</v>
      </c>
      <c r="S3686" s="6" t="s">
        <v>8317</v>
      </c>
      <c r="T3686" s="6" t="s">
        <v>8318</v>
      </c>
      <c r="U3686" s="6" t="str">
        <f t="shared" si="456"/>
        <v>theater</v>
      </c>
      <c r="V3686" s="6" t="str">
        <f t="shared" si="463"/>
        <v>plays</v>
      </c>
      <c r="W3686" s="6" t="str">
        <f t="shared" si="457"/>
        <v>theater</v>
      </c>
      <c r="X3686" s="6" t="str">
        <f t="shared" si="458"/>
        <v>plays</v>
      </c>
    </row>
    <row r="3687" spans="1:24" ht="104.7" customHeight="1" x14ac:dyDescent="0.55000000000000004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20">
        <f t="shared" si="459"/>
        <v>41753.593275462961</v>
      </c>
      <c r="L3687" s="20">
        <f t="shared" si="460"/>
        <v>41778.875</v>
      </c>
      <c r="M3687" s="6" t="b">
        <v>0</v>
      </c>
      <c r="N3687" s="6">
        <v>126</v>
      </c>
      <c r="O3687" s="6" t="b">
        <v>1</v>
      </c>
      <c r="P3687" s="6" t="s">
        <v>8271</v>
      </c>
      <c r="Q3687" s="8">
        <f t="shared" si="461"/>
        <v>105.69999999999999</v>
      </c>
      <c r="R3687" s="9">
        <f t="shared" si="462"/>
        <v>41.944444444444443</v>
      </c>
      <c r="S3687" s="6" t="s">
        <v>8317</v>
      </c>
      <c r="T3687" s="6" t="s">
        <v>8318</v>
      </c>
      <c r="U3687" s="6" t="str">
        <f t="shared" si="456"/>
        <v>theater</v>
      </c>
      <c r="V3687" s="6" t="str">
        <f t="shared" si="463"/>
        <v>plays</v>
      </c>
      <c r="W3687" s="6" t="str">
        <f t="shared" si="457"/>
        <v>theater</v>
      </c>
      <c r="X3687" s="6" t="str">
        <f t="shared" si="458"/>
        <v>plays</v>
      </c>
    </row>
    <row r="3688" spans="1:24" ht="104.7" customHeight="1" x14ac:dyDescent="0.55000000000000004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20">
        <f t="shared" si="459"/>
        <v>42230.662731481483</v>
      </c>
      <c r="L3688" s="20">
        <f t="shared" si="460"/>
        <v>42245.165972222225</v>
      </c>
      <c r="M3688" s="6" t="b">
        <v>0</v>
      </c>
      <c r="N3688" s="6">
        <v>6</v>
      </c>
      <c r="O3688" s="6" t="b">
        <v>1</v>
      </c>
      <c r="P3688" s="6" t="s">
        <v>8271</v>
      </c>
      <c r="Q3688" s="8">
        <f t="shared" si="461"/>
        <v>101.42857142857142</v>
      </c>
      <c r="R3688" s="9">
        <f t="shared" si="462"/>
        <v>59.166666666666664</v>
      </c>
      <c r="S3688" s="6" t="s">
        <v>8317</v>
      </c>
      <c r="T3688" s="6" t="s">
        <v>8318</v>
      </c>
      <c r="U3688" s="6" t="str">
        <f t="shared" si="456"/>
        <v>theater</v>
      </c>
      <c r="V3688" s="6" t="str">
        <f t="shared" si="463"/>
        <v>plays</v>
      </c>
      <c r="W3688" s="6" t="str">
        <f t="shared" si="457"/>
        <v>theater</v>
      </c>
      <c r="X3688" s="6" t="str">
        <f t="shared" si="458"/>
        <v>plays</v>
      </c>
    </row>
    <row r="3689" spans="1:24" ht="104.7" customHeight="1" x14ac:dyDescent="0.55000000000000004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20">
        <f t="shared" si="459"/>
        <v>41787.218229166669</v>
      </c>
      <c r="L3689" s="20">
        <f t="shared" si="460"/>
        <v>41817.218229166669</v>
      </c>
      <c r="M3689" s="6" t="b">
        <v>0</v>
      </c>
      <c r="N3689" s="6">
        <v>25</v>
      </c>
      <c r="O3689" s="6" t="b">
        <v>1</v>
      </c>
      <c r="P3689" s="6" t="s">
        <v>8271</v>
      </c>
      <c r="Q3689" s="8">
        <f t="shared" si="461"/>
        <v>100.245</v>
      </c>
      <c r="R3689" s="9">
        <f t="shared" si="462"/>
        <v>200.49</v>
      </c>
      <c r="S3689" s="6" t="s">
        <v>8317</v>
      </c>
      <c r="T3689" s="6" t="s">
        <v>8318</v>
      </c>
      <c r="U3689" s="6" t="str">
        <f t="shared" si="456"/>
        <v>theater</v>
      </c>
      <c r="V3689" s="6" t="str">
        <f t="shared" si="463"/>
        <v>plays</v>
      </c>
      <c r="W3689" s="6" t="str">
        <f t="shared" si="457"/>
        <v>theater</v>
      </c>
      <c r="X3689" s="6" t="str">
        <f t="shared" si="458"/>
        <v>plays</v>
      </c>
    </row>
    <row r="3690" spans="1:24" ht="104.7" customHeight="1" x14ac:dyDescent="0.55000000000000004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20">
        <f t="shared" si="459"/>
        <v>41829.787083333329</v>
      </c>
      <c r="L3690" s="20">
        <f t="shared" si="460"/>
        <v>41859.787083333329</v>
      </c>
      <c r="M3690" s="6" t="b">
        <v>0</v>
      </c>
      <c r="N3690" s="6">
        <v>39</v>
      </c>
      <c r="O3690" s="6" t="b">
        <v>1</v>
      </c>
      <c r="P3690" s="6" t="s">
        <v>8271</v>
      </c>
      <c r="Q3690" s="8">
        <f t="shared" si="461"/>
        <v>109.16666666666666</v>
      </c>
      <c r="R3690" s="9">
        <f t="shared" si="462"/>
        <v>83.974358974358978</v>
      </c>
      <c r="S3690" s="6" t="s">
        <v>8317</v>
      </c>
      <c r="T3690" s="6" t="s">
        <v>8318</v>
      </c>
      <c r="U3690" s="6" t="str">
        <f t="shared" si="456"/>
        <v>theater</v>
      </c>
      <c r="V3690" s="6" t="str">
        <f t="shared" si="463"/>
        <v>plays</v>
      </c>
      <c r="W3690" s="6" t="str">
        <f t="shared" si="457"/>
        <v>theater</v>
      </c>
      <c r="X3690" s="6" t="str">
        <f t="shared" si="458"/>
        <v>plays</v>
      </c>
    </row>
    <row r="3691" spans="1:24" ht="104.7" customHeight="1" x14ac:dyDescent="0.55000000000000004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20">
        <f t="shared" si="459"/>
        <v>42147.826840277776</v>
      </c>
      <c r="L3691" s="20">
        <f t="shared" si="460"/>
        <v>42176.934027777781</v>
      </c>
      <c r="M3691" s="6" t="b">
        <v>0</v>
      </c>
      <c r="N3691" s="6">
        <v>62</v>
      </c>
      <c r="O3691" s="6" t="b">
        <v>1</v>
      </c>
      <c r="P3691" s="6" t="s">
        <v>8271</v>
      </c>
      <c r="Q3691" s="8">
        <f t="shared" si="461"/>
        <v>118.33333333333333</v>
      </c>
      <c r="R3691" s="9">
        <f t="shared" si="462"/>
        <v>57.258064516129032</v>
      </c>
      <c r="S3691" s="6" t="s">
        <v>8317</v>
      </c>
      <c r="T3691" s="6" t="s">
        <v>8318</v>
      </c>
      <c r="U3691" s="6" t="str">
        <f t="shared" si="456"/>
        <v>theater</v>
      </c>
      <c r="V3691" s="6" t="str">
        <f t="shared" si="463"/>
        <v>plays</v>
      </c>
      <c r="W3691" s="6" t="str">
        <f t="shared" si="457"/>
        <v>theater</v>
      </c>
      <c r="X3691" s="6" t="str">
        <f t="shared" si="458"/>
        <v>plays</v>
      </c>
    </row>
    <row r="3692" spans="1:24" ht="104.7" customHeight="1" x14ac:dyDescent="0.55000000000000004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20">
        <f t="shared" si="459"/>
        <v>41940.598182870373</v>
      </c>
      <c r="L3692" s="20">
        <f t="shared" si="460"/>
        <v>41970.639849537038</v>
      </c>
      <c r="M3692" s="6" t="b">
        <v>0</v>
      </c>
      <c r="N3692" s="6">
        <v>31</v>
      </c>
      <c r="O3692" s="6" t="b">
        <v>1</v>
      </c>
      <c r="P3692" s="6" t="s">
        <v>8271</v>
      </c>
      <c r="Q3692" s="8">
        <f t="shared" si="461"/>
        <v>120</v>
      </c>
      <c r="R3692" s="9">
        <f t="shared" si="462"/>
        <v>58.064516129032256</v>
      </c>
      <c r="S3692" s="6" t="s">
        <v>8317</v>
      </c>
      <c r="T3692" s="6" t="s">
        <v>8318</v>
      </c>
      <c r="U3692" s="6" t="str">
        <f t="shared" si="456"/>
        <v>theater</v>
      </c>
      <c r="V3692" s="6" t="str">
        <f t="shared" si="463"/>
        <v>plays</v>
      </c>
      <c r="W3692" s="6" t="str">
        <f t="shared" si="457"/>
        <v>theater</v>
      </c>
      <c r="X3692" s="6" t="str">
        <f t="shared" si="458"/>
        <v>plays</v>
      </c>
    </row>
    <row r="3693" spans="1:24" ht="104.7" customHeight="1" x14ac:dyDescent="0.55000000000000004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20">
        <f t="shared" si="459"/>
        <v>42020.700567129628</v>
      </c>
      <c r="L3693" s="20">
        <f t="shared" si="460"/>
        <v>42065.207638888889</v>
      </c>
      <c r="M3693" s="6" t="b">
        <v>0</v>
      </c>
      <c r="N3693" s="6">
        <v>274</v>
      </c>
      <c r="O3693" s="6" t="b">
        <v>1</v>
      </c>
      <c r="P3693" s="6" t="s">
        <v>8271</v>
      </c>
      <c r="Q3693" s="8">
        <f t="shared" si="461"/>
        <v>127.96000000000001</v>
      </c>
      <c r="R3693" s="9">
        <f t="shared" si="462"/>
        <v>186.80291970802921</v>
      </c>
      <c r="S3693" s="6" t="s">
        <v>8317</v>
      </c>
      <c r="T3693" s="6" t="s">
        <v>8318</v>
      </c>
      <c r="U3693" s="6" t="str">
        <f t="shared" si="456"/>
        <v>theater</v>
      </c>
      <c r="V3693" s="6" t="str">
        <f t="shared" si="463"/>
        <v>plays</v>
      </c>
      <c r="W3693" s="6" t="str">
        <f t="shared" si="457"/>
        <v>theater</v>
      </c>
      <c r="X3693" s="6" t="str">
        <f t="shared" si="458"/>
        <v>plays</v>
      </c>
    </row>
    <row r="3694" spans="1:24" ht="104.7" customHeight="1" x14ac:dyDescent="0.55000000000000004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20">
        <f t="shared" si="459"/>
        <v>41891.96503472222</v>
      </c>
      <c r="L3694" s="20">
        <f t="shared" si="460"/>
        <v>41901</v>
      </c>
      <c r="M3694" s="6" t="b">
        <v>0</v>
      </c>
      <c r="N3694" s="6">
        <v>17</v>
      </c>
      <c r="O3694" s="6" t="b">
        <v>1</v>
      </c>
      <c r="P3694" s="6" t="s">
        <v>8271</v>
      </c>
      <c r="Q3694" s="8">
        <f t="shared" si="461"/>
        <v>126</v>
      </c>
      <c r="R3694" s="9">
        <f t="shared" si="462"/>
        <v>74.117647058823536</v>
      </c>
      <c r="S3694" s="6" t="s">
        <v>8317</v>
      </c>
      <c r="T3694" s="6" t="s">
        <v>8318</v>
      </c>
      <c r="U3694" s="6" t="str">
        <f t="shared" si="456"/>
        <v>theater</v>
      </c>
      <c r="V3694" s="6" t="str">
        <f t="shared" si="463"/>
        <v>plays</v>
      </c>
      <c r="W3694" s="6" t="str">
        <f t="shared" si="457"/>
        <v>theater</v>
      </c>
      <c r="X3694" s="6" t="str">
        <f t="shared" si="458"/>
        <v>plays</v>
      </c>
    </row>
    <row r="3695" spans="1:24" ht="104.7" customHeight="1" x14ac:dyDescent="0.55000000000000004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20">
        <f t="shared" si="459"/>
        <v>42309.191307870366</v>
      </c>
      <c r="L3695" s="20">
        <f t="shared" si="460"/>
        <v>42338.9375</v>
      </c>
      <c r="M3695" s="6" t="b">
        <v>0</v>
      </c>
      <c r="N3695" s="6">
        <v>14</v>
      </c>
      <c r="O3695" s="6" t="b">
        <v>1</v>
      </c>
      <c r="P3695" s="6" t="s">
        <v>8271</v>
      </c>
      <c r="Q3695" s="8">
        <f t="shared" si="461"/>
        <v>129.12912912912913</v>
      </c>
      <c r="R3695" s="9">
        <f t="shared" si="462"/>
        <v>30.714285714285715</v>
      </c>
      <c r="S3695" s="6" t="s">
        <v>8317</v>
      </c>
      <c r="T3695" s="6" t="s">
        <v>8318</v>
      </c>
      <c r="U3695" s="6" t="str">
        <f t="shared" si="456"/>
        <v>theater</v>
      </c>
      <c r="V3695" s="6" t="str">
        <f t="shared" si="463"/>
        <v>plays</v>
      </c>
      <c r="W3695" s="6" t="str">
        <f t="shared" si="457"/>
        <v>theater</v>
      </c>
      <c r="X3695" s="6" t="str">
        <f t="shared" si="458"/>
        <v>plays</v>
      </c>
    </row>
    <row r="3696" spans="1:24" ht="104.7" customHeight="1" x14ac:dyDescent="0.55000000000000004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20">
        <f t="shared" si="459"/>
        <v>42490.133877314816</v>
      </c>
      <c r="L3696" s="20">
        <f t="shared" si="460"/>
        <v>42527.083333333328</v>
      </c>
      <c r="M3696" s="6" t="b">
        <v>0</v>
      </c>
      <c r="N3696" s="6">
        <v>60</v>
      </c>
      <c r="O3696" s="6" t="b">
        <v>1</v>
      </c>
      <c r="P3696" s="6" t="s">
        <v>8271</v>
      </c>
      <c r="Q3696" s="8">
        <f t="shared" si="461"/>
        <v>107.42857142857143</v>
      </c>
      <c r="R3696" s="9">
        <f t="shared" si="462"/>
        <v>62.666666666666664</v>
      </c>
      <c r="S3696" s="6" t="s">
        <v>8317</v>
      </c>
      <c r="T3696" s="6" t="s">
        <v>8318</v>
      </c>
      <c r="U3696" s="6" t="str">
        <f t="shared" si="456"/>
        <v>theater</v>
      </c>
      <c r="V3696" s="6" t="str">
        <f t="shared" si="463"/>
        <v>plays</v>
      </c>
      <c r="W3696" s="6" t="str">
        <f t="shared" si="457"/>
        <v>theater</v>
      </c>
      <c r="X3696" s="6" t="str">
        <f t="shared" si="458"/>
        <v>plays</v>
      </c>
    </row>
    <row r="3697" spans="1:24" ht="104.7" customHeight="1" x14ac:dyDescent="0.55000000000000004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20">
        <f t="shared" si="459"/>
        <v>41995.870486111111</v>
      </c>
      <c r="L3697" s="20">
        <f t="shared" si="460"/>
        <v>42015.870486111111</v>
      </c>
      <c r="M3697" s="6" t="b">
        <v>0</v>
      </c>
      <c r="N3697" s="6">
        <v>33</v>
      </c>
      <c r="O3697" s="6" t="b">
        <v>1</v>
      </c>
      <c r="P3697" s="6" t="s">
        <v>8271</v>
      </c>
      <c r="Q3697" s="8">
        <f t="shared" si="461"/>
        <v>100.125</v>
      </c>
      <c r="R3697" s="9">
        <f t="shared" si="462"/>
        <v>121.36363636363636</v>
      </c>
      <c r="S3697" s="6" t="s">
        <v>8317</v>
      </c>
      <c r="T3697" s="6" t="s">
        <v>8318</v>
      </c>
      <c r="U3697" s="6" t="str">
        <f t="shared" si="456"/>
        <v>theater</v>
      </c>
      <c r="V3697" s="6" t="str">
        <f t="shared" si="463"/>
        <v>plays</v>
      </c>
      <c r="W3697" s="6" t="str">
        <f t="shared" si="457"/>
        <v>theater</v>
      </c>
      <c r="X3697" s="6" t="str">
        <f t="shared" si="458"/>
        <v>plays</v>
      </c>
    </row>
    <row r="3698" spans="1:24" ht="104.7" customHeight="1" x14ac:dyDescent="0.55000000000000004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20">
        <f t="shared" si="459"/>
        <v>41988.617083333331</v>
      </c>
      <c r="L3698" s="20">
        <f t="shared" si="460"/>
        <v>42048.617083333331</v>
      </c>
      <c r="M3698" s="6" t="b">
        <v>0</v>
      </c>
      <c r="N3698" s="6">
        <v>78</v>
      </c>
      <c r="O3698" s="6" t="b">
        <v>1</v>
      </c>
      <c r="P3698" s="6" t="s">
        <v>8271</v>
      </c>
      <c r="Q3698" s="8">
        <f t="shared" si="461"/>
        <v>155</v>
      </c>
      <c r="R3698" s="9">
        <f t="shared" si="462"/>
        <v>39.743589743589745</v>
      </c>
      <c r="S3698" s="6" t="s">
        <v>8317</v>
      </c>
      <c r="T3698" s="6" t="s">
        <v>8318</v>
      </c>
      <c r="U3698" s="6" t="str">
        <f t="shared" si="456"/>
        <v>theater</v>
      </c>
      <c r="V3698" s="6" t="str">
        <f t="shared" si="463"/>
        <v>plays</v>
      </c>
      <c r="W3698" s="6" t="str">
        <f t="shared" si="457"/>
        <v>theater</v>
      </c>
      <c r="X3698" s="6" t="str">
        <f t="shared" si="458"/>
        <v>plays</v>
      </c>
    </row>
    <row r="3699" spans="1:24" ht="104.7" customHeight="1" x14ac:dyDescent="0.55000000000000004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20">
        <f t="shared" si="459"/>
        <v>42479.465833333335</v>
      </c>
      <c r="L3699" s="20">
        <f t="shared" si="460"/>
        <v>42500.465833333335</v>
      </c>
      <c r="M3699" s="6" t="b">
        <v>0</v>
      </c>
      <c r="N3699" s="6">
        <v>30</v>
      </c>
      <c r="O3699" s="6" t="b">
        <v>1</v>
      </c>
      <c r="P3699" s="6" t="s">
        <v>8271</v>
      </c>
      <c r="Q3699" s="8">
        <f t="shared" si="461"/>
        <v>108</v>
      </c>
      <c r="R3699" s="9">
        <f t="shared" si="462"/>
        <v>72</v>
      </c>
      <c r="S3699" s="6" t="s">
        <v>8317</v>
      </c>
      <c r="T3699" s="6" t="s">
        <v>8318</v>
      </c>
      <c r="U3699" s="6" t="str">
        <f t="shared" si="456"/>
        <v>theater</v>
      </c>
      <c r="V3699" s="6" t="str">
        <f t="shared" si="463"/>
        <v>plays</v>
      </c>
      <c r="W3699" s="6" t="str">
        <f t="shared" si="457"/>
        <v>theater</v>
      </c>
      <c r="X3699" s="6" t="str">
        <f t="shared" si="458"/>
        <v>plays</v>
      </c>
    </row>
    <row r="3700" spans="1:24" ht="104.7" customHeight="1" x14ac:dyDescent="0.55000000000000004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20">
        <f t="shared" si="459"/>
        <v>42401.806562500002</v>
      </c>
      <c r="L3700" s="20">
        <f t="shared" si="460"/>
        <v>42431.806562500002</v>
      </c>
      <c r="M3700" s="6" t="b">
        <v>0</v>
      </c>
      <c r="N3700" s="6">
        <v>136</v>
      </c>
      <c r="O3700" s="6" t="b">
        <v>1</v>
      </c>
      <c r="P3700" s="6" t="s">
        <v>8271</v>
      </c>
      <c r="Q3700" s="8">
        <f t="shared" si="461"/>
        <v>110.52</v>
      </c>
      <c r="R3700" s="9">
        <f t="shared" si="462"/>
        <v>40.632352941176471</v>
      </c>
      <c r="S3700" s="6" t="s">
        <v>8317</v>
      </c>
      <c r="T3700" s="6" t="s">
        <v>8318</v>
      </c>
      <c r="U3700" s="6" t="str">
        <f t="shared" si="456"/>
        <v>theater</v>
      </c>
      <c r="V3700" s="6" t="str">
        <f t="shared" si="463"/>
        <v>plays</v>
      </c>
      <c r="W3700" s="6" t="str">
        <f t="shared" si="457"/>
        <v>theater</v>
      </c>
      <c r="X3700" s="6" t="str">
        <f t="shared" si="458"/>
        <v>plays</v>
      </c>
    </row>
    <row r="3701" spans="1:24" ht="104.7" customHeight="1" x14ac:dyDescent="0.55000000000000004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20">
        <f t="shared" si="459"/>
        <v>41897.602037037039</v>
      </c>
      <c r="L3701" s="20">
        <f t="shared" si="460"/>
        <v>41927.602037037039</v>
      </c>
      <c r="M3701" s="6" t="b">
        <v>0</v>
      </c>
      <c r="N3701" s="6">
        <v>40</v>
      </c>
      <c r="O3701" s="6" t="b">
        <v>1</v>
      </c>
      <c r="P3701" s="6" t="s">
        <v>8271</v>
      </c>
      <c r="Q3701" s="8">
        <f t="shared" si="461"/>
        <v>100.8</v>
      </c>
      <c r="R3701" s="9">
        <f t="shared" si="462"/>
        <v>63</v>
      </c>
      <c r="S3701" s="6" t="s">
        <v>8317</v>
      </c>
      <c r="T3701" s="6" t="s">
        <v>8318</v>
      </c>
      <c r="U3701" s="6" t="str">
        <f t="shared" si="456"/>
        <v>theater</v>
      </c>
      <c r="V3701" s="6" t="str">
        <f t="shared" si="463"/>
        <v>plays</v>
      </c>
      <c r="W3701" s="6" t="str">
        <f t="shared" si="457"/>
        <v>theater</v>
      </c>
      <c r="X3701" s="6" t="str">
        <f t="shared" si="458"/>
        <v>plays</v>
      </c>
    </row>
    <row r="3702" spans="1:24" ht="104.7" customHeight="1" x14ac:dyDescent="0.55000000000000004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20">
        <f t="shared" si="459"/>
        <v>41882.585648148146</v>
      </c>
      <c r="L3702" s="20">
        <f t="shared" si="460"/>
        <v>41912.666666666664</v>
      </c>
      <c r="M3702" s="6" t="b">
        <v>0</v>
      </c>
      <c r="N3702" s="6">
        <v>18</v>
      </c>
      <c r="O3702" s="6" t="b">
        <v>1</v>
      </c>
      <c r="P3702" s="6" t="s">
        <v>8271</v>
      </c>
      <c r="Q3702" s="8">
        <f t="shared" si="461"/>
        <v>121.2</v>
      </c>
      <c r="R3702" s="9">
        <f t="shared" si="462"/>
        <v>33.666666666666664</v>
      </c>
      <c r="S3702" s="6" t="s">
        <v>8317</v>
      </c>
      <c r="T3702" s="6" t="s">
        <v>8318</v>
      </c>
      <c r="U3702" s="6" t="str">
        <f t="shared" si="456"/>
        <v>theater</v>
      </c>
      <c r="V3702" s="6" t="str">
        <f t="shared" si="463"/>
        <v>plays</v>
      </c>
      <c r="W3702" s="6" t="str">
        <f t="shared" si="457"/>
        <v>theater</v>
      </c>
      <c r="X3702" s="6" t="str">
        <f t="shared" si="458"/>
        <v>plays</v>
      </c>
    </row>
    <row r="3703" spans="1:24" ht="104.7" customHeight="1" x14ac:dyDescent="0.55000000000000004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20">
        <f t="shared" si="459"/>
        <v>42129.541585648149</v>
      </c>
      <c r="L3703" s="20">
        <f t="shared" si="460"/>
        <v>42159.541585648149</v>
      </c>
      <c r="M3703" s="6" t="b">
        <v>0</v>
      </c>
      <c r="N3703" s="6">
        <v>39</v>
      </c>
      <c r="O3703" s="6" t="b">
        <v>1</v>
      </c>
      <c r="P3703" s="6" t="s">
        <v>8271</v>
      </c>
      <c r="Q3703" s="8">
        <f t="shared" si="461"/>
        <v>100.33333333333334</v>
      </c>
      <c r="R3703" s="9">
        <f t="shared" si="462"/>
        <v>38.589743589743591</v>
      </c>
      <c r="S3703" s="6" t="s">
        <v>8317</v>
      </c>
      <c r="T3703" s="6" t="s">
        <v>8318</v>
      </c>
      <c r="U3703" s="6" t="str">
        <f t="shared" si="456"/>
        <v>theater</v>
      </c>
      <c r="V3703" s="6" t="str">
        <f t="shared" si="463"/>
        <v>plays</v>
      </c>
      <c r="W3703" s="6" t="str">
        <f t="shared" si="457"/>
        <v>theater</v>
      </c>
      <c r="X3703" s="6" t="str">
        <f t="shared" si="458"/>
        <v>plays</v>
      </c>
    </row>
    <row r="3704" spans="1:24" ht="104.7" customHeight="1" x14ac:dyDescent="0.55000000000000004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20">
        <f t="shared" si="459"/>
        <v>42524.53800925926</v>
      </c>
      <c r="L3704" s="20">
        <f t="shared" si="460"/>
        <v>42561.957638888889</v>
      </c>
      <c r="M3704" s="6" t="b">
        <v>0</v>
      </c>
      <c r="N3704" s="6">
        <v>21</v>
      </c>
      <c r="O3704" s="6" t="b">
        <v>1</v>
      </c>
      <c r="P3704" s="6" t="s">
        <v>8271</v>
      </c>
      <c r="Q3704" s="8">
        <f t="shared" si="461"/>
        <v>109.16666666666666</v>
      </c>
      <c r="R3704" s="9">
        <f t="shared" si="462"/>
        <v>155.95238095238096</v>
      </c>
      <c r="S3704" s="6" t="s">
        <v>8317</v>
      </c>
      <c r="T3704" s="6" t="s">
        <v>8318</v>
      </c>
      <c r="U3704" s="6" t="str">
        <f t="shared" si="456"/>
        <v>theater</v>
      </c>
      <c r="V3704" s="6" t="str">
        <f t="shared" si="463"/>
        <v>plays</v>
      </c>
      <c r="W3704" s="6" t="str">
        <f t="shared" si="457"/>
        <v>theater</v>
      </c>
      <c r="X3704" s="6" t="str">
        <f t="shared" si="458"/>
        <v>plays</v>
      </c>
    </row>
    <row r="3705" spans="1:24" ht="104.7" customHeight="1" x14ac:dyDescent="0.55000000000000004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20">
        <f t="shared" si="459"/>
        <v>42556.504490740743</v>
      </c>
      <c r="L3705" s="20">
        <f t="shared" si="460"/>
        <v>42595.290972222225</v>
      </c>
      <c r="M3705" s="6" t="b">
        <v>0</v>
      </c>
      <c r="N3705" s="6">
        <v>30</v>
      </c>
      <c r="O3705" s="6" t="b">
        <v>1</v>
      </c>
      <c r="P3705" s="6" t="s">
        <v>8271</v>
      </c>
      <c r="Q3705" s="8">
        <f t="shared" si="461"/>
        <v>123.42857142857142</v>
      </c>
      <c r="R3705" s="9">
        <f t="shared" si="462"/>
        <v>43.2</v>
      </c>
      <c r="S3705" s="6" t="s">
        <v>8317</v>
      </c>
      <c r="T3705" s="6" t="s">
        <v>8318</v>
      </c>
      <c r="U3705" s="6" t="str">
        <f t="shared" si="456"/>
        <v>theater</v>
      </c>
      <c r="V3705" s="6" t="str">
        <f t="shared" si="463"/>
        <v>plays</v>
      </c>
      <c r="W3705" s="6" t="str">
        <f t="shared" si="457"/>
        <v>theater</v>
      </c>
      <c r="X3705" s="6" t="str">
        <f t="shared" si="458"/>
        <v>plays</v>
      </c>
    </row>
    <row r="3706" spans="1:24" ht="104.7" customHeight="1" x14ac:dyDescent="0.55000000000000004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20">
        <f t="shared" si="459"/>
        <v>42461.689745370371</v>
      </c>
      <c r="L3706" s="20">
        <f t="shared" si="460"/>
        <v>42521.689745370371</v>
      </c>
      <c r="M3706" s="6" t="b">
        <v>0</v>
      </c>
      <c r="N3706" s="6">
        <v>27</v>
      </c>
      <c r="O3706" s="6" t="b">
        <v>1</v>
      </c>
      <c r="P3706" s="6" t="s">
        <v>8271</v>
      </c>
      <c r="Q3706" s="8">
        <f t="shared" si="461"/>
        <v>136.33666666666667</v>
      </c>
      <c r="R3706" s="9">
        <f t="shared" si="462"/>
        <v>15.148518518518518</v>
      </c>
      <c r="S3706" s="6" t="s">
        <v>8317</v>
      </c>
      <c r="T3706" s="6" t="s">
        <v>8318</v>
      </c>
      <c r="U3706" s="6" t="str">
        <f t="shared" si="456"/>
        <v>theater</v>
      </c>
      <c r="V3706" s="6" t="str">
        <f t="shared" si="463"/>
        <v>plays</v>
      </c>
      <c r="W3706" s="6" t="str">
        <f t="shared" si="457"/>
        <v>theater</v>
      </c>
      <c r="X3706" s="6" t="str">
        <f t="shared" si="458"/>
        <v>plays</v>
      </c>
    </row>
    <row r="3707" spans="1:24" ht="104.7" customHeight="1" x14ac:dyDescent="0.55000000000000004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20">
        <f t="shared" si="459"/>
        <v>41792.542986111112</v>
      </c>
      <c r="L3707" s="20">
        <f t="shared" si="460"/>
        <v>41813.75</v>
      </c>
      <c r="M3707" s="6" t="b">
        <v>0</v>
      </c>
      <c r="N3707" s="6">
        <v>35</v>
      </c>
      <c r="O3707" s="6" t="b">
        <v>1</v>
      </c>
      <c r="P3707" s="6" t="s">
        <v>8271</v>
      </c>
      <c r="Q3707" s="8">
        <f t="shared" si="461"/>
        <v>103.46657233816768</v>
      </c>
      <c r="R3707" s="9">
        <f t="shared" si="462"/>
        <v>83.571428571428569</v>
      </c>
      <c r="S3707" s="6" t="s">
        <v>8317</v>
      </c>
      <c r="T3707" s="6" t="s">
        <v>8318</v>
      </c>
      <c r="U3707" s="6" t="str">
        <f t="shared" si="456"/>
        <v>theater</v>
      </c>
      <c r="V3707" s="6" t="str">
        <f t="shared" si="463"/>
        <v>plays</v>
      </c>
      <c r="W3707" s="6" t="str">
        <f t="shared" si="457"/>
        <v>theater</v>
      </c>
      <c r="X3707" s="6" t="str">
        <f t="shared" si="458"/>
        <v>plays</v>
      </c>
    </row>
    <row r="3708" spans="1:24" ht="104.7" customHeight="1" x14ac:dyDescent="0.55000000000000004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20">
        <f t="shared" si="459"/>
        <v>41879.913761574076</v>
      </c>
      <c r="L3708" s="20">
        <f t="shared" si="460"/>
        <v>41894.913761574076</v>
      </c>
      <c r="M3708" s="6" t="b">
        <v>0</v>
      </c>
      <c r="N3708" s="6">
        <v>13</v>
      </c>
      <c r="O3708" s="6" t="b">
        <v>1</v>
      </c>
      <c r="P3708" s="6" t="s">
        <v>8271</v>
      </c>
      <c r="Q3708" s="8">
        <f t="shared" si="461"/>
        <v>121.33333333333334</v>
      </c>
      <c r="R3708" s="9">
        <f t="shared" si="462"/>
        <v>140</v>
      </c>
      <c r="S3708" s="6" t="s">
        <v>8317</v>
      </c>
      <c r="T3708" s="6" t="s">
        <v>8318</v>
      </c>
      <c r="U3708" s="6" t="str">
        <f t="shared" si="456"/>
        <v>theater</v>
      </c>
      <c r="V3708" s="6" t="str">
        <f t="shared" si="463"/>
        <v>plays</v>
      </c>
      <c r="W3708" s="6" t="str">
        <f t="shared" si="457"/>
        <v>theater</v>
      </c>
      <c r="X3708" s="6" t="str">
        <f t="shared" si="458"/>
        <v>plays</v>
      </c>
    </row>
    <row r="3709" spans="1:24" ht="104.7" customHeight="1" x14ac:dyDescent="0.55000000000000004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20">
        <f t="shared" si="459"/>
        <v>42552.048356481479</v>
      </c>
      <c r="L3709" s="20">
        <f t="shared" si="460"/>
        <v>42573.226388888885</v>
      </c>
      <c r="M3709" s="6" t="b">
        <v>0</v>
      </c>
      <c r="N3709" s="6">
        <v>23</v>
      </c>
      <c r="O3709" s="6" t="b">
        <v>1</v>
      </c>
      <c r="P3709" s="6" t="s">
        <v>8271</v>
      </c>
      <c r="Q3709" s="8">
        <f t="shared" si="461"/>
        <v>186</v>
      </c>
      <c r="R3709" s="9">
        <f t="shared" si="462"/>
        <v>80.869565217391298</v>
      </c>
      <c r="S3709" s="6" t="s">
        <v>8317</v>
      </c>
      <c r="T3709" s="6" t="s">
        <v>8318</v>
      </c>
      <c r="U3709" s="6" t="str">
        <f t="shared" si="456"/>
        <v>theater</v>
      </c>
      <c r="V3709" s="6" t="str">
        <f t="shared" si="463"/>
        <v>plays</v>
      </c>
      <c r="W3709" s="6" t="str">
        <f t="shared" si="457"/>
        <v>theater</v>
      </c>
      <c r="X3709" s="6" t="str">
        <f t="shared" si="458"/>
        <v>plays</v>
      </c>
    </row>
    <row r="3710" spans="1:24" ht="104.7" customHeight="1" x14ac:dyDescent="0.55000000000000004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20">
        <f t="shared" si="459"/>
        <v>41810.142199074071</v>
      </c>
      <c r="L3710" s="20">
        <f t="shared" si="460"/>
        <v>41824.142199074071</v>
      </c>
      <c r="M3710" s="6" t="b">
        <v>0</v>
      </c>
      <c r="N3710" s="6">
        <v>39</v>
      </c>
      <c r="O3710" s="6" t="b">
        <v>1</v>
      </c>
      <c r="P3710" s="6" t="s">
        <v>8271</v>
      </c>
      <c r="Q3710" s="8">
        <f t="shared" si="461"/>
        <v>300</v>
      </c>
      <c r="R3710" s="9">
        <f t="shared" si="462"/>
        <v>53.846153846153847</v>
      </c>
      <c r="S3710" s="6" t="s">
        <v>8317</v>
      </c>
      <c r="T3710" s="6" t="s">
        <v>8318</v>
      </c>
      <c r="U3710" s="6" t="str">
        <f t="shared" si="456"/>
        <v>theater</v>
      </c>
      <c r="V3710" s="6" t="str">
        <f t="shared" si="463"/>
        <v>plays</v>
      </c>
      <c r="W3710" s="6" t="str">
        <f t="shared" si="457"/>
        <v>theater</v>
      </c>
      <c r="X3710" s="6" t="str">
        <f t="shared" si="458"/>
        <v>plays</v>
      </c>
    </row>
    <row r="3711" spans="1:24" ht="104.7" customHeight="1" x14ac:dyDescent="0.55000000000000004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20">
        <f t="shared" si="459"/>
        <v>41785.707708333335</v>
      </c>
      <c r="L3711" s="20">
        <f t="shared" si="460"/>
        <v>41815.707708333335</v>
      </c>
      <c r="M3711" s="6" t="b">
        <v>0</v>
      </c>
      <c r="N3711" s="6">
        <v>35</v>
      </c>
      <c r="O3711" s="6" t="b">
        <v>1</v>
      </c>
      <c r="P3711" s="6" t="s">
        <v>8271</v>
      </c>
      <c r="Q3711" s="8">
        <f t="shared" si="461"/>
        <v>108.25</v>
      </c>
      <c r="R3711" s="9">
        <f t="shared" si="462"/>
        <v>30.928571428571427</v>
      </c>
      <c r="S3711" s="6" t="s">
        <v>8317</v>
      </c>
      <c r="T3711" s="6" t="s">
        <v>8318</v>
      </c>
      <c r="U3711" s="6" t="str">
        <f t="shared" si="456"/>
        <v>theater</v>
      </c>
      <c r="V3711" s="6" t="str">
        <f t="shared" si="463"/>
        <v>plays</v>
      </c>
      <c r="W3711" s="6" t="str">
        <f t="shared" si="457"/>
        <v>theater</v>
      </c>
      <c r="X3711" s="6" t="str">
        <f t="shared" si="458"/>
        <v>plays</v>
      </c>
    </row>
    <row r="3712" spans="1:24" ht="104.7" customHeight="1" x14ac:dyDescent="0.55000000000000004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20">
        <f t="shared" si="459"/>
        <v>42072.576249999998</v>
      </c>
      <c r="L3712" s="20">
        <f t="shared" si="460"/>
        <v>42097.576249999998</v>
      </c>
      <c r="M3712" s="6" t="b">
        <v>0</v>
      </c>
      <c r="N3712" s="6">
        <v>27</v>
      </c>
      <c r="O3712" s="6" t="b">
        <v>1</v>
      </c>
      <c r="P3712" s="6" t="s">
        <v>8271</v>
      </c>
      <c r="Q3712" s="8">
        <f t="shared" si="461"/>
        <v>141.15384615384616</v>
      </c>
      <c r="R3712" s="9">
        <f t="shared" si="462"/>
        <v>67.962962962962962</v>
      </c>
      <c r="S3712" s="6" t="s">
        <v>8317</v>
      </c>
      <c r="T3712" s="6" t="s">
        <v>8318</v>
      </c>
      <c r="U3712" s="6" t="str">
        <f t="shared" si="456"/>
        <v>theater</v>
      </c>
      <c r="V3712" s="6" t="str">
        <f t="shared" si="463"/>
        <v>plays</v>
      </c>
      <c r="W3712" s="6" t="str">
        <f t="shared" si="457"/>
        <v>theater</v>
      </c>
      <c r="X3712" s="6" t="str">
        <f t="shared" si="458"/>
        <v>plays</v>
      </c>
    </row>
    <row r="3713" spans="1:24" ht="104.7" customHeight="1" x14ac:dyDescent="0.55000000000000004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20">
        <f t="shared" si="459"/>
        <v>41779.724224537036</v>
      </c>
      <c r="L3713" s="20">
        <f t="shared" si="460"/>
        <v>41805.666666666664</v>
      </c>
      <c r="M3713" s="6" t="b">
        <v>0</v>
      </c>
      <c r="N3713" s="6">
        <v>21</v>
      </c>
      <c r="O3713" s="6" t="b">
        <v>1</v>
      </c>
      <c r="P3713" s="6" t="s">
        <v>8271</v>
      </c>
      <c r="Q3713" s="8">
        <f t="shared" si="461"/>
        <v>113.99999999999999</v>
      </c>
      <c r="R3713" s="9">
        <f t="shared" si="462"/>
        <v>27.142857142857142</v>
      </c>
      <c r="S3713" s="6" t="s">
        <v>8317</v>
      </c>
      <c r="T3713" s="6" t="s">
        <v>8318</v>
      </c>
      <c r="U3713" s="6" t="str">
        <f t="shared" si="456"/>
        <v>theater</v>
      </c>
      <c r="V3713" s="6" t="str">
        <f t="shared" si="463"/>
        <v>plays</v>
      </c>
      <c r="W3713" s="6" t="str">
        <f t="shared" si="457"/>
        <v>theater</v>
      </c>
      <c r="X3713" s="6" t="str">
        <f t="shared" si="458"/>
        <v>plays</v>
      </c>
    </row>
    <row r="3714" spans="1:24" ht="104.7" customHeight="1" x14ac:dyDescent="0.55000000000000004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20">
        <f t="shared" si="459"/>
        <v>42134.172071759262</v>
      </c>
      <c r="L3714" s="20">
        <f t="shared" si="460"/>
        <v>42155.290972222225</v>
      </c>
      <c r="M3714" s="6" t="b">
        <v>0</v>
      </c>
      <c r="N3714" s="6">
        <v>104</v>
      </c>
      <c r="O3714" s="6" t="b">
        <v>1</v>
      </c>
      <c r="P3714" s="6" t="s">
        <v>8271</v>
      </c>
      <c r="Q3714" s="8">
        <f t="shared" si="461"/>
        <v>153.73333333333335</v>
      </c>
      <c r="R3714" s="9">
        <f t="shared" si="462"/>
        <v>110.86538461538461</v>
      </c>
      <c r="S3714" s="6" t="s">
        <v>8317</v>
      </c>
      <c r="T3714" s="6" t="s">
        <v>8318</v>
      </c>
      <c r="U3714" s="6" t="str">
        <f t="shared" ref="U3714:U3777" si="464">LEFT(P3714,FIND("/",P3714)-1)</f>
        <v>theater</v>
      </c>
      <c r="V3714" s="6" t="str">
        <f t="shared" si="463"/>
        <v>plays</v>
      </c>
      <c r="W3714" s="6" t="str">
        <f t="shared" ref="W3714:W3777" si="465">TRIM(MID(SUBSTITUTE(P3714,"/",REPT(" ",LEN(P3714))),(1-1)*LEN(P3714)+1,LEN(P3714)))</f>
        <v>theater</v>
      </c>
      <c r="X3714" s="6" t="str">
        <f t="shared" ref="X3714:X3777" si="466">TRIM(MID(SUBSTITUTE(P3714,"/",REPT(" ",LEN(P3714))),(2-1)*LEN(P3714)+1,LEN(P3714)))</f>
        <v>plays</v>
      </c>
    </row>
    <row r="3715" spans="1:24" ht="104.7" customHeight="1" x14ac:dyDescent="0.55000000000000004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20">
        <f t="shared" ref="K3715:K3778" si="467">(((J3715/60)/60)/24)+DATE(1970,1,1)</f>
        <v>42505.738032407404</v>
      </c>
      <c r="L3715" s="20">
        <f t="shared" ref="L3715:L3778" si="468">(((I3715/60)/60)/24)+DATE(1970,1,1)</f>
        <v>42525.738032407404</v>
      </c>
      <c r="M3715" s="6" t="b">
        <v>0</v>
      </c>
      <c r="N3715" s="6">
        <v>19</v>
      </c>
      <c r="O3715" s="6" t="b">
        <v>1</v>
      </c>
      <c r="P3715" s="6" t="s">
        <v>8271</v>
      </c>
      <c r="Q3715" s="8">
        <f t="shared" ref="Q3715:Q3778" si="469">E3715/D3715*100</f>
        <v>101.49999999999999</v>
      </c>
      <c r="R3715" s="9">
        <f t="shared" ref="R3715:R3778" si="470">E3715/N3715</f>
        <v>106.84210526315789</v>
      </c>
      <c r="S3715" s="6" t="s">
        <v>8317</v>
      </c>
      <c r="T3715" s="6" t="s">
        <v>8318</v>
      </c>
      <c r="U3715" s="6" t="str">
        <f t="shared" si="464"/>
        <v>theater</v>
      </c>
      <c r="V3715" s="6" t="str">
        <f t="shared" ref="V3715:V3778" si="471">RIGHT(P3715,LEN(P3715)-LEN(U3715)-1)</f>
        <v>plays</v>
      </c>
      <c r="W3715" s="6" t="str">
        <f t="shared" si="465"/>
        <v>theater</v>
      </c>
      <c r="X3715" s="6" t="str">
        <f t="shared" si="466"/>
        <v>plays</v>
      </c>
    </row>
    <row r="3716" spans="1:24" ht="104.7" customHeight="1" x14ac:dyDescent="0.55000000000000004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20">
        <f t="shared" si="467"/>
        <v>42118.556331018524</v>
      </c>
      <c r="L3716" s="20">
        <f t="shared" si="468"/>
        <v>42150.165972222225</v>
      </c>
      <c r="M3716" s="6" t="b">
        <v>0</v>
      </c>
      <c r="N3716" s="6">
        <v>97</v>
      </c>
      <c r="O3716" s="6" t="b">
        <v>1</v>
      </c>
      <c r="P3716" s="6" t="s">
        <v>8271</v>
      </c>
      <c r="Q3716" s="8">
        <f t="shared" si="469"/>
        <v>102.35000000000001</v>
      </c>
      <c r="R3716" s="9">
        <f t="shared" si="470"/>
        <v>105.51546391752578</v>
      </c>
      <c r="S3716" s="6" t="s">
        <v>8317</v>
      </c>
      <c r="T3716" s="6" t="s">
        <v>8318</v>
      </c>
      <c r="U3716" s="6" t="str">
        <f t="shared" si="464"/>
        <v>theater</v>
      </c>
      <c r="V3716" s="6" t="str">
        <f t="shared" si="471"/>
        <v>plays</v>
      </c>
      <c r="W3716" s="6" t="str">
        <f t="shared" si="465"/>
        <v>theater</v>
      </c>
      <c r="X3716" s="6" t="str">
        <f t="shared" si="466"/>
        <v>plays</v>
      </c>
    </row>
    <row r="3717" spans="1:24" ht="104.7" customHeight="1" x14ac:dyDescent="0.55000000000000004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20">
        <f t="shared" si="467"/>
        <v>42036.995590277773</v>
      </c>
      <c r="L3717" s="20">
        <f t="shared" si="468"/>
        <v>42094.536111111112</v>
      </c>
      <c r="M3717" s="6" t="b">
        <v>0</v>
      </c>
      <c r="N3717" s="6">
        <v>27</v>
      </c>
      <c r="O3717" s="6" t="b">
        <v>1</v>
      </c>
      <c r="P3717" s="6" t="s">
        <v>8271</v>
      </c>
      <c r="Q3717" s="8">
        <f t="shared" si="469"/>
        <v>102.57142857142858</v>
      </c>
      <c r="R3717" s="9">
        <f t="shared" si="470"/>
        <v>132.96296296296296</v>
      </c>
      <c r="S3717" s="6" t="s">
        <v>8317</v>
      </c>
      <c r="T3717" s="6" t="s">
        <v>8318</v>
      </c>
      <c r="U3717" s="6" t="str">
        <f t="shared" si="464"/>
        <v>theater</v>
      </c>
      <c r="V3717" s="6" t="str">
        <f t="shared" si="471"/>
        <v>plays</v>
      </c>
      <c r="W3717" s="6" t="str">
        <f t="shared" si="465"/>
        <v>theater</v>
      </c>
      <c r="X3717" s="6" t="str">
        <f t="shared" si="466"/>
        <v>plays</v>
      </c>
    </row>
    <row r="3718" spans="1:24" ht="104.7" customHeight="1" x14ac:dyDescent="0.55000000000000004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20">
        <f t="shared" si="467"/>
        <v>42360.887835648144</v>
      </c>
      <c r="L3718" s="20">
        <f t="shared" si="468"/>
        <v>42390.887835648144</v>
      </c>
      <c r="M3718" s="6" t="b">
        <v>0</v>
      </c>
      <c r="N3718" s="6">
        <v>24</v>
      </c>
      <c r="O3718" s="6" t="b">
        <v>1</v>
      </c>
      <c r="P3718" s="6" t="s">
        <v>8271</v>
      </c>
      <c r="Q3718" s="8">
        <f t="shared" si="469"/>
        <v>155.75</v>
      </c>
      <c r="R3718" s="9">
        <f t="shared" si="470"/>
        <v>51.916666666666664</v>
      </c>
      <c r="S3718" s="6" t="s">
        <v>8317</v>
      </c>
      <c r="T3718" s="6" t="s">
        <v>8318</v>
      </c>
      <c r="U3718" s="6" t="str">
        <f t="shared" si="464"/>
        <v>theater</v>
      </c>
      <c r="V3718" s="6" t="str">
        <f t="shared" si="471"/>
        <v>plays</v>
      </c>
      <c r="W3718" s="6" t="str">
        <f t="shared" si="465"/>
        <v>theater</v>
      </c>
      <c r="X3718" s="6" t="str">
        <f t="shared" si="466"/>
        <v>plays</v>
      </c>
    </row>
    <row r="3719" spans="1:24" ht="104.7" customHeight="1" x14ac:dyDescent="0.55000000000000004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20">
        <f t="shared" si="467"/>
        <v>42102.866307870368</v>
      </c>
      <c r="L3719" s="20">
        <f t="shared" si="468"/>
        <v>42133.866307870368</v>
      </c>
      <c r="M3719" s="6" t="b">
        <v>0</v>
      </c>
      <c r="N3719" s="6">
        <v>13</v>
      </c>
      <c r="O3719" s="6" t="b">
        <v>1</v>
      </c>
      <c r="P3719" s="6" t="s">
        <v>8271</v>
      </c>
      <c r="Q3719" s="8">
        <f t="shared" si="469"/>
        <v>100.75</v>
      </c>
      <c r="R3719" s="9">
        <f t="shared" si="470"/>
        <v>310</v>
      </c>
      <c r="S3719" s="6" t="s">
        <v>8317</v>
      </c>
      <c r="T3719" s="6" t="s">
        <v>8318</v>
      </c>
      <c r="U3719" s="6" t="str">
        <f t="shared" si="464"/>
        <v>theater</v>
      </c>
      <c r="V3719" s="6" t="str">
        <f t="shared" si="471"/>
        <v>plays</v>
      </c>
      <c r="W3719" s="6" t="str">
        <f t="shared" si="465"/>
        <v>theater</v>
      </c>
      <c r="X3719" s="6" t="str">
        <f t="shared" si="466"/>
        <v>plays</v>
      </c>
    </row>
    <row r="3720" spans="1:24" ht="104.7" customHeight="1" x14ac:dyDescent="0.55000000000000004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20">
        <f t="shared" si="467"/>
        <v>42032.716145833328</v>
      </c>
      <c r="L3720" s="20">
        <f t="shared" si="468"/>
        <v>42062.716145833328</v>
      </c>
      <c r="M3720" s="6" t="b">
        <v>0</v>
      </c>
      <c r="N3720" s="6">
        <v>46</v>
      </c>
      <c r="O3720" s="6" t="b">
        <v>1</v>
      </c>
      <c r="P3720" s="6" t="s">
        <v>8271</v>
      </c>
      <c r="Q3720" s="8">
        <f t="shared" si="469"/>
        <v>239.4</v>
      </c>
      <c r="R3720" s="9">
        <f t="shared" si="470"/>
        <v>26.021739130434781</v>
      </c>
      <c r="S3720" s="6" t="s">
        <v>8317</v>
      </c>
      <c r="T3720" s="6" t="s">
        <v>8318</v>
      </c>
      <c r="U3720" s="6" t="str">
        <f t="shared" si="464"/>
        <v>theater</v>
      </c>
      <c r="V3720" s="6" t="str">
        <f t="shared" si="471"/>
        <v>plays</v>
      </c>
      <c r="W3720" s="6" t="str">
        <f t="shared" si="465"/>
        <v>theater</v>
      </c>
      <c r="X3720" s="6" t="str">
        <f t="shared" si="466"/>
        <v>plays</v>
      </c>
    </row>
    <row r="3721" spans="1:24" ht="104.7" customHeight="1" x14ac:dyDescent="0.55000000000000004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20">
        <f t="shared" si="467"/>
        <v>42147.729930555557</v>
      </c>
      <c r="L3721" s="20">
        <f t="shared" si="468"/>
        <v>42177.729930555557</v>
      </c>
      <c r="M3721" s="6" t="b">
        <v>0</v>
      </c>
      <c r="N3721" s="6">
        <v>4</v>
      </c>
      <c r="O3721" s="6" t="b">
        <v>1</v>
      </c>
      <c r="P3721" s="6" t="s">
        <v>8271</v>
      </c>
      <c r="Q3721" s="8">
        <f t="shared" si="469"/>
        <v>210</v>
      </c>
      <c r="R3721" s="9">
        <f t="shared" si="470"/>
        <v>105</v>
      </c>
      <c r="S3721" s="6" t="s">
        <v>8317</v>
      </c>
      <c r="T3721" s="6" t="s">
        <v>8318</v>
      </c>
      <c r="U3721" s="6" t="str">
        <f t="shared" si="464"/>
        <v>theater</v>
      </c>
      <c r="V3721" s="6" t="str">
        <f t="shared" si="471"/>
        <v>plays</v>
      </c>
      <c r="W3721" s="6" t="str">
        <f t="shared" si="465"/>
        <v>theater</v>
      </c>
      <c r="X3721" s="6" t="str">
        <f t="shared" si="466"/>
        <v>plays</v>
      </c>
    </row>
    <row r="3722" spans="1:24" ht="104.7" customHeight="1" x14ac:dyDescent="0.55000000000000004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20">
        <f t="shared" si="467"/>
        <v>42165.993125000001</v>
      </c>
      <c r="L3722" s="20">
        <f t="shared" si="468"/>
        <v>42187.993125000001</v>
      </c>
      <c r="M3722" s="6" t="b">
        <v>0</v>
      </c>
      <c r="N3722" s="6">
        <v>40</v>
      </c>
      <c r="O3722" s="6" t="b">
        <v>1</v>
      </c>
      <c r="P3722" s="6" t="s">
        <v>8271</v>
      </c>
      <c r="Q3722" s="8">
        <f t="shared" si="469"/>
        <v>104.51515151515152</v>
      </c>
      <c r="R3722" s="9">
        <f t="shared" si="470"/>
        <v>86.224999999999994</v>
      </c>
      <c r="S3722" s="6" t="s">
        <v>8317</v>
      </c>
      <c r="T3722" s="6" t="s">
        <v>8318</v>
      </c>
      <c r="U3722" s="6" t="str">
        <f t="shared" si="464"/>
        <v>theater</v>
      </c>
      <c r="V3722" s="6" t="str">
        <f t="shared" si="471"/>
        <v>plays</v>
      </c>
      <c r="W3722" s="6" t="str">
        <f t="shared" si="465"/>
        <v>theater</v>
      </c>
      <c r="X3722" s="6" t="str">
        <f t="shared" si="466"/>
        <v>plays</v>
      </c>
    </row>
    <row r="3723" spans="1:24" ht="104.7" customHeight="1" x14ac:dyDescent="0.55000000000000004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20">
        <f t="shared" si="467"/>
        <v>41927.936157407406</v>
      </c>
      <c r="L3723" s="20">
        <f t="shared" si="468"/>
        <v>41948.977824074071</v>
      </c>
      <c r="M3723" s="6" t="b">
        <v>0</v>
      </c>
      <c r="N3723" s="6">
        <v>44</v>
      </c>
      <c r="O3723" s="6" t="b">
        <v>1</v>
      </c>
      <c r="P3723" s="6" t="s">
        <v>8271</v>
      </c>
      <c r="Q3723" s="8">
        <f t="shared" si="469"/>
        <v>100.8</v>
      </c>
      <c r="R3723" s="9">
        <f t="shared" si="470"/>
        <v>114.54545454545455</v>
      </c>
      <c r="S3723" s="6" t="s">
        <v>8317</v>
      </c>
      <c r="T3723" s="6" t="s">
        <v>8318</v>
      </c>
      <c r="U3723" s="6" t="str">
        <f t="shared" si="464"/>
        <v>theater</v>
      </c>
      <c r="V3723" s="6" t="str">
        <f t="shared" si="471"/>
        <v>plays</v>
      </c>
      <c r="W3723" s="6" t="str">
        <f t="shared" si="465"/>
        <v>theater</v>
      </c>
      <c r="X3723" s="6" t="str">
        <f t="shared" si="466"/>
        <v>plays</v>
      </c>
    </row>
    <row r="3724" spans="1:24" ht="104.7" customHeight="1" x14ac:dyDescent="0.55000000000000004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20">
        <f t="shared" si="467"/>
        <v>42381.671840277777</v>
      </c>
      <c r="L3724" s="20">
        <f t="shared" si="468"/>
        <v>42411.957638888889</v>
      </c>
      <c r="M3724" s="6" t="b">
        <v>0</v>
      </c>
      <c r="N3724" s="6">
        <v>35</v>
      </c>
      <c r="O3724" s="6" t="b">
        <v>1</v>
      </c>
      <c r="P3724" s="6" t="s">
        <v>8271</v>
      </c>
      <c r="Q3724" s="8">
        <f t="shared" si="469"/>
        <v>111.20000000000002</v>
      </c>
      <c r="R3724" s="9">
        <f t="shared" si="470"/>
        <v>47.657142857142858</v>
      </c>
      <c r="S3724" s="6" t="s">
        <v>8317</v>
      </c>
      <c r="T3724" s="6" t="s">
        <v>8318</v>
      </c>
      <c r="U3724" s="6" t="str">
        <f t="shared" si="464"/>
        <v>theater</v>
      </c>
      <c r="V3724" s="6" t="str">
        <f t="shared" si="471"/>
        <v>plays</v>
      </c>
      <c r="W3724" s="6" t="str">
        <f t="shared" si="465"/>
        <v>theater</v>
      </c>
      <c r="X3724" s="6" t="str">
        <f t="shared" si="466"/>
        <v>plays</v>
      </c>
    </row>
    <row r="3725" spans="1:24" ht="104.7" customHeight="1" x14ac:dyDescent="0.55000000000000004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20">
        <f t="shared" si="467"/>
        <v>41943.753032407411</v>
      </c>
      <c r="L3725" s="20">
        <f t="shared" si="468"/>
        <v>41973.794699074075</v>
      </c>
      <c r="M3725" s="6" t="b">
        <v>0</v>
      </c>
      <c r="N3725" s="6">
        <v>63</v>
      </c>
      <c r="O3725" s="6" t="b">
        <v>1</v>
      </c>
      <c r="P3725" s="6" t="s">
        <v>8271</v>
      </c>
      <c r="Q3725" s="8">
        <f t="shared" si="469"/>
        <v>102.04444444444445</v>
      </c>
      <c r="R3725" s="9">
        <f t="shared" si="470"/>
        <v>72.888888888888886</v>
      </c>
      <c r="S3725" s="6" t="s">
        <v>8317</v>
      </c>
      <c r="T3725" s="6" t="s">
        <v>8318</v>
      </c>
      <c r="U3725" s="6" t="str">
        <f t="shared" si="464"/>
        <v>theater</v>
      </c>
      <c r="V3725" s="6" t="str">
        <f t="shared" si="471"/>
        <v>plays</v>
      </c>
      <c r="W3725" s="6" t="str">
        <f t="shared" si="465"/>
        <v>theater</v>
      </c>
      <c r="X3725" s="6" t="str">
        <f t="shared" si="466"/>
        <v>plays</v>
      </c>
    </row>
    <row r="3726" spans="1:24" ht="104.7" customHeight="1" x14ac:dyDescent="0.55000000000000004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20">
        <f t="shared" si="467"/>
        <v>42465.491435185191</v>
      </c>
      <c r="L3726" s="20">
        <f t="shared" si="468"/>
        <v>42494.958333333328</v>
      </c>
      <c r="M3726" s="6" t="b">
        <v>0</v>
      </c>
      <c r="N3726" s="6">
        <v>89</v>
      </c>
      <c r="O3726" s="6" t="b">
        <v>1</v>
      </c>
      <c r="P3726" s="6" t="s">
        <v>8271</v>
      </c>
      <c r="Q3726" s="8">
        <f t="shared" si="469"/>
        <v>102.54767441860466</v>
      </c>
      <c r="R3726" s="9">
        <f t="shared" si="470"/>
        <v>49.545505617977533</v>
      </c>
      <c r="S3726" s="6" t="s">
        <v>8317</v>
      </c>
      <c r="T3726" s="6" t="s">
        <v>8318</v>
      </c>
      <c r="U3726" s="6" t="str">
        <f t="shared" si="464"/>
        <v>theater</v>
      </c>
      <c r="V3726" s="6" t="str">
        <f t="shared" si="471"/>
        <v>plays</v>
      </c>
      <c r="W3726" s="6" t="str">
        <f t="shared" si="465"/>
        <v>theater</v>
      </c>
      <c r="X3726" s="6" t="str">
        <f t="shared" si="466"/>
        <v>plays</v>
      </c>
    </row>
    <row r="3727" spans="1:24" ht="104.7" customHeight="1" x14ac:dyDescent="0.55000000000000004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20">
        <f t="shared" si="467"/>
        <v>42401.945219907408</v>
      </c>
      <c r="L3727" s="20">
        <f t="shared" si="468"/>
        <v>42418.895833333328</v>
      </c>
      <c r="M3727" s="6" t="b">
        <v>0</v>
      </c>
      <c r="N3727" s="6">
        <v>15</v>
      </c>
      <c r="O3727" s="6" t="b">
        <v>1</v>
      </c>
      <c r="P3727" s="6" t="s">
        <v>8271</v>
      </c>
      <c r="Q3727" s="8">
        <f t="shared" si="469"/>
        <v>127</v>
      </c>
      <c r="R3727" s="9">
        <f t="shared" si="470"/>
        <v>25.4</v>
      </c>
      <c r="S3727" s="6" t="s">
        <v>8317</v>
      </c>
      <c r="T3727" s="6" t="s">
        <v>8318</v>
      </c>
      <c r="U3727" s="6" t="str">
        <f t="shared" si="464"/>
        <v>theater</v>
      </c>
      <c r="V3727" s="6" t="str">
        <f t="shared" si="471"/>
        <v>plays</v>
      </c>
      <c r="W3727" s="6" t="str">
        <f t="shared" si="465"/>
        <v>theater</v>
      </c>
      <c r="X3727" s="6" t="str">
        <f t="shared" si="466"/>
        <v>plays</v>
      </c>
    </row>
    <row r="3728" spans="1:24" ht="104.7" customHeight="1" x14ac:dyDescent="0.55000000000000004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20">
        <f t="shared" si="467"/>
        <v>42462.140868055561</v>
      </c>
      <c r="L3728" s="20">
        <f t="shared" si="468"/>
        <v>42489.875</v>
      </c>
      <c r="M3728" s="6" t="b">
        <v>0</v>
      </c>
      <c r="N3728" s="6">
        <v>46</v>
      </c>
      <c r="O3728" s="6" t="b">
        <v>1</v>
      </c>
      <c r="P3728" s="6" t="s">
        <v>8271</v>
      </c>
      <c r="Q3728" s="8">
        <f t="shared" si="469"/>
        <v>338.70588235294122</v>
      </c>
      <c r="R3728" s="9">
        <f t="shared" si="470"/>
        <v>62.586956521739133</v>
      </c>
      <c r="S3728" s="6" t="s">
        <v>8317</v>
      </c>
      <c r="T3728" s="6" t="s">
        <v>8318</v>
      </c>
      <c r="U3728" s="6" t="str">
        <f t="shared" si="464"/>
        <v>theater</v>
      </c>
      <c r="V3728" s="6" t="str">
        <f t="shared" si="471"/>
        <v>plays</v>
      </c>
      <c r="W3728" s="6" t="str">
        <f t="shared" si="465"/>
        <v>theater</v>
      </c>
      <c r="X3728" s="6" t="str">
        <f t="shared" si="466"/>
        <v>plays</v>
      </c>
    </row>
    <row r="3729" spans="1:24" ht="104.7" customHeight="1" x14ac:dyDescent="0.55000000000000004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20">
        <f t="shared" si="467"/>
        <v>42632.348310185189</v>
      </c>
      <c r="L3729" s="20">
        <f t="shared" si="468"/>
        <v>42663.204861111109</v>
      </c>
      <c r="M3729" s="6" t="b">
        <v>0</v>
      </c>
      <c r="N3729" s="6">
        <v>33</v>
      </c>
      <c r="O3729" s="6" t="b">
        <v>1</v>
      </c>
      <c r="P3729" s="6" t="s">
        <v>8271</v>
      </c>
      <c r="Q3729" s="8">
        <f t="shared" si="469"/>
        <v>100.75</v>
      </c>
      <c r="R3729" s="9">
        <f t="shared" si="470"/>
        <v>61.060606060606062</v>
      </c>
      <c r="S3729" s="6" t="s">
        <v>8317</v>
      </c>
      <c r="T3729" s="6" t="s">
        <v>8318</v>
      </c>
      <c r="U3729" s="6" t="str">
        <f t="shared" si="464"/>
        <v>theater</v>
      </c>
      <c r="V3729" s="6" t="str">
        <f t="shared" si="471"/>
        <v>plays</v>
      </c>
      <c r="W3729" s="6" t="str">
        <f t="shared" si="465"/>
        <v>theater</v>
      </c>
      <c r="X3729" s="6" t="str">
        <f t="shared" si="466"/>
        <v>plays</v>
      </c>
    </row>
    <row r="3730" spans="1:24" ht="104.7" customHeight="1" x14ac:dyDescent="0.55000000000000004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20">
        <f t="shared" si="467"/>
        <v>42205.171018518522</v>
      </c>
      <c r="L3730" s="20">
        <f t="shared" si="468"/>
        <v>42235.171018518522</v>
      </c>
      <c r="M3730" s="6" t="b">
        <v>0</v>
      </c>
      <c r="N3730" s="6">
        <v>31</v>
      </c>
      <c r="O3730" s="6" t="b">
        <v>0</v>
      </c>
      <c r="P3730" s="6" t="s">
        <v>8271</v>
      </c>
      <c r="Q3730" s="8">
        <f t="shared" si="469"/>
        <v>9.31</v>
      </c>
      <c r="R3730" s="9">
        <f t="shared" si="470"/>
        <v>60.064516129032256</v>
      </c>
      <c r="S3730" s="6" t="s">
        <v>8317</v>
      </c>
      <c r="T3730" s="6" t="s">
        <v>8318</v>
      </c>
      <c r="U3730" s="6" t="str">
        <f t="shared" si="464"/>
        <v>theater</v>
      </c>
      <c r="V3730" s="6" t="str">
        <f t="shared" si="471"/>
        <v>plays</v>
      </c>
      <c r="W3730" s="6" t="str">
        <f t="shared" si="465"/>
        <v>theater</v>
      </c>
      <c r="X3730" s="6" t="str">
        <f t="shared" si="466"/>
        <v>plays</v>
      </c>
    </row>
    <row r="3731" spans="1:24" ht="104.7" customHeight="1" x14ac:dyDescent="0.55000000000000004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20">
        <f t="shared" si="467"/>
        <v>42041.205000000002</v>
      </c>
      <c r="L3731" s="20">
        <f t="shared" si="468"/>
        <v>42086.16333333333</v>
      </c>
      <c r="M3731" s="6" t="b">
        <v>0</v>
      </c>
      <c r="N3731" s="6">
        <v>5</v>
      </c>
      <c r="O3731" s="6" t="b">
        <v>0</v>
      </c>
      <c r="P3731" s="6" t="s">
        <v>8271</v>
      </c>
      <c r="Q3731" s="8">
        <f t="shared" si="469"/>
        <v>7.24</v>
      </c>
      <c r="R3731" s="9">
        <f t="shared" si="470"/>
        <v>72.400000000000006</v>
      </c>
      <c r="S3731" s="6" t="s">
        <v>8317</v>
      </c>
      <c r="T3731" s="6" t="s">
        <v>8318</v>
      </c>
      <c r="U3731" s="6" t="str">
        <f t="shared" si="464"/>
        <v>theater</v>
      </c>
      <c r="V3731" s="6" t="str">
        <f t="shared" si="471"/>
        <v>plays</v>
      </c>
      <c r="W3731" s="6" t="str">
        <f t="shared" si="465"/>
        <v>theater</v>
      </c>
      <c r="X3731" s="6" t="str">
        <f t="shared" si="466"/>
        <v>plays</v>
      </c>
    </row>
    <row r="3732" spans="1:24" ht="104.7" customHeight="1" x14ac:dyDescent="0.55000000000000004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20">
        <f t="shared" si="467"/>
        <v>42203.677766203706</v>
      </c>
      <c r="L3732" s="20">
        <f t="shared" si="468"/>
        <v>42233.677766203706</v>
      </c>
      <c r="M3732" s="6" t="b">
        <v>0</v>
      </c>
      <c r="N3732" s="6">
        <v>1</v>
      </c>
      <c r="O3732" s="6" t="b">
        <v>0</v>
      </c>
      <c r="P3732" s="6" t="s">
        <v>8271</v>
      </c>
      <c r="Q3732" s="8">
        <f t="shared" si="469"/>
        <v>10</v>
      </c>
      <c r="R3732" s="9">
        <f t="shared" si="470"/>
        <v>100</v>
      </c>
      <c r="S3732" s="6" t="s">
        <v>8317</v>
      </c>
      <c r="T3732" s="6" t="s">
        <v>8318</v>
      </c>
      <c r="U3732" s="6" t="str">
        <f t="shared" si="464"/>
        <v>theater</v>
      </c>
      <c r="V3732" s="6" t="str">
        <f t="shared" si="471"/>
        <v>plays</v>
      </c>
      <c r="W3732" s="6" t="str">
        <f t="shared" si="465"/>
        <v>theater</v>
      </c>
      <c r="X3732" s="6" t="str">
        <f t="shared" si="466"/>
        <v>plays</v>
      </c>
    </row>
    <row r="3733" spans="1:24" ht="104.7" customHeight="1" x14ac:dyDescent="0.55000000000000004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20">
        <f t="shared" si="467"/>
        <v>41983.752847222218</v>
      </c>
      <c r="L3733" s="20">
        <f t="shared" si="468"/>
        <v>42014.140972222223</v>
      </c>
      <c r="M3733" s="6" t="b">
        <v>0</v>
      </c>
      <c r="N3733" s="6">
        <v>12</v>
      </c>
      <c r="O3733" s="6" t="b">
        <v>0</v>
      </c>
      <c r="P3733" s="6" t="s">
        <v>8271</v>
      </c>
      <c r="Q3733" s="8">
        <f t="shared" si="469"/>
        <v>11.272727272727273</v>
      </c>
      <c r="R3733" s="9">
        <f t="shared" si="470"/>
        <v>51.666666666666664</v>
      </c>
      <c r="S3733" s="6" t="s">
        <v>8317</v>
      </c>
      <c r="T3733" s="6" t="s">
        <v>8318</v>
      </c>
      <c r="U3733" s="6" t="str">
        <f t="shared" si="464"/>
        <v>theater</v>
      </c>
      <c r="V3733" s="6" t="str">
        <f t="shared" si="471"/>
        <v>plays</v>
      </c>
      <c r="W3733" s="6" t="str">
        <f t="shared" si="465"/>
        <v>theater</v>
      </c>
      <c r="X3733" s="6" t="str">
        <f t="shared" si="466"/>
        <v>plays</v>
      </c>
    </row>
    <row r="3734" spans="1:24" ht="104.7" customHeight="1" x14ac:dyDescent="0.55000000000000004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20">
        <f t="shared" si="467"/>
        <v>41968.677465277782</v>
      </c>
      <c r="L3734" s="20">
        <f t="shared" si="468"/>
        <v>42028.5</v>
      </c>
      <c r="M3734" s="6" t="b">
        <v>0</v>
      </c>
      <c r="N3734" s="6">
        <v>4</v>
      </c>
      <c r="O3734" s="6" t="b">
        <v>0</v>
      </c>
      <c r="P3734" s="6" t="s">
        <v>8271</v>
      </c>
      <c r="Q3734" s="8">
        <f t="shared" si="469"/>
        <v>15.411764705882353</v>
      </c>
      <c r="R3734" s="9">
        <f t="shared" si="470"/>
        <v>32.75</v>
      </c>
      <c r="S3734" s="6" t="s">
        <v>8317</v>
      </c>
      <c r="T3734" s="6" t="s">
        <v>8318</v>
      </c>
      <c r="U3734" s="6" t="str">
        <f t="shared" si="464"/>
        <v>theater</v>
      </c>
      <c r="V3734" s="6" t="str">
        <f t="shared" si="471"/>
        <v>plays</v>
      </c>
      <c r="W3734" s="6" t="str">
        <f t="shared" si="465"/>
        <v>theater</v>
      </c>
      <c r="X3734" s="6" t="str">
        <f t="shared" si="466"/>
        <v>plays</v>
      </c>
    </row>
    <row r="3735" spans="1:24" ht="104.7" customHeight="1" x14ac:dyDescent="0.55000000000000004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20">
        <f t="shared" si="467"/>
        <v>42103.024398148147</v>
      </c>
      <c r="L3735" s="20">
        <f t="shared" si="468"/>
        <v>42112.9375</v>
      </c>
      <c r="M3735" s="6" t="b">
        <v>0</v>
      </c>
      <c r="N3735" s="6">
        <v>0</v>
      </c>
      <c r="O3735" s="6" t="b">
        <v>0</v>
      </c>
      <c r="P3735" s="6" t="s">
        <v>8271</v>
      </c>
      <c r="Q3735" s="8">
        <f t="shared" si="469"/>
        <v>0</v>
      </c>
      <c r="R3735" s="9" t="e">
        <f t="shared" si="470"/>
        <v>#DIV/0!</v>
      </c>
      <c r="S3735" s="6" t="s">
        <v>8317</v>
      </c>
      <c r="T3735" s="6" t="s">
        <v>8318</v>
      </c>
      <c r="U3735" s="6" t="str">
        <f t="shared" si="464"/>
        <v>theater</v>
      </c>
      <c r="V3735" s="6" t="str">
        <f t="shared" si="471"/>
        <v>plays</v>
      </c>
      <c r="W3735" s="6" t="str">
        <f t="shared" si="465"/>
        <v>theater</v>
      </c>
      <c r="X3735" s="6" t="str">
        <f t="shared" si="466"/>
        <v>plays</v>
      </c>
    </row>
    <row r="3736" spans="1:24" ht="104.7" customHeight="1" x14ac:dyDescent="0.55000000000000004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20">
        <f t="shared" si="467"/>
        <v>42089.901574074072</v>
      </c>
      <c r="L3736" s="20">
        <f t="shared" si="468"/>
        <v>42149.901574074072</v>
      </c>
      <c r="M3736" s="6" t="b">
        <v>0</v>
      </c>
      <c r="N3736" s="6">
        <v>7</v>
      </c>
      <c r="O3736" s="6" t="b">
        <v>0</v>
      </c>
      <c r="P3736" s="6" t="s">
        <v>8271</v>
      </c>
      <c r="Q3736" s="8">
        <f t="shared" si="469"/>
        <v>28.466666666666669</v>
      </c>
      <c r="R3736" s="9">
        <f t="shared" si="470"/>
        <v>61</v>
      </c>
      <c r="S3736" s="6" t="s">
        <v>8317</v>
      </c>
      <c r="T3736" s="6" t="s">
        <v>8318</v>
      </c>
      <c r="U3736" s="6" t="str">
        <f t="shared" si="464"/>
        <v>theater</v>
      </c>
      <c r="V3736" s="6" t="str">
        <f t="shared" si="471"/>
        <v>plays</v>
      </c>
      <c r="W3736" s="6" t="str">
        <f t="shared" si="465"/>
        <v>theater</v>
      </c>
      <c r="X3736" s="6" t="str">
        <f t="shared" si="466"/>
        <v>plays</v>
      </c>
    </row>
    <row r="3737" spans="1:24" ht="104.7" customHeight="1" x14ac:dyDescent="0.55000000000000004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20">
        <f t="shared" si="467"/>
        <v>42122.693159722221</v>
      </c>
      <c r="L3737" s="20">
        <f t="shared" si="468"/>
        <v>42152.693159722221</v>
      </c>
      <c r="M3737" s="6" t="b">
        <v>0</v>
      </c>
      <c r="N3737" s="6">
        <v>2</v>
      </c>
      <c r="O3737" s="6" t="b">
        <v>0</v>
      </c>
      <c r="P3737" s="6" t="s">
        <v>8271</v>
      </c>
      <c r="Q3737" s="8">
        <f t="shared" si="469"/>
        <v>13.333333333333334</v>
      </c>
      <c r="R3737" s="9">
        <f t="shared" si="470"/>
        <v>10</v>
      </c>
      <c r="S3737" s="6" t="s">
        <v>8317</v>
      </c>
      <c r="T3737" s="6" t="s">
        <v>8318</v>
      </c>
      <c r="U3737" s="6" t="str">
        <f t="shared" si="464"/>
        <v>theater</v>
      </c>
      <c r="V3737" s="6" t="str">
        <f t="shared" si="471"/>
        <v>plays</v>
      </c>
      <c r="W3737" s="6" t="str">
        <f t="shared" si="465"/>
        <v>theater</v>
      </c>
      <c r="X3737" s="6" t="str">
        <f t="shared" si="466"/>
        <v>plays</v>
      </c>
    </row>
    <row r="3738" spans="1:24" ht="104.7" customHeight="1" x14ac:dyDescent="0.55000000000000004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20">
        <f t="shared" si="467"/>
        <v>42048.711724537032</v>
      </c>
      <c r="L3738" s="20">
        <f t="shared" si="468"/>
        <v>42086.75</v>
      </c>
      <c r="M3738" s="6" t="b">
        <v>0</v>
      </c>
      <c r="N3738" s="6">
        <v>1</v>
      </c>
      <c r="O3738" s="6" t="b">
        <v>0</v>
      </c>
      <c r="P3738" s="6" t="s">
        <v>8271</v>
      </c>
      <c r="Q3738" s="8">
        <f t="shared" si="469"/>
        <v>0.66666666666666674</v>
      </c>
      <c r="R3738" s="9">
        <f t="shared" si="470"/>
        <v>10</v>
      </c>
      <c r="S3738" s="6" t="s">
        <v>8317</v>
      </c>
      <c r="T3738" s="6" t="s">
        <v>8318</v>
      </c>
      <c r="U3738" s="6" t="str">
        <f t="shared" si="464"/>
        <v>theater</v>
      </c>
      <c r="V3738" s="6" t="str">
        <f t="shared" si="471"/>
        <v>plays</v>
      </c>
      <c r="W3738" s="6" t="str">
        <f t="shared" si="465"/>
        <v>theater</v>
      </c>
      <c r="X3738" s="6" t="str">
        <f t="shared" si="466"/>
        <v>plays</v>
      </c>
    </row>
    <row r="3739" spans="1:24" ht="104.7" customHeight="1" x14ac:dyDescent="0.55000000000000004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20">
        <f t="shared" si="467"/>
        <v>42297.691006944442</v>
      </c>
      <c r="L3739" s="20">
        <f t="shared" si="468"/>
        <v>42320.290972222225</v>
      </c>
      <c r="M3739" s="6" t="b">
        <v>0</v>
      </c>
      <c r="N3739" s="6">
        <v>4</v>
      </c>
      <c r="O3739" s="6" t="b">
        <v>0</v>
      </c>
      <c r="P3739" s="6" t="s">
        <v>8271</v>
      </c>
      <c r="Q3739" s="8">
        <f t="shared" si="469"/>
        <v>21.428571428571427</v>
      </c>
      <c r="R3739" s="9">
        <f t="shared" si="470"/>
        <v>37.5</v>
      </c>
      <c r="S3739" s="6" t="s">
        <v>8317</v>
      </c>
      <c r="T3739" s="6" t="s">
        <v>8318</v>
      </c>
      <c r="U3739" s="6" t="str">
        <f t="shared" si="464"/>
        <v>theater</v>
      </c>
      <c r="V3739" s="6" t="str">
        <f t="shared" si="471"/>
        <v>plays</v>
      </c>
      <c r="W3739" s="6" t="str">
        <f t="shared" si="465"/>
        <v>theater</v>
      </c>
      <c r="X3739" s="6" t="str">
        <f t="shared" si="466"/>
        <v>plays</v>
      </c>
    </row>
    <row r="3740" spans="1:24" ht="104.7" customHeight="1" x14ac:dyDescent="0.55000000000000004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20">
        <f t="shared" si="467"/>
        <v>41813.938715277778</v>
      </c>
      <c r="L3740" s="20">
        <f t="shared" si="468"/>
        <v>41835.916666666664</v>
      </c>
      <c r="M3740" s="6" t="b">
        <v>0</v>
      </c>
      <c r="N3740" s="6">
        <v>6</v>
      </c>
      <c r="O3740" s="6" t="b">
        <v>0</v>
      </c>
      <c r="P3740" s="6" t="s">
        <v>8271</v>
      </c>
      <c r="Q3740" s="8">
        <f t="shared" si="469"/>
        <v>18</v>
      </c>
      <c r="R3740" s="9">
        <f t="shared" si="470"/>
        <v>45</v>
      </c>
      <c r="S3740" s="6" t="s">
        <v>8317</v>
      </c>
      <c r="T3740" s="6" t="s">
        <v>8318</v>
      </c>
      <c r="U3740" s="6" t="str">
        <f t="shared" si="464"/>
        <v>theater</v>
      </c>
      <c r="V3740" s="6" t="str">
        <f t="shared" si="471"/>
        <v>plays</v>
      </c>
      <c r="W3740" s="6" t="str">
        <f t="shared" si="465"/>
        <v>theater</v>
      </c>
      <c r="X3740" s="6" t="str">
        <f t="shared" si="466"/>
        <v>plays</v>
      </c>
    </row>
    <row r="3741" spans="1:24" ht="104.7" customHeight="1" x14ac:dyDescent="0.55000000000000004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20">
        <f t="shared" si="467"/>
        <v>42548.449861111112</v>
      </c>
      <c r="L3741" s="20">
        <f t="shared" si="468"/>
        <v>42568.449861111112</v>
      </c>
      <c r="M3741" s="6" t="b">
        <v>0</v>
      </c>
      <c r="N3741" s="6">
        <v>8</v>
      </c>
      <c r="O3741" s="6" t="b">
        <v>0</v>
      </c>
      <c r="P3741" s="6" t="s">
        <v>8271</v>
      </c>
      <c r="Q3741" s="8">
        <f t="shared" si="469"/>
        <v>20.125</v>
      </c>
      <c r="R3741" s="9">
        <f t="shared" si="470"/>
        <v>100.625</v>
      </c>
      <c r="S3741" s="6" t="s">
        <v>8317</v>
      </c>
      <c r="T3741" s="6" t="s">
        <v>8318</v>
      </c>
      <c r="U3741" s="6" t="str">
        <f t="shared" si="464"/>
        <v>theater</v>
      </c>
      <c r="V3741" s="6" t="str">
        <f t="shared" si="471"/>
        <v>plays</v>
      </c>
      <c r="W3741" s="6" t="str">
        <f t="shared" si="465"/>
        <v>theater</v>
      </c>
      <c r="X3741" s="6" t="str">
        <f t="shared" si="466"/>
        <v>plays</v>
      </c>
    </row>
    <row r="3742" spans="1:24" ht="104.7" customHeight="1" x14ac:dyDescent="0.55000000000000004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20">
        <f t="shared" si="467"/>
        <v>41833.089756944442</v>
      </c>
      <c r="L3742" s="20">
        <f t="shared" si="468"/>
        <v>41863.079143518517</v>
      </c>
      <c r="M3742" s="6" t="b">
        <v>0</v>
      </c>
      <c r="N3742" s="6">
        <v>14</v>
      </c>
      <c r="O3742" s="6" t="b">
        <v>0</v>
      </c>
      <c r="P3742" s="6" t="s">
        <v>8271</v>
      </c>
      <c r="Q3742" s="8">
        <f t="shared" si="469"/>
        <v>17.899999999999999</v>
      </c>
      <c r="R3742" s="9">
        <f t="shared" si="470"/>
        <v>25.571428571428573</v>
      </c>
      <c r="S3742" s="6" t="s">
        <v>8317</v>
      </c>
      <c r="T3742" s="6" t="s">
        <v>8318</v>
      </c>
      <c r="U3742" s="6" t="str">
        <f t="shared" si="464"/>
        <v>theater</v>
      </c>
      <c r="V3742" s="6" t="str">
        <f t="shared" si="471"/>
        <v>plays</v>
      </c>
      <c r="W3742" s="6" t="str">
        <f t="shared" si="465"/>
        <v>theater</v>
      </c>
      <c r="X3742" s="6" t="str">
        <f t="shared" si="466"/>
        <v>plays</v>
      </c>
    </row>
    <row r="3743" spans="1:24" ht="104.7" customHeight="1" x14ac:dyDescent="0.55000000000000004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20">
        <f t="shared" si="467"/>
        <v>42325.920717592591</v>
      </c>
      <c r="L3743" s="20">
        <f t="shared" si="468"/>
        <v>42355.920717592591</v>
      </c>
      <c r="M3743" s="6" t="b">
        <v>0</v>
      </c>
      <c r="N3743" s="6">
        <v>0</v>
      </c>
      <c r="O3743" s="6" t="b">
        <v>0</v>
      </c>
      <c r="P3743" s="6" t="s">
        <v>8271</v>
      </c>
      <c r="Q3743" s="8">
        <f t="shared" si="469"/>
        <v>0</v>
      </c>
      <c r="R3743" s="9" t="e">
        <f t="shared" si="470"/>
        <v>#DIV/0!</v>
      </c>
      <c r="S3743" s="6" t="s">
        <v>8317</v>
      </c>
      <c r="T3743" s="6" t="s">
        <v>8318</v>
      </c>
      <c r="U3743" s="6" t="str">
        <f t="shared" si="464"/>
        <v>theater</v>
      </c>
      <c r="V3743" s="6" t="str">
        <f t="shared" si="471"/>
        <v>plays</v>
      </c>
      <c r="W3743" s="6" t="str">
        <f t="shared" si="465"/>
        <v>theater</v>
      </c>
      <c r="X3743" s="6" t="str">
        <f t="shared" si="466"/>
        <v>plays</v>
      </c>
    </row>
    <row r="3744" spans="1:24" ht="104.7" customHeight="1" x14ac:dyDescent="0.55000000000000004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20">
        <f t="shared" si="467"/>
        <v>41858.214629629627</v>
      </c>
      <c r="L3744" s="20">
        <f t="shared" si="468"/>
        <v>41888.214629629627</v>
      </c>
      <c r="M3744" s="6" t="b">
        <v>0</v>
      </c>
      <c r="N3744" s="6">
        <v>4</v>
      </c>
      <c r="O3744" s="6" t="b">
        <v>0</v>
      </c>
      <c r="P3744" s="6" t="s">
        <v>8271</v>
      </c>
      <c r="Q3744" s="8">
        <f t="shared" si="469"/>
        <v>2</v>
      </c>
      <c r="R3744" s="9">
        <f t="shared" si="470"/>
        <v>25</v>
      </c>
      <c r="S3744" s="6" t="s">
        <v>8317</v>
      </c>
      <c r="T3744" s="6" t="s">
        <v>8318</v>
      </c>
      <c r="U3744" s="6" t="str">
        <f t="shared" si="464"/>
        <v>theater</v>
      </c>
      <c r="V3744" s="6" t="str">
        <f t="shared" si="471"/>
        <v>plays</v>
      </c>
      <c r="W3744" s="6" t="str">
        <f t="shared" si="465"/>
        <v>theater</v>
      </c>
      <c r="X3744" s="6" t="str">
        <f t="shared" si="466"/>
        <v>plays</v>
      </c>
    </row>
    <row r="3745" spans="1:24" ht="104.7" customHeight="1" x14ac:dyDescent="0.55000000000000004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20">
        <f t="shared" si="467"/>
        <v>41793.710231481484</v>
      </c>
      <c r="L3745" s="20">
        <f t="shared" si="468"/>
        <v>41823.710231481484</v>
      </c>
      <c r="M3745" s="6" t="b">
        <v>0</v>
      </c>
      <c r="N3745" s="6">
        <v>0</v>
      </c>
      <c r="O3745" s="6" t="b">
        <v>0</v>
      </c>
      <c r="P3745" s="6" t="s">
        <v>8271</v>
      </c>
      <c r="Q3745" s="8">
        <f t="shared" si="469"/>
        <v>0</v>
      </c>
      <c r="R3745" s="9" t="e">
        <f t="shared" si="470"/>
        <v>#DIV/0!</v>
      </c>
      <c r="S3745" s="6" t="s">
        <v>8317</v>
      </c>
      <c r="T3745" s="6" t="s">
        <v>8318</v>
      </c>
      <c r="U3745" s="6" t="str">
        <f t="shared" si="464"/>
        <v>theater</v>
      </c>
      <c r="V3745" s="6" t="str">
        <f t="shared" si="471"/>
        <v>plays</v>
      </c>
      <c r="W3745" s="6" t="str">
        <f t="shared" si="465"/>
        <v>theater</v>
      </c>
      <c r="X3745" s="6" t="str">
        <f t="shared" si="466"/>
        <v>plays</v>
      </c>
    </row>
    <row r="3746" spans="1:24" ht="104.7" customHeight="1" x14ac:dyDescent="0.55000000000000004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20">
        <f t="shared" si="467"/>
        <v>41793.814259259263</v>
      </c>
      <c r="L3746" s="20">
        <f t="shared" si="468"/>
        <v>41825.165972222225</v>
      </c>
      <c r="M3746" s="6" t="b">
        <v>0</v>
      </c>
      <c r="N3746" s="6">
        <v>0</v>
      </c>
      <c r="O3746" s="6" t="b">
        <v>0</v>
      </c>
      <c r="P3746" s="6" t="s">
        <v>8271</v>
      </c>
      <c r="Q3746" s="8">
        <f t="shared" si="469"/>
        <v>0</v>
      </c>
      <c r="R3746" s="9" t="e">
        <f t="shared" si="470"/>
        <v>#DIV/0!</v>
      </c>
      <c r="S3746" s="6" t="s">
        <v>8317</v>
      </c>
      <c r="T3746" s="6" t="s">
        <v>8318</v>
      </c>
      <c r="U3746" s="6" t="str">
        <f t="shared" si="464"/>
        <v>theater</v>
      </c>
      <c r="V3746" s="6" t="str">
        <f t="shared" si="471"/>
        <v>plays</v>
      </c>
      <c r="W3746" s="6" t="str">
        <f t="shared" si="465"/>
        <v>theater</v>
      </c>
      <c r="X3746" s="6" t="str">
        <f t="shared" si="466"/>
        <v>plays</v>
      </c>
    </row>
    <row r="3747" spans="1:24" ht="104.7" customHeight="1" x14ac:dyDescent="0.55000000000000004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20">
        <f t="shared" si="467"/>
        <v>41831.697939814818</v>
      </c>
      <c r="L3747" s="20">
        <f t="shared" si="468"/>
        <v>41861.697939814818</v>
      </c>
      <c r="M3747" s="6" t="b">
        <v>0</v>
      </c>
      <c r="N3747" s="6">
        <v>1</v>
      </c>
      <c r="O3747" s="6" t="b">
        <v>0</v>
      </c>
      <c r="P3747" s="6" t="s">
        <v>8271</v>
      </c>
      <c r="Q3747" s="8">
        <f t="shared" si="469"/>
        <v>10</v>
      </c>
      <c r="R3747" s="9">
        <f t="shared" si="470"/>
        <v>10</v>
      </c>
      <c r="S3747" s="6" t="s">
        <v>8317</v>
      </c>
      <c r="T3747" s="6" t="s">
        <v>8318</v>
      </c>
      <c r="U3747" s="6" t="str">
        <f t="shared" si="464"/>
        <v>theater</v>
      </c>
      <c r="V3747" s="6" t="str">
        <f t="shared" si="471"/>
        <v>plays</v>
      </c>
      <c r="W3747" s="6" t="str">
        <f t="shared" si="465"/>
        <v>theater</v>
      </c>
      <c r="X3747" s="6" t="str">
        <f t="shared" si="466"/>
        <v>plays</v>
      </c>
    </row>
    <row r="3748" spans="1:24" ht="104.7" customHeight="1" x14ac:dyDescent="0.55000000000000004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20">
        <f t="shared" si="467"/>
        <v>42621.389340277776</v>
      </c>
      <c r="L3748" s="20">
        <f t="shared" si="468"/>
        <v>42651.389340277776</v>
      </c>
      <c r="M3748" s="6" t="b">
        <v>0</v>
      </c>
      <c r="N3748" s="6">
        <v>1</v>
      </c>
      <c r="O3748" s="6" t="b">
        <v>0</v>
      </c>
      <c r="P3748" s="6" t="s">
        <v>8271</v>
      </c>
      <c r="Q3748" s="8">
        <f t="shared" si="469"/>
        <v>2.3764705882352941</v>
      </c>
      <c r="R3748" s="9">
        <f t="shared" si="470"/>
        <v>202</v>
      </c>
      <c r="S3748" s="6" t="s">
        <v>8317</v>
      </c>
      <c r="T3748" s="6" t="s">
        <v>8318</v>
      </c>
      <c r="U3748" s="6" t="str">
        <f t="shared" si="464"/>
        <v>theater</v>
      </c>
      <c r="V3748" s="6" t="str">
        <f t="shared" si="471"/>
        <v>plays</v>
      </c>
      <c r="W3748" s="6" t="str">
        <f t="shared" si="465"/>
        <v>theater</v>
      </c>
      <c r="X3748" s="6" t="str">
        <f t="shared" si="466"/>
        <v>plays</v>
      </c>
    </row>
    <row r="3749" spans="1:24" ht="104.7" customHeight="1" x14ac:dyDescent="0.55000000000000004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20">
        <f t="shared" si="467"/>
        <v>42164.299722222218</v>
      </c>
      <c r="L3749" s="20">
        <f t="shared" si="468"/>
        <v>42190.957638888889</v>
      </c>
      <c r="M3749" s="6" t="b">
        <v>0</v>
      </c>
      <c r="N3749" s="6">
        <v>1</v>
      </c>
      <c r="O3749" s="6" t="b">
        <v>0</v>
      </c>
      <c r="P3749" s="6" t="s">
        <v>8271</v>
      </c>
      <c r="Q3749" s="8">
        <f t="shared" si="469"/>
        <v>1</v>
      </c>
      <c r="R3749" s="9">
        <f t="shared" si="470"/>
        <v>25</v>
      </c>
      <c r="S3749" s="6" t="s">
        <v>8317</v>
      </c>
      <c r="T3749" s="6" t="s">
        <v>8318</v>
      </c>
      <c r="U3749" s="6" t="str">
        <f t="shared" si="464"/>
        <v>theater</v>
      </c>
      <c r="V3749" s="6" t="str">
        <f t="shared" si="471"/>
        <v>plays</v>
      </c>
      <c r="W3749" s="6" t="str">
        <f t="shared" si="465"/>
        <v>theater</v>
      </c>
      <c r="X3749" s="6" t="str">
        <f t="shared" si="466"/>
        <v>plays</v>
      </c>
    </row>
    <row r="3750" spans="1:24" ht="104.7" customHeight="1" x14ac:dyDescent="0.55000000000000004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20">
        <f t="shared" si="467"/>
        <v>42395.706435185188</v>
      </c>
      <c r="L3750" s="20">
        <f t="shared" si="468"/>
        <v>42416.249305555553</v>
      </c>
      <c r="M3750" s="6" t="b">
        <v>0</v>
      </c>
      <c r="N3750" s="6">
        <v>52</v>
      </c>
      <c r="O3750" s="6" t="b">
        <v>1</v>
      </c>
      <c r="P3750" s="6" t="s">
        <v>8305</v>
      </c>
      <c r="Q3750" s="8">
        <f t="shared" si="469"/>
        <v>103.52</v>
      </c>
      <c r="R3750" s="9">
        <f t="shared" si="470"/>
        <v>99.538461538461533</v>
      </c>
      <c r="S3750" s="6" t="s">
        <v>8317</v>
      </c>
      <c r="T3750" s="6" t="s">
        <v>8359</v>
      </c>
      <c r="U3750" s="6" t="str">
        <f t="shared" si="464"/>
        <v>theater</v>
      </c>
      <c r="V3750" s="6" t="str">
        <f t="shared" si="471"/>
        <v>musical</v>
      </c>
      <c r="W3750" s="6" t="str">
        <f t="shared" si="465"/>
        <v>theater</v>
      </c>
      <c r="X3750" s="6" t="str">
        <f t="shared" si="466"/>
        <v>musical</v>
      </c>
    </row>
    <row r="3751" spans="1:24" ht="104.7" customHeight="1" x14ac:dyDescent="0.55000000000000004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20">
        <f t="shared" si="467"/>
        <v>42458.127175925925</v>
      </c>
      <c r="L3751" s="20">
        <f t="shared" si="468"/>
        <v>42489.165972222225</v>
      </c>
      <c r="M3751" s="6" t="b">
        <v>0</v>
      </c>
      <c r="N3751" s="6">
        <v>7</v>
      </c>
      <c r="O3751" s="6" t="b">
        <v>1</v>
      </c>
      <c r="P3751" s="6" t="s">
        <v>8305</v>
      </c>
      <c r="Q3751" s="8">
        <f t="shared" si="469"/>
        <v>105</v>
      </c>
      <c r="R3751" s="9">
        <f t="shared" si="470"/>
        <v>75</v>
      </c>
      <c r="S3751" s="6" t="s">
        <v>8317</v>
      </c>
      <c r="T3751" s="6" t="s">
        <v>8359</v>
      </c>
      <c r="U3751" s="6" t="str">
        <f t="shared" si="464"/>
        <v>theater</v>
      </c>
      <c r="V3751" s="6" t="str">
        <f t="shared" si="471"/>
        <v>musical</v>
      </c>
      <c r="W3751" s="6" t="str">
        <f t="shared" si="465"/>
        <v>theater</v>
      </c>
      <c r="X3751" s="6" t="str">
        <f t="shared" si="466"/>
        <v>musical</v>
      </c>
    </row>
    <row r="3752" spans="1:24" ht="104.7" customHeight="1" x14ac:dyDescent="0.55000000000000004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20">
        <f t="shared" si="467"/>
        <v>42016.981574074074</v>
      </c>
      <c r="L3752" s="20">
        <f t="shared" si="468"/>
        <v>42045.332638888889</v>
      </c>
      <c r="M3752" s="6" t="b">
        <v>0</v>
      </c>
      <c r="N3752" s="6">
        <v>28</v>
      </c>
      <c r="O3752" s="6" t="b">
        <v>1</v>
      </c>
      <c r="P3752" s="6" t="s">
        <v>8305</v>
      </c>
      <c r="Q3752" s="8">
        <f t="shared" si="469"/>
        <v>100.44999999999999</v>
      </c>
      <c r="R3752" s="9">
        <f t="shared" si="470"/>
        <v>215.25</v>
      </c>
      <c r="S3752" s="6" t="s">
        <v>8317</v>
      </c>
      <c r="T3752" s="6" t="s">
        <v>8359</v>
      </c>
      <c r="U3752" s="6" t="str">
        <f t="shared" si="464"/>
        <v>theater</v>
      </c>
      <c r="V3752" s="6" t="str">
        <f t="shared" si="471"/>
        <v>musical</v>
      </c>
      <c r="W3752" s="6" t="str">
        <f t="shared" si="465"/>
        <v>theater</v>
      </c>
      <c r="X3752" s="6" t="str">
        <f t="shared" si="466"/>
        <v>musical</v>
      </c>
    </row>
    <row r="3753" spans="1:24" ht="104.7" customHeight="1" x14ac:dyDescent="0.55000000000000004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20">
        <f t="shared" si="467"/>
        <v>42403.035567129627</v>
      </c>
      <c r="L3753" s="20">
        <f t="shared" si="468"/>
        <v>42462.993900462956</v>
      </c>
      <c r="M3753" s="6" t="b">
        <v>0</v>
      </c>
      <c r="N3753" s="6">
        <v>11</v>
      </c>
      <c r="O3753" s="6" t="b">
        <v>1</v>
      </c>
      <c r="P3753" s="6" t="s">
        <v>8305</v>
      </c>
      <c r="Q3753" s="8">
        <f t="shared" si="469"/>
        <v>132.6</v>
      </c>
      <c r="R3753" s="9">
        <f t="shared" si="470"/>
        <v>120.54545454545455</v>
      </c>
      <c r="S3753" s="6" t="s">
        <v>8317</v>
      </c>
      <c r="T3753" s="6" t="s">
        <v>8359</v>
      </c>
      <c r="U3753" s="6" t="str">
        <f t="shared" si="464"/>
        <v>theater</v>
      </c>
      <c r="V3753" s="6" t="str">
        <f t="shared" si="471"/>
        <v>musical</v>
      </c>
      <c r="W3753" s="6" t="str">
        <f t="shared" si="465"/>
        <v>theater</v>
      </c>
      <c r="X3753" s="6" t="str">
        <f t="shared" si="466"/>
        <v>musical</v>
      </c>
    </row>
    <row r="3754" spans="1:24" ht="104.7" customHeight="1" x14ac:dyDescent="0.55000000000000004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20">
        <f t="shared" si="467"/>
        <v>42619.802488425921</v>
      </c>
      <c r="L3754" s="20">
        <f t="shared" si="468"/>
        <v>42659.875</v>
      </c>
      <c r="M3754" s="6" t="b">
        <v>0</v>
      </c>
      <c r="N3754" s="6">
        <v>15</v>
      </c>
      <c r="O3754" s="6" t="b">
        <v>1</v>
      </c>
      <c r="P3754" s="6" t="s">
        <v>8305</v>
      </c>
      <c r="Q3754" s="8">
        <f t="shared" si="469"/>
        <v>112.99999999999999</v>
      </c>
      <c r="R3754" s="9">
        <f t="shared" si="470"/>
        <v>37.666666666666664</v>
      </c>
      <c r="S3754" s="6" t="s">
        <v>8317</v>
      </c>
      <c r="T3754" s="6" t="s">
        <v>8359</v>
      </c>
      <c r="U3754" s="6" t="str">
        <f t="shared" si="464"/>
        <v>theater</v>
      </c>
      <c r="V3754" s="6" t="str">
        <f t="shared" si="471"/>
        <v>musical</v>
      </c>
      <c r="W3754" s="6" t="str">
        <f t="shared" si="465"/>
        <v>theater</v>
      </c>
      <c r="X3754" s="6" t="str">
        <f t="shared" si="466"/>
        <v>musical</v>
      </c>
    </row>
    <row r="3755" spans="1:24" ht="104.7" customHeight="1" x14ac:dyDescent="0.55000000000000004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20">
        <f t="shared" si="467"/>
        <v>42128.824074074073</v>
      </c>
      <c r="L3755" s="20">
        <f t="shared" si="468"/>
        <v>42158</v>
      </c>
      <c r="M3755" s="6" t="b">
        <v>0</v>
      </c>
      <c r="N3755" s="6">
        <v>30</v>
      </c>
      <c r="O3755" s="6" t="b">
        <v>1</v>
      </c>
      <c r="P3755" s="6" t="s">
        <v>8305</v>
      </c>
      <c r="Q3755" s="8">
        <f t="shared" si="469"/>
        <v>103.34</v>
      </c>
      <c r="R3755" s="9">
        <f t="shared" si="470"/>
        <v>172.23333333333332</v>
      </c>
      <c r="S3755" s="6" t="s">
        <v>8317</v>
      </c>
      <c r="T3755" s="6" t="s">
        <v>8359</v>
      </c>
      <c r="U3755" s="6" t="str">
        <f t="shared" si="464"/>
        <v>theater</v>
      </c>
      <c r="V3755" s="6" t="str">
        <f t="shared" si="471"/>
        <v>musical</v>
      </c>
      <c r="W3755" s="6" t="str">
        <f t="shared" si="465"/>
        <v>theater</v>
      </c>
      <c r="X3755" s="6" t="str">
        <f t="shared" si="466"/>
        <v>musical</v>
      </c>
    </row>
    <row r="3756" spans="1:24" ht="104.7" customHeight="1" x14ac:dyDescent="0.55000000000000004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20">
        <f t="shared" si="467"/>
        <v>41808.881215277775</v>
      </c>
      <c r="L3756" s="20">
        <f t="shared" si="468"/>
        <v>41846.207638888889</v>
      </c>
      <c r="M3756" s="6" t="b">
        <v>0</v>
      </c>
      <c r="N3756" s="6">
        <v>27</v>
      </c>
      <c r="O3756" s="6" t="b">
        <v>1</v>
      </c>
      <c r="P3756" s="6" t="s">
        <v>8305</v>
      </c>
      <c r="Q3756" s="8">
        <f t="shared" si="469"/>
        <v>120</v>
      </c>
      <c r="R3756" s="9">
        <f t="shared" si="470"/>
        <v>111.11111111111111</v>
      </c>
      <c r="S3756" s="6" t="s">
        <v>8317</v>
      </c>
      <c r="T3756" s="6" t="s">
        <v>8359</v>
      </c>
      <c r="U3756" s="6" t="str">
        <f t="shared" si="464"/>
        <v>theater</v>
      </c>
      <c r="V3756" s="6" t="str">
        <f t="shared" si="471"/>
        <v>musical</v>
      </c>
      <c r="W3756" s="6" t="str">
        <f t="shared" si="465"/>
        <v>theater</v>
      </c>
      <c r="X3756" s="6" t="str">
        <f t="shared" si="466"/>
        <v>musical</v>
      </c>
    </row>
    <row r="3757" spans="1:24" ht="104.7" customHeight="1" x14ac:dyDescent="0.55000000000000004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20">
        <f t="shared" si="467"/>
        <v>42445.866979166662</v>
      </c>
      <c r="L3757" s="20">
        <f t="shared" si="468"/>
        <v>42475.866979166662</v>
      </c>
      <c r="M3757" s="6" t="b">
        <v>0</v>
      </c>
      <c r="N3757" s="6">
        <v>28</v>
      </c>
      <c r="O3757" s="6" t="b">
        <v>1</v>
      </c>
      <c r="P3757" s="6" t="s">
        <v>8305</v>
      </c>
      <c r="Q3757" s="8">
        <f t="shared" si="469"/>
        <v>129.63636363636363</v>
      </c>
      <c r="R3757" s="9">
        <f t="shared" si="470"/>
        <v>25.464285714285715</v>
      </c>
      <c r="S3757" s="6" t="s">
        <v>8317</v>
      </c>
      <c r="T3757" s="6" t="s">
        <v>8359</v>
      </c>
      <c r="U3757" s="6" t="str">
        <f t="shared" si="464"/>
        <v>theater</v>
      </c>
      <c r="V3757" s="6" t="str">
        <f t="shared" si="471"/>
        <v>musical</v>
      </c>
      <c r="W3757" s="6" t="str">
        <f t="shared" si="465"/>
        <v>theater</v>
      </c>
      <c r="X3757" s="6" t="str">
        <f t="shared" si="466"/>
        <v>musical</v>
      </c>
    </row>
    <row r="3758" spans="1:24" ht="104.7" customHeight="1" x14ac:dyDescent="0.55000000000000004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20">
        <f t="shared" si="467"/>
        <v>41771.814791666664</v>
      </c>
      <c r="L3758" s="20">
        <f t="shared" si="468"/>
        <v>41801.814791666664</v>
      </c>
      <c r="M3758" s="6" t="b">
        <v>0</v>
      </c>
      <c r="N3758" s="6">
        <v>17</v>
      </c>
      <c r="O3758" s="6" t="b">
        <v>1</v>
      </c>
      <c r="P3758" s="6" t="s">
        <v>8305</v>
      </c>
      <c r="Q3758" s="8">
        <f t="shared" si="469"/>
        <v>101.11111111111111</v>
      </c>
      <c r="R3758" s="9">
        <f t="shared" si="470"/>
        <v>267.64705882352939</v>
      </c>
      <c r="S3758" s="6" t="s">
        <v>8317</v>
      </c>
      <c r="T3758" s="6" t="s">
        <v>8359</v>
      </c>
      <c r="U3758" s="6" t="str">
        <f t="shared" si="464"/>
        <v>theater</v>
      </c>
      <c r="V3758" s="6" t="str">
        <f t="shared" si="471"/>
        <v>musical</v>
      </c>
      <c r="W3758" s="6" t="str">
        <f t="shared" si="465"/>
        <v>theater</v>
      </c>
      <c r="X3758" s="6" t="str">
        <f t="shared" si="466"/>
        <v>musical</v>
      </c>
    </row>
    <row r="3759" spans="1:24" ht="104.7" customHeight="1" x14ac:dyDescent="0.55000000000000004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20">
        <f t="shared" si="467"/>
        <v>41954.850868055553</v>
      </c>
      <c r="L3759" s="20">
        <f t="shared" si="468"/>
        <v>41974.850868055553</v>
      </c>
      <c r="M3759" s="6" t="b">
        <v>0</v>
      </c>
      <c r="N3759" s="6">
        <v>50</v>
      </c>
      <c r="O3759" s="6" t="b">
        <v>1</v>
      </c>
      <c r="P3759" s="6" t="s">
        <v>8305</v>
      </c>
      <c r="Q3759" s="8">
        <f t="shared" si="469"/>
        <v>108.51428571428572</v>
      </c>
      <c r="R3759" s="9">
        <f t="shared" si="470"/>
        <v>75.959999999999994</v>
      </c>
      <c r="S3759" s="6" t="s">
        <v>8317</v>
      </c>
      <c r="T3759" s="6" t="s">
        <v>8359</v>
      </c>
      <c r="U3759" s="6" t="str">
        <f t="shared" si="464"/>
        <v>theater</v>
      </c>
      <c r="V3759" s="6" t="str">
        <f t="shared" si="471"/>
        <v>musical</v>
      </c>
      <c r="W3759" s="6" t="str">
        <f t="shared" si="465"/>
        <v>theater</v>
      </c>
      <c r="X3759" s="6" t="str">
        <f t="shared" si="466"/>
        <v>musical</v>
      </c>
    </row>
    <row r="3760" spans="1:24" ht="104.7" customHeight="1" x14ac:dyDescent="0.55000000000000004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20">
        <f t="shared" si="467"/>
        <v>41747.471504629626</v>
      </c>
      <c r="L3760" s="20">
        <f t="shared" si="468"/>
        <v>41778.208333333336</v>
      </c>
      <c r="M3760" s="6" t="b">
        <v>0</v>
      </c>
      <c r="N3760" s="6">
        <v>26</v>
      </c>
      <c r="O3760" s="6" t="b">
        <v>1</v>
      </c>
      <c r="P3760" s="6" t="s">
        <v>8305</v>
      </c>
      <c r="Q3760" s="8">
        <f t="shared" si="469"/>
        <v>102.33333333333334</v>
      </c>
      <c r="R3760" s="9">
        <f t="shared" si="470"/>
        <v>59.03846153846154</v>
      </c>
      <c r="S3760" s="6" t="s">
        <v>8317</v>
      </c>
      <c r="T3760" s="6" t="s">
        <v>8359</v>
      </c>
      <c r="U3760" s="6" t="str">
        <f t="shared" si="464"/>
        <v>theater</v>
      </c>
      <c r="V3760" s="6" t="str">
        <f t="shared" si="471"/>
        <v>musical</v>
      </c>
      <c r="W3760" s="6" t="str">
        <f t="shared" si="465"/>
        <v>theater</v>
      </c>
      <c r="X3760" s="6" t="str">
        <f t="shared" si="466"/>
        <v>musical</v>
      </c>
    </row>
    <row r="3761" spans="1:24" ht="104.7" customHeight="1" x14ac:dyDescent="0.55000000000000004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20">
        <f t="shared" si="467"/>
        <v>42182.108252314814</v>
      </c>
      <c r="L3761" s="20">
        <f t="shared" si="468"/>
        <v>42242.108252314814</v>
      </c>
      <c r="M3761" s="6" t="b">
        <v>0</v>
      </c>
      <c r="N3761" s="6">
        <v>88</v>
      </c>
      <c r="O3761" s="6" t="b">
        <v>1</v>
      </c>
      <c r="P3761" s="6" t="s">
        <v>8305</v>
      </c>
      <c r="Q3761" s="8">
        <f t="shared" si="469"/>
        <v>110.24425000000002</v>
      </c>
      <c r="R3761" s="9">
        <f t="shared" si="470"/>
        <v>50.111022727272733</v>
      </c>
      <c r="S3761" s="6" t="s">
        <v>8317</v>
      </c>
      <c r="T3761" s="6" t="s">
        <v>8359</v>
      </c>
      <c r="U3761" s="6" t="str">
        <f t="shared" si="464"/>
        <v>theater</v>
      </c>
      <c r="V3761" s="6" t="str">
        <f t="shared" si="471"/>
        <v>musical</v>
      </c>
      <c r="W3761" s="6" t="str">
        <f t="shared" si="465"/>
        <v>theater</v>
      </c>
      <c r="X3761" s="6" t="str">
        <f t="shared" si="466"/>
        <v>musical</v>
      </c>
    </row>
    <row r="3762" spans="1:24" ht="104.7" customHeight="1" x14ac:dyDescent="0.55000000000000004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20">
        <f t="shared" si="467"/>
        <v>41739.525300925925</v>
      </c>
      <c r="L3762" s="20">
        <f t="shared" si="468"/>
        <v>41764.525300925925</v>
      </c>
      <c r="M3762" s="6" t="b">
        <v>0</v>
      </c>
      <c r="N3762" s="6">
        <v>91</v>
      </c>
      <c r="O3762" s="6" t="b">
        <v>1</v>
      </c>
      <c r="P3762" s="6" t="s">
        <v>8305</v>
      </c>
      <c r="Q3762" s="8">
        <f t="shared" si="469"/>
        <v>101.0154</v>
      </c>
      <c r="R3762" s="9">
        <f t="shared" si="470"/>
        <v>55.502967032967035</v>
      </c>
      <c r="S3762" s="6" t="s">
        <v>8317</v>
      </c>
      <c r="T3762" s="6" t="s">
        <v>8359</v>
      </c>
      <c r="U3762" s="6" t="str">
        <f t="shared" si="464"/>
        <v>theater</v>
      </c>
      <c r="V3762" s="6" t="str">
        <f t="shared" si="471"/>
        <v>musical</v>
      </c>
      <c r="W3762" s="6" t="str">
        <f t="shared" si="465"/>
        <v>theater</v>
      </c>
      <c r="X3762" s="6" t="str">
        <f t="shared" si="466"/>
        <v>musical</v>
      </c>
    </row>
    <row r="3763" spans="1:24" ht="104.7" customHeight="1" x14ac:dyDescent="0.55000000000000004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20">
        <f t="shared" si="467"/>
        <v>42173.466863425929</v>
      </c>
      <c r="L3763" s="20">
        <f t="shared" si="468"/>
        <v>42226.958333333328</v>
      </c>
      <c r="M3763" s="6" t="b">
        <v>0</v>
      </c>
      <c r="N3763" s="6">
        <v>3</v>
      </c>
      <c r="O3763" s="6" t="b">
        <v>1</v>
      </c>
      <c r="P3763" s="6" t="s">
        <v>8305</v>
      </c>
      <c r="Q3763" s="8">
        <f t="shared" si="469"/>
        <v>100</v>
      </c>
      <c r="R3763" s="9">
        <f t="shared" si="470"/>
        <v>166.66666666666666</v>
      </c>
      <c r="S3763" s="6" t="s">
        <v>8317</v>
      </c>
      <c r="T3763" s="6" t="s">
        <v>8359</v>
      </c>
      <c r="U3763" s="6" t="str">
        <f t="shared" si="464"/>
        <v>theater</v>
      </c>
      <c r="V3763" s="6" t="str">
        <f t="shared" si="471"/>
        <v>musical</v>
      </c>
      <c r="W3763" s="6" t="str">
        <f t="shared" si="465"/>
        <v>theater</v>
      </c>
      <c r="X3763" s="6" t="str">
        <f t="shared" si="466"/>
        <v>musical</v>
      </c>
    </row>
    <row r="3764" spans="1:24" ht="104.7" customHeight="1" x14ac:dyDescent="0.55000000000000004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20">
        <f t="shared" si="467"/>
        <v>42193.813530092593</v>
      </c>
      <c r="L3764" s="20">
        <f t="shared" si="468"/>
        <v>42218.813530092593</v>
      </c>
      <c r="M3764" s="6" t="b">
        <v>0</v>
      </c>
      <c r="N3764" s="6">
        <v>28</v>
      </c>
      <c r="O3764" s="6" t="b">
        <v>1</v>
      </c>
      <c r="P3764" s="6" t="s">
        <v>8305</v>
      </c>
      <c r="Q3764" s="8">
        <f t="shared" si="469"/>
        <v>106.24</v>
      </c>
      <c r="R3764" s="9">
        <f t="shared" si="470"/>
        <v>47.428571428571431</v>
      </c>
      <c r="S3764" s="6" t="s">
        <v>8317</v>
      </c>
      <c r="T3764" s="6" t="s">
        <v>8359</v>
      </c>
      <c r="U3764" s="6" t="str">
        <f t="shared" si="464"/>
        <v>theater</v>
      </c>
      <c r="V3764" s="6" t="str">
        <f t="shared" si="471"/>
        <v>musical</v>
      </c>
      <c r="W3764" s="6" t="str">
        <f t="shared" si="465"/>
        <v>theater</v>
      </c>
      <c r="X3764" s="6" t="str">
        <f t="shared" si="466"/>
        <v>musical</v>
      </c>
    </row>
    <row r="3765" spans="1:24" ht="104.7" customHeight="1" x14ac:dyDescent="0.55000000000000004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20">
        <f t="shared" si="467"/>
        <v>42065.750300925924</v>
      </c>
      <c r="L3765" s="20">
        <f t="shared" si="468"/>
        <v>42095.708634259259</v>
      </c>
      <c r="M3765" s="6" t="b">
        <v>0</v>
      </c>
      <c r="N3765" s="6">
        <v>77</v>
      </c>
      <c r="O3765" s="6" t="b">
        <v>1</v>
      </c>
      <c r="P3765" s="6" t="s">
        <v>8305</v>
      </c>
      <c r="Q3765" s="8">
        <f t="shared" si="469"/>
        <v>100</v>
      </c>
      <c r="R3765" s="9">
        <f t="shared" si="470"/>
        <v>64.935064935064929</v>
      </c>
      <c r="S3765" s="6" t="s">
        <v>8317</v>
      </c>
      <c r="T3765" s="6" t="s">
        <v>8359</v>
      </c>
      <c r="U3765" s="6" t="str">
        <f t="shared" si="464"/>
        <v>theater</v>
      </c>
      <c r="V3765" s="6" t="str">
        <f t="shared" si="471"/>
        <v>musical</v>
      </c>
      <c r="W3765" s="6" t="str">
        <f t="shared" si="465"/>
        <v>theater</v>
      </c>
      <c r="X3765" s="6" t="str">
        <f t="shared" si="466"/>
        <v>musical</v>
      </c>
    </row>
    <row r="3766" spans="1:24" ht="104.7" customHeight="1" x14ac:dyDescent="0.55000000000000004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20">
        <f t="shared" si="467"/>
        <v>42499.842962962968</v>
      </c>
      <c r="L3766" s="20">
        <f t="shared" si="468"/>
        <v>42519.024999999994</v>
      </c>
      <c r="M3766" s="6" t="b">
        <v>0</v>
      </c>
      <c r="N3766" s="6">
        <v>27</v>
      </c>
      <c r="O3766" s="6" t="b">
        <v>1</v>
      </c>
      <c r="P3766" s="6" t="s">
        <v>8305</v>
      </c>
      <c r="Q3766" s="8">
        <f t="shared" si="469"/>
        <v>100</v>
      </c>
      <c r="R3766" s="9">
        <f t="shared" si="470"/>
        <v>55.555555555555557</v>
      </c>
      <c r="S3766" s="6" t="s">
        <v>8317</v>
      </c>
      <c r="T3766" s="6" t="s">
        <v>8359</v>
      </c>
      <c r="U3766" s="6" t="str">
        <f t="shared" si="464"/>
        <v>theater</v>
      </c>
      <c r="V3766" s="6" t="str">
        <f t="shared" si="471"/>
        <v>musical</v>
      </c>
      <c r="W3766" s="6" t="str">
        <f t="shared" si="465"/>
        <v>theater</v>
      </c>
      <c r="X3766" s="6" t="str">
        <f t="shared" si="466"/>
        <v>musical</v>
      </c>
    </row>
    <row r="3767" spans="1:24" ht="104.7" customHeight="1" x14ac:dyDescent="0.55000000000000004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20">
        <f t="shared" si="467"/>
        <v>41820.776412037041</v>
      </c>
      <c r="L3767" s="20">
        <f t="shared" si="468"/>
        <v>41850.776412037041</v>
      </c>
      <c r="M3767" s="6" t="b">
        <v>0</v>
      </c>
      <c r="N3767" s="6">
        <v>107</v>
      </c>
      <c r="O3767" s="6" t="b">
        <v>1</v>
      </c>
      <c r="P3767" s="6" t="s">
        <v>8305</v>
      </c>
      <c r="Q3767" s="8">
        <f t="shared" si="469"/>
        <v>113.45714285714286</v>
      </c>
      <c r="R3767" s="9">
        <f t="shared" si="470"/>
        <v>74.224299065420567</v>
      </c>
      <c r="S3767" s="6" t="s">
        <v>8317</v>
      </c>
      <c r="T3767" s="6" t="s">
        <v>8359</v>
      </c>
      <c r="U3767" s="6" t="str">
        <f t="shared" si="464"/>
        <v>theater</v>
      </c>
      <c r="V3767" s="6" t="str">
        <f t="shared" si="471"/>
        <v>musical</v>
      </c>
      <c r="W3767" s="6" t="str">
        <f t="shared" si="465"/>
        <v>theater</v>
      </c>
      <c r="X3767" s="6" t="str">
        <f t="shared" si="466"/>
        <v>musical</v>
      </c>
    </row>
    <row r="3768" spans="1:24" ht="104.7" customHeight="1" x14ac:dyDescent="0.55000000000000004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20">
        <f t="shared" si="467"/>
        <v>41788.167187500003</v>
      </c>
      <c r="L3768" s="20">
        <f t="shared" si="468"/>
        <v>41823.167187500003</v>
      </c>
      <c r="M3768" s="6" t="b">
        <v>0</v>
      </c>
      <c r="N3768" s="6">
        <v>96</v>
      </c>
      <c r="O3768" s="6" t="b">
        <v>1</v>
      </c>
      <c r="P3768" s="6" t="s">
        <v>8305</v>
      </c>
      <c r="Q3768" s="8">
        <f t="shared" si="469"/>
        <v>102.65010000000001</v>
      </c>
      <c r="R3768" s="9">
        <f t="shared" si="470"/>
        <v>106.9271875</v>
      </c>
      <c r="S3768" s="6" t="s">
        <v>8317</v>
      </c>
      <c r="T3768" s="6" t="s">
        <v>8359</v>
      </c>
      <c r="U3768" s="6" t="str">
        <f t="shared" si="464"/>
        <v>theater</v>
      </c>
      <c r="V3768" s="6" t="str">
        <f t="shared" si="471"/>
        <v>musical</v>
      </c>
      <c r="W3768" s="6" t="str">
        <f t="shared" si="465"/>
        <v>theater</v>
      </c>
      <c r="X3768" s="6" t="str">
        <f t="shared" si="466"/>
        <v>musical</v>
      </c>
    </row>
    <row r="3769" spans="1:24" ht="104.7" customHeight="1" x14ac:dyDescent="0.55000000000000004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20">
        <f t="shared" si="467"/>
        <v>42050.019641203704</v>
      </c>
      <c r="L3769" s="20">
        <f t="shared" si="468"/>
        <v>42064.207638888889</v>
      </c>
      <c r="M3769" s="6" t="b">
        <v>0</v>
      </c>
      <c r="N3769" s="6">
        <v>56</v>
      </c>
      <c r="O3769" s="6" t="b">
        <v>1</v>
      </c>
      <c r="P3769" s="6" t="s">
        <v>8305</v>
      </c>
      <c r="Q3769" s="8">
        <f t="shared" si="469"/>
        <v>116.75</v>
      </c>
      <c r="R3769" s="9">
        <f t="shared" si="470"/>
        <v>41.696428571428569</v>
      </c>
      <c r="S3769" s="6" t="s">
        <v>8317</v>
      </c>
      <c r="T3769" s="6" t="s">
        <v>8359</v>
      </c>
      <c r="U3769" s="6" t="str">
        <f t="shared" si="464"/>
        <v>theater</v>
      </c>
      <c r="V3769" s="6" t="str">
        <f t="shared" si="471"/>
        <v>musical</v>
      </c>
      <c r="W3769" s="6" t="str">
        <f t="shared" si="465"/>
        <v>theater</v>
      </c>
      <c r="X3769" s="6" t="str">
        <f t="shared" si="466"/>
        <v>musical</v>
      </c>
    </row>
    <row r="3770" spans="1:24" ht="104.7" customHeight="1" x14ac:dyDescent="0.55000000000000004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20">
        <f t="shared" si="467"/>
        <v>41772.727893518517</v>
      </c>
      <c r="L3770" s="20">
        <f t="shared" si="468"/>
        <v>41802.727893518517</v>
      </c>
      <c r="M3770" s="6" t="b">
        <v>0</v>
      </c>
      <c r="N3770" s="6">
        <v>58</v>
      </c>
      <c r="O3770" s="6" t="b">
        <v>1</v>
      </c>
      <c r="P3770" s="6" t="s">
        <v>8305</v>
      </c>
      <c r="Q3770" s="8">
        <f t="shared" si="469"/>
        <v>107.65274999999998</v>
      </c>
      <c r="R3770" s="9">
        <f t="shared" si="470"/>
        <v>74.243275862068955</v>
      </c>
      <c r="S3770" s="6" t="s">
        <v>8317</v>
      </c>
      <c r="T3770" s="6" t="s">
        <v>8359</v>
      </c>
      <c r="U3770" s="6" t="str">
        <f t="shared" si="464"/>
        <v>theater</v>
      </c>
      <c r="V3770" s="6" t="str">
        <f t="shared" si="471"/>
        <v>musical</v>
      </c>
      <c r="W3770" s="6" t="str">
        <f t="shared" si="465"/>
        <v>theater</v>
      </c>
      <c r="X3770" s="6" t="str">
        <f t="shared" si="466"/>
        <v>musical</v>
      </c>
    </row>
    <row r="3771" spans="1:24" ht="104.7" customHeight="1" x14ac:dyDescent="0.55000000000000004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20">
        <f t="shared" si="467"/>
        <v>42445.598136574074</v>
      </c>
      <c r="L3771" s="20">
        <f t="shared" si="468"/>
        <v>42475.598136574074</v>
      </c>
      <c r="M3771" s="6" t="b">
        <v>0</v>
      </c>
      <c r="N3771" s="6">
        <v>15</v>
      </c>
      <c r="O3771" s="6" t="b">
        <v>1</v>
      </c>
      <c r="P3771" s="6" t="s">
        <v>8305</v>
      </c>
      <c r="Q3771" s="8">
        <f t="shared" si="469"/>
        <v>100</v>
      </c>
      <c r="R3771" s="9">
        <f t="shared" si="470"/>
        <v>73.333333333333329</v>
      </c>
      <c r="S3771" s="6" t="s">
        <v>8317</v>
      </c>
      <c r="T3771" s="6" t="s">
        <v>8359</v>
      </c>
      <c r="U3771" s="6" t="str">
        <f t="shared" si="464"/>
        <v>theater</v>
      </c>
      <c r="V3771" s="6" t="str">
        <f t="shared" si="471"/>
        <v>musical</v>
      </c>
      <c r="W3771" s="6" t="str">
        <f t="shared" si="465"/>
        <v>theater</v>
      </c>
      <c r="X3771" s="6" t="str">
        <f t="shared" si="466"/>
        <v>musical</v>
      </c>
    </row>
    <row r="3772" spans="1:24" ht="104.7" customHeight="1" x14ac:dyDescent="0.55000000000000004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20">
        <f t="shared" si="467"/>
        <v>42138.930671296301</v>
      </c>
      <c r="L3772" s="20">
        <f t="shared" si="468"/>
        <v>42168.930671296301</v>
      </c>
      <c r="M3772" s="6" t="b">
        <v>0</v>
      </c>
      <c r="N3772" s="6">
        <v>20</v>
      </c>
      <c r="O3772" s="6" t="b">
        <v>1</v>
      </c>
      <c r="P3772" s="6" t="s">
        <v>8305</v>
      </c>
      <c r="Q3772" s="8">
        <f t="shared" si="469"/>
        <v>100</v>
      </c>
      <c r="R3772" s="9">
        <f t="shared" si="470"/>
        <v>100</v>
      </c>
      <c r="S3772" s="6" t="s">
        <v>8317</v>
      </c>
      <c r="T3772" s="6" t="s">
        <v>8359</v>
      </c>
      <c r="U3772" s="6" t="str">
        <f t="shared" si="464"/>
        <v>theater</v>
      </c>
      <c r="V3772" s="6" t="str">
        <f t="shared" si="471"/>
        <v>musical</v>
      </c>
      <c r="W3772" s="6" t="str">
        <f t="shared" si="465"/>
        <v>theater</v>
      </c>
      <c r="X3772" s="6" t="str">
        <f t="shared" si="466"/>
        <v>musical</v>
      </c>
    </row>
    <row r="3773" spans="1:24" ht="104.7" customHeight="1" x14ac:dyDescent="0.55000000000000004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20">
        <f t="shared" si="467"/>
        <v>42493.857083333336</v>
      </c>
      <c r="L3773" s="20">
        <f t="shared" si="468"/>
        <v>42508</v>
      </c>
      <c r="M3773" s="6" t="b">
        <v>0</v>
      </c>
      <c r="N3773" s="6">
        <v>38</v>
      </c>
      <c r="O3773" s="6" t="b">
        <v>1</v>
      </c>
      <c r="P3773" s="6" t="s">
        <v>8305</v>
      </c>
      <c r="Q3773" s="8">
        <f t="shared" si="469"/>
        <v>146</v>
      </c>
      <c r="R3773" s="9">
        <f t="shared" si="470"/>
        <v>38.421052631578945</v>
      </c>
      <c r="S3773" s="6" t="s">
        <v>8317</v>
      </c>
      <c r="T3773" s="6" t="s">
        <v>8359</v>
      </c>
      <c r="U3773" s="6" t="str">
        <f t="shared" si="464"/>
        <v>theater</v>
      </c>
      <c r="V3773" s="6" t="str">
        <f t="shared" si="471"/>
        <v>musical</v>
      </c>
      <c r="W3773" s="6" t="str">
        <f t="shared" si="465"/>
        <v>theater</v>
      </c>
      <c r="X3773" s="6" t="str">
        <f t="shared" si="466"/>
        <v>musical</v>
      </c>
    </row>
    <row r="3774" spans="1:24" ht="104.7" customHeight="1" x14ac:dyDescent="0.55000000000000004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20">
        <f t="shared" si="467"/>
        <v>42682.616967592592</v>
      </c>
      <c r="L3774" s="20">
        <f t="shared" si="468"/>
        <v>42703.25</v>
      </c>
      <c r="M3774" s="6" t="b">
        <v>0</v>
      </c>
      <c r="N3774" s="6">
        <v>33</v>
      </c>
      <c r="O3774" s="6" t="b">
        <v>1</v>
      </c>
      <c r="P3774" s="6" t="s">
        <v>8305</v>
      </c>
      <c r="Q3774" s="8">
        <f t="shared" si="469"/>
        <v>110.2</v>
      </c>
      <c r="R3774" s="9">
        <f t="shared" si="470"/>
        <v>166.96969696969697</v>
      </c>
      <c r="S3774" s="6" t="s">
        <v>8317</v>
      </c>
      <c r="T3774" s="6" t="s">
        <v>8359</v>
      </c>
      <c r="U3774" s="6" t="str">
        <f t="shared" si="464"/>
        <v>theater</v>
      </c>
      <c r="V3774" s="6" t="str">
        <f t="shared" si="471"/>
        <v>musical</v>
      </c>
      <c r="W3774" s="6" t="str">
        <f t="shared" si="465"/>
        <v>theater</v>
      </c>
      <c r="X3774" s="6" t="str">
        <f t="shared" si="466"/>
        <v>musical</v>
      </c>
    </row>
    <row r="3775" spans="1:24" ht="104.7" customHeight="1" x14ac:dyDescent="0.55000000000000004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20">
        <f t="shared" si="467"/>
        <v>42656.005173611105</v>
      </c>
      <c r="L3775" s="20">
        <f t="shared" si="468"/>
        <v>42689.088888888888</v>
      </c>
      <c r="M3775" s="6" t="b">
        <v>0</v>
      </c>
      <c r="N3775" s="6">
        <v>57</v>
      </c>
      <c r="O3775" s="6" t="b">
        <v>1</v>
      </c>
      <c r="P3775" s="6" t="s">
        <v>8305</v>
      </c>
      <c r="Q3775" s="8">
        <f t="shared" si="469"/>
        <v>108.2</v>
      </c>
      <c r="R3775" s="9">
        <f t="shared" si="470"/>
        <v>94.912280701754383</v>
      </c>
      <c r="S3775" s="6" t="s">
        <v>8317</v>
      </c>
      <c r="T3775" s="6" t="s">
        <v>8359</v>
      </c>
      <c r="U3775" s="6" t="str">
        <f t="shared" si="464"/>
        <v>theater</v>
      </c>
      <c r="V3775" s="6" t="str">
        <f t="shared" si="471"/>
        <v>musical</v>
      </c>
      <c r="W3775" s="6" t="str">
        <f t="shared" si="465"/>
        <v>theater</v>
      </c>
      <c r="X3775" s="6" t="str">
        <f t="shared" si="466"/>
        <v>musical</v>
      </c>
    </row>
    <row r="3776" spans="1:24" ht="104.7" customHeight="1" x14ac:dyDescent="0.55000000000000004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20">
        <f t="shared" si="467"/>
        <v>42087.792303240742</v>
      </c>
      <c r="L3776" s="20">
        <f t="shared" si="468"/>
        <v>42103.792303240742</v>
      </c>
      <c r="M3776" s="6" t="b">
        <v>0</v>
      </c>
      <c r="N3776" s="6">
        <v>25</v>
      </c>
      <c r="O3776" s="6" t="b">
        <v>1</v>
      </c>
      <c r="P3776" s="6" t="s">
        <v>8305</v>
      </c>
      <c r="Q3776" s="8">
        <f t="shared" si="469"/>
        <v>100</v>
      </c>
      <c r="R3776" s="9">
        <f t="shared" si="470"/>
        <v>100</v>
      </c>
      <c r="S3776" s="6" t="s">
        <v>8317</v>
      </c>
      <c r="T3776" s="6" t="s">
        <v>8359</v>
      </c>
      <c r="U3776" s="6" t="str">
        <f t="shared" si="464"/>
        <v>theater</v>
      </c>
      <c r="V3776" s="6" t="str">
        <f t="shared" si="471"/>
        <v>musical</v>
      </c>
      <c r="W3776" s="6" t="str">
        <f t="shared" si="465"/>
        <v>theater</v>
      </c>
      <c r="X3776" s="6" t="str">
        <f t="shared" si="466"/>
        <v>musical</v>
      </c>
    </row>
    <row r="3777" spans="1:24" ht="104.7" customHeight="1" x14ac:dyDescent="0.55000000000000004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20">
        <f t="shared" si="467"/>
        <v>42075.942627314813</v>
      </c>
      <c r="L3777" s="20">
        <f t="shared" si="468"/>
        <v>42103.166666666672</v>
      </c>
      <c r="M3777" s="6" t="b">
        <v>0</v>
      </c>
      <c r="N3777" s="6">
        <v>14</v>
      </c>
      <c r="O3777" s="6" t="b">
        <v>1</v>
      </c>
      <c r="P3777" s="6" t="s">
        <v>8305</v>
      </c>
      <c r="Q3777" s="8">
        <f t="shared" si="469"/>
        <v>100.25</v>
      </c>
      <c r="R3777" s="9">
        <f t="shared" si="470"/>
        <v>143.21428571428572</v>
      </c>
      <c r="S3777" s="6" t="s">
        <v>8317</v>
      </c>
      <c r="T3777" s="6" t="s">
        <v>8359</v>
      </c>
      <c r="U3777" s="6" t="str">
        <f t="shared" si="464"/>
        <v>theater</v>
      </c>
      <c r="V3777" s="6" t="str">
        <f t="shared" si="471"/>
        <v>musical</v>
      </c>
      <c r="W3777" s="6" t="str">
        <f t="shared" si="465"/>
        <v>theater</v>
      </c>
      <c r="X3777" s="6" t="str">
        <f t="shared" si="466"/>
        <v>musical</v>
      </c>
    </row>
    <row r="3778" spans="1:24" ht="104.7" customHeight="1" x14ac:dyDescent="0.55000000000000004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20">
        <f t="shared" si="467"/>
        <v>41814.367800925924</v>
      </c>
      <c r="L3778" s="20">
        <f t="shared" si="468"/>
        <v>41852.041666666664</v>
      </c>
      <c r="M3778" s="6" t="b">
        <v>0</v>
      </c>
      <c r="N3778" s="6">
        <v>94</v>
      </c>
      <c r="O3778" s="6" t="b">
        <v>1</v>
      </c>
      <c r="P3778" s="6" t="s">
        <v>8305</v>
      </c>
      <c r="Q3778" s="8">
        <f t="shared" si="469"/>
        <v>106.71250000000001</v>
      </c>
      <c r="R3778" s="9">
        <f t="shared" si="470"/>
        <v>90.819148936170208</v>
      </c>
      <c r="S3778" s="6" t="s">
        <v>8317</v>
      </c>
      <c r="T3778" s="6" t="s">
        <v>8359</v>
      </c>
      <c r="U3778" s="6" t="str">
        <f t="shared" ref="U3778:U3841" si="472">LEFT(P3778,FIND("/",P3778)-1)</f>
        <v>theater</v>
      </c>
      <c r="V3778" s="6" t="str">
        <f t="shared" si="471"/>
        <v>musical</v>
      </c>
      <c r="W3778" s="6" t="str">
        <f t="shared" ref="W3778:W3841" si="473">TRIM(MID(SUBSTITUTE(P3778,"/",REPT(" ",LEN(P3778))),(1-1)*LEN(P3778)+1,LEN(P3778)))</f>
        <v>theater</v>
      </c>
      <c r="X3778" s="6" t="str">
        <f t="shared" ref="X3778:X3841" si="474">TRIM(MID(SUBSTITUTE(P3778,"/",REPT(" ",LEN(P3778))),(2-1)*LEN(P3778)+1,LEN(P3778)))</f>
        <v>musical</v>
      </c>
    </row>
    <row r="3779" spans="1:24" ht="104.7" customHeight="1" x14ac:dyDescent="0.55000000000000004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20">
        <f t="shared" ref="K3779:K3842" si="475">(((J3779/60)/60)/24)+DATE(1970,1,1)</f>
        <v>41887.111354166671</v>
      </c>
      <c r="L3779" s="20">
        <f t="shared" ref="L3779:L3842" si="476">(((I3779/60)/60)/24)+DATE(1970,1,1)</f>
        <v>41909.166666666664</v>
      </c>
      <c r="M3779" s="6" t="b">
        <v>0</v>
      </c>
      <c r="N3779" s="6">
        <v>59</v>
      </c>
      <c r="O3779" s="6" t="b">
        <v>1</v>
      </c>
      <c r="P3779" s="6" t="s">
        <v>8305</v>
      </c>
      <c r="Q3779" s="8">
        <f t="shared" ref="Q3779:Q3842" si="477">E3779/D3779*100</f>
        <v>143.19999999999999</v>
      </c>
      <c r="R3779" s="9">
        <f t="shared" ref="R3779:R3842" si="478">E3779/N3779</f>
        <v>48.542372881355931</v>
      </c>
      <c r="S3779" s="6" t="s">
        <v>8317</v>
      </c>
      <c r="T3779" s="6" t="s">
        <v>8359</v>
      </c>
      <c r="U3779" s="6" t="str">
        <f t="shared" si="472"/>
        <v>theater</v>
      </c>
      <c r="V3779" s="6" t="str">
        <f t="shared" ref="V3779:V3842" si="479">RIGHT(P3779,LEN(P3779)-LEN(U3779)-1)</f>
        <v>musical</v>
      </c>
      <c r="W3779" s="6" t="str">
        <f t="shared" si="473"/>
        <v>theater</v>
      </c>
      <c r="X3779" s="6" t="str">
        <f t="shared" si="474"/>
        <v>musical</v>
      </c>
    </row>
    <row r="3780" spans="1:24" ht="104.7" customHeight="1" x14ac:dyDescent="0.55000000000000004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20">
        <f t="shared" si="475"/>
        <v>41989.819212962961</v>
      </c>
      <c r="L3780" s="20">
        <f t="shared" si="476"/>
        <v>42049.819212962961</v>
      </c>
      <c r="M3780" s="6" t="b">
        <v>0</v>
      </c>
      <c r="N3780" s="6">
        <v>36</v>
      </c>
      <c r="O3780" s="6" t="b">
        <v>1</v>
      </c>
      <c r="P3780" s="6" t="s">
        <v>8305</v>
      </c>
      <c r="Q3780" s="8">
        <f t="shared" si="477"/>
        <v>105.04166666666667</v>
      </c>
      <c r="R3780" s="9">
        <f t="shared" si="478"/>
        <v>70.027777777777771</v>
      </c>
      <c r="S3780" s="6" t="s">
        <v>8317</v>
      </c>
      <c r="T3780" s="6" t="s">
        <v>8359</v>
      </c>
      <c r="U3780" s="6" t="str">
        <f t="shared" si="472"/>
        <v>theater</v>
      </c>
      <c r="V3780" s="6" t="str">
        <f t="shared" si="479"/>
        <v>musical</v>
      </c>
      <c r="W3780" s="6" t="str">
        <f t="shared" si="473"/>
        <v>theater</v>
      </c>
      <c r="X3780" s="6" t="str">
        <f t="shared" si="474"/>
        <v>musical</v>
      </c>
    </row>
    <row r="3781" spans="1:24" ht="104.7" customHeight="1" x14ac:dyDescent="0.55000000000000004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20">
        <f t="shared" si="475"/>
        <v>42425.735416666663</v>
      </c>
      <c r="L3781" s="20">
        <f t="shared" si="476"/>
        <v>42455.693750000006</v>
      </c>
      <c r="M3781" s="6" t="b">
        <v>0</v>
      </c>
      <c r="N3781" s="6">
        <v>115</v>
      </c>
      <c r="O3781" s="6" t="b">
        <v>1</v>
      </c>
      <c r="P3781" s="6" t="s">
        <v>8305</v>
      </c>
      <c r="Q3781" s="8">
        <f t="shared" si="477"/>
        <v>103.98</v>
      </c>
      <c r="R3781" s="9">
        <f t="shared" si="478"/>
        <v>135.62608695652173</v>
      </c>
      <c r="S3781" s="6" t="s">
        <v>8317</v>
      </c>
      <c r="T3781" s="6" t="s">
        <v>8359</v>
      </c>
      <c r="U3781" s="6" t="str">
        <f t="shared" si="472"/>
        <v>theater</v>
      </c>
      <c r="V3781" s="6" t="str">
        <f t="shared" si="479"/>
        <v>musical</v>
      </c>
      <c r="W3781" s="6" t="str">
        <f t="shared" si="473"/>
        <v>theater</v>
      </c>
      <c r="X3781" s="6" t="str">
        <f t="shared" si="474"/>
        <v>musical</v>
      </c>
    </row>
    <row r="3782" spans="1:24" ht="104.7" customHeight="1" x14ac:dyDescent="0.55000000000000004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20">
        <f t="shared" si="475"/>
        <v>42166.219733796301</v>
      </c>
      <c r="L3782" s="20">
        <f t="shared" si="476"/>
        <v>42198.837499999994</v>
      </c>
      <c r="M3782" s="6" t="b">
        <v>0</v>
      </c>
      <c r="N3782" s="6">
        <v>30</v>
      </c>
      <c r="O3782" s="6" t="b">
        <v>1</v>
      </c>
      <c r="P3782" s="6" t="s">
        <v>8305</v>
      </c>
      <c r="Q3782" s="8">
        <f t="shared" si="477"/>
        <v>120</v>
      </c>
      <c r="R3782" s="9">
        <f t="shared" si="478"/>
        <v>100</v>
      </c>
      <c r="S3782" s="6" t="s">
        <v>8317</v>
      </c>
      <c r="T3782" s="6" t="s">
        <v>8359</v>
      </c>
      <c r="U3782" s="6" t="str">
        <f t="shared" si="472"/>
        <v>theater</v>
      </c>
      <c r="V3782" s="6" t="str">
        <f t="shared" si="479"/>
        <v>musical</v>
      </c>
      <c r="W3782" s="6" t="str">
        <f t="shared" si="473"/>
        <v>theater</v>
      </c>
      <c r="X3782" s="6" t="str">
        <f t="shared" si="474"/>
        <v>musical</v>
      </c>
    </row>
    <row r="3783" spans="1:24" ht="104.7" customHeight="1" x14ac:dyDescent="0.55000000000000004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20">
        <f t="shared" si="475"/>
        <v>41865.882928240739</v>
      </c>
      <c r="L3783" s="20">
        <f t="shared" si="476"/>
        <v>41890.882928240739</v>
      </c>
      <c r="M3783" s="6" t="b">
        <v>0</v>
      </c>
      <c r="N3783" s="6">
        <v>52</v>
      </c>
      <c r="O3783" s="6" t="b">
        <v>1</v>
      </c>
      <c r="P3783" s="6" t="s">
        <v>8305</v>
      </c>
      <c r="Q3783" s="8">
        <f t="shared" si="477"/>
        <v>109.66666666666667</v>
      </c>
      <c r="R3783" s="9">
        <f t="shared" si="478"/>
        <v>94.90384615384616</v>
      </c>
      <c r="S3783" s="6" t="s">
        <v>8317</v>
      </c>
      <c r="T3783" s="6" t="s">
        <v>8359</v>
      </c>
      <c r="U3783" s="6" t="str">
        <f t="shared" si="472"/>
        <v>theater</v>
      </c>
      <c r="V3783" s="6" t="str">
        <f t="shared" si="479"/>
        <v>musical</v>
      </c>
      <c r="W3783" s="6" t="str">
        <f t="shared" si="473"/>
        <v>theater</v>
      </c>
      <c r="X3783" s="6" t="str">
        <f t="shared" si="474"/>
        <v>musical</v>
      </c>
    </row>
    <row r="3784" spans="1:24" ht="104.7" customHeight="1" x14ac:dyDescent="0.55000000000000004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20">
        <f t="shared" si="475"/>
        <v>42546.862233796302</v>
      </c>
      <c r="L3784" s="20">
        <f t="shared" si="476"/>
        <v>42575.958333333328</v>
      </c>
      <c r="M3784" s="6" t="b">
        <v>0</v>
      </c>
      <c r="N3784" s="6">
        <v>27</v>
      </c>
      <c r="O3784" s="6" t="b">
        <v>1</v>
      </c>
      <c r="P3784" s="6" t="s">
        <v>8305</v>
      </c>
      <c r="Q3784" s="8">
        <f t="shared" si="477"/>
        <v>101.75</v>
      </c>
      <c r="R3784" s="9">
        <f t="shared" si="478"/>
        <v>75.370370370370367</v>
      </c>
      <c r="S3784" s="6" t="s">
        <v>8317</v>
      </c>
      <c r="T3784" s="6" t="s">
        <v>8359</v>
      </c>
      <c r="U3784" s="6" t="str">
        <f t="shared" si="472"/>
        <v>theater</v>
      </c>
      <c r="V3784" s="6" t="str">
        <f t="shared" si="479"/>
        <v>musical</v>
      </c>
      <c r="W3784" s="6" t="str">
        <f t="shared" si="473"/>
        <v>theater</v>
      </c>
      <c r="X3784" s="6" t="str">
        <f t="shared" si="474"/>
        <v>musical</v>
      </c>
    </row>
    <row r="3785" spans="1:24" ht="104.7" customHeight="1" x14ac:dyDescent="0.55000000000000004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20">
        <f t="shared" si="475"/>
        <v>42420.140277777777</v>
      </c>
      <c r="L3785" s="20">
        <f t="shared" si="476"/>
        <v>42444.666666666672</v>
      </c>
      <c r="M3785" s="6" t="b">
        <v>0</v>
      </c>
      <c r="N3785" s="6">
        <v>24</v>
      </c>
      <c r="O3785" s="6" t="b">
        <v>1</v>
      </c>
      <c r="P3785" s="6" t="s">
        <v>8305</v>
      </c>
      <c r="Q3785" s="8">
        <f t="shared" si="477"/>
        <v>128.91666666666666</v>
      </c>
      <c r="R3785" s="9">
        <f t="shared" si="478"/>
        <v>64.458333333333329</v>
      </c>
      <c r="S3785" s="6" t="s">
        <v>8317</v>
      </c>
      <c r="T3785" s="6" t="s">
        <v>8359</v>
      </c>
      <c r="U3785" s="6" t="str">
        <f t="shared" si="472"/>
        <v>theater</v>
      </c>
      <c r="V3785" s="6" t="str">
        <f t="shared" si="479"/>
        <v>musical</v>
      </c>
      <c r="W3785" s="6" t="str">
        <f t="shared" si="473"/>
        <v>theater</v>
      </c>
      <c r="X3785" s="6" t="str">
        <f t="shared" si="474"/>
        <v>musical</v>
      </c>
    </row>
    <row r="3786" spans="1:24" ht="104.7" customHeight="1" x14ac:dyDescent="0.55000000000000004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20">
        <f t="shared" si="475"/>
        <v>42531.980694444443</v>
      </c>
      <c r="L3786" s="20">
        <f t="shared" si="476"/>
        <v>42561.980694444443</v>
      </c>
      <c r="M3786" s="6" t="b">
        <v>0</v>
      </c>
      <c r="N3786" s="6">
        <v>10</v>
      </c>
      <c r="O3786" s="6" t="b">
        <v>1</v>
      </c>
      <c r="P3786" s="6" t="s">
        <v>8305</v>
      </c>
      <c r="Q3786" s="8">
        <f t="shared" si="477"/>
        <v>114.99999999999999</v>
      </c>
      <c r="R3786" s="9">
        <f t="shared" si="478"/>
        <v>115</v>
      </c>
      <c r="S3786" s="6" t="s">
        <v>8317</v>
      </c>
      <c r="T3786" s="6" t="s">
        <v>8359</v>
      </c>
      <c r="U3786" s="6" t="str">
        <f t="shared" si="472"/>
        <v>theater</v>
      </c>
      <c r="V3786" s="6" t="str">
        <f t="shared" si="479"/>
        <v>musical</v>
      </c>
      <c r="W3786" s="6" t="str">
        <f t="shared" si="473"/>
        <v>theater</v>
      </c>
      <c r="X3786" s="6" t="str">
        <f t="shared" si="474"/>
        <v>musical</v>
      </c>
    </row>
    <row r="3787" spans="1:24" ht="104.7" customHeight="1" x14ac:dyDescent="0.55000000000000004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20">
        <f t="shared" si="475"/>
        <v>42548.63853009259</v>
      </c>
      <c r="L3787" s="20">
        <f t="shared" si="476"/>
        <v>42584.418749999997</v>
      </c>
      <c r="M3787" s="6" t="b">
        <v>0</v>
      </c>
      <c r="N3787" s="6">
        <v>30</v>
      </c>
      <c r="O3787" s="6" t="b">
        <v>1</v>
      </c>
      <c r="P3787" s="6" t="s">
        <v>8305</v>
      </c>
      <c r="Q3787" s="8">
        <f t="shared" si="477"/>
        <v>150.75</v>
      </c>
      <c r="R3787" s="9">
        <f t="shared" si="478"/>
        <v>100.5</v>
      </c>
      <c r="S3787" s="6" t="s">
        <v>8317</v>
      </c>
      <c r="T3787" s="6" t="s">
        <v>8359</v>
      </c>
      <c r="U3787" s="6" t="str">
        <f t="shared" si="472"/>
        <v>theater</v>
      </c>
      <c r="V3787" s="6" t="str">
        <f t="shared" si="479"/>
        <v>musical</v>
      </c>
      <c r="W3787" s="6" t="str">
        <f t="shared" si="473"/>
        <v>theater</v>
      </c>
      <c r="X3787" s="6" t="str">
        <f t="shared" si="474"/>
        <v>musical</v>
      </c>
    </row>
    <row r="3788" spans="1:24" ht="104.7" customHeight="1" x14ac:dyDescent="0.55000000000000004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20">
        <f t="shared" si="475"/>
        <v>42487.037905092591</v>
      </c>
      <c r="L3788" s="20">
        <f t="shared" si="476"/>
        <v>42517.037905092591</v>
      </c>
      <c r="M3788" s="6" t="b">
        <v>0</v>
      </c>
      <c r="N3788" s="6">
        <v>71</v>
      </c>
      <c r="O3788" s="6" t="b">
        <v>1</v>
      </c>
      <c r="P3788" s="6" t="s">
        <v>8305</v>
      </c>
      <c r="Q3788" s="8">
        <f t="shared" si="477"/>
        <v>110.96666666666665</v>
      </c>
      <c r="R3788" s="9">
        <f t="shared" si="478"/>
        <v>93.774647887323937</v>
      </c>
      <c r="S3788" s="6" t="s">
        <v>8317</v>
      </c>
      <c r="T3788" s="6" t="s">
        <v>8359</v>
      </c>
      <c r="U3788" s="6" t="str">
        <f t="shared" si="472"/>
        <v>theater</v>
      </c>
      <c r="V3788" s="6" t="str">
        <f t="shared" si="479"/>
        <v>musical</v>
      </c>
      <c r="W3788" s="6" t="str">
        <f t="shared" si="473"/>
        <v>theater</v>
      </c>
      <c r="X3788" s="6" t="str">
        <f t="shared" si="474"/>
        <v>musical</v>
      </c>
    </row>
    <row r="3789" spans="1:24" ht="104.7" customHeight="1" x14ac:dyDescent="0.55000000000000004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20">
        <f t="shared" si="475"/>
        <v>42167.534791666665</v>
      </c>
      <c r="L3789" s="20">
        <f t="shared" si="476"/>
        <v>42196.165972222225</v>
      </c>
      <c r="M3789" s="6" t="b">
        <v>0</v>
      </c>
      <c r="N3789" s="6">
        <v>10</v>
      </c>
      <c r="O3789" s="6" t="b">
        <v>1</v>
      </c>
      <c r="P3789" s="6" t="s">
        <v>8305</v>
      </c>
      <c r="Q3789" s="8">
        <f t="shared" si="477"/>
        <v>100.28571428571429</v>
      </c>
      <c r="R3789" s="9">
        <f t="shared" si="478"/>
        <v>35.1</v>
      </c>
      <c r="S3789" s="6" t="s">
        <v>8317</v>
      </c>
      <c r="T3789" s="6" t="s">
        <v>8359</v>
      </c>
      <c r="U3789" s="6" t="str">
        <f t="shared" si="472"/>
        <v>theater</v>
      </c>
      <c r="V3789" s="6" t="str">
        <f t="shared" si="479"/>
        <v>musical</v>
      </c>
      <c r="W3789" s="6" t="str">
        <f t="shared" si="473"/>
        <v>theater</v>
      </c>
      <c r="X3789" s="6" t="str">
        <f t="shared" si="474"/>
        <v>musical</v>
      </c>
    </row>
    <row r="3790" spans="1:24" ht="104.7" customHeight="1" x14ac:dyDescent="0.55000000000000004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20">
        <f t="shared" si="475"/>
        <v>42333.695821759262</v>
      </c>
      <c r="L3790" s="20">
        <f t="shared" si="476"/>
        <v>42361.679166666669</v>
      </c>
      <c r="M3790" s="6" t="b">
        <v>0</v>
      </c>
      <c r="N3790" s="6">
        <v>1</v>
      </c>
      <c r="O3790" s="6" t="b">
        <v>0</v>
      </c>
      <c r="P3790" s="6" t="s">
        <v>8305</v>
      </c>
      <c r="Q3790" s="8">
        <f t="shared" si="477"/>
        <v>0.66666666666666674</v>
      </c>
      <c r="R3790" s="9">
        <f t="shared" si="478"/>
        <v>500</v>
      </c>
      <c r="S3790" s="6" t="s">
        <v>8317</v>
      </c>
      <c r="T3790" s="6" t="s">
        <v>8359</v>
      </c>
      <c r="U3790" s="6" t="str">
        <f t="shared" si="472"/>
        <v>theater</v>
      </c>
      <c r="V3790" s="6" t="str">
        <f t="shared" si="479"/>
        <v>musical</v>
      </c>
      <c r="W3790" s="6" t="str">
        <f t="shared" si="473"/>
        <v>theater</v>
      </c>
      <c r="X3790" s="6" t="str">
        <f t="shared" si="474"/>
        <v>musical</v>
      </c>
    </row>
    <row r="3791" spans="1:24" ht="104.7" customHeight="1" x14ac:dyDescent="0.55000000000000004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20">
        <f t="shared" si="475"/>
        <v>42138.798819444448</v>
      </c>
      <c r="L3791" s="20">
        <f t="shared" si="476"/>
        <v>42170.798819444448</v>
      </c>
      <c r="M3791" s="6" t="b">
        <v>0</v>
      </c>
      <c r="N3791" s="6">
        <v>4</v>
      </c>
      <c r="O3791" s="6" t="b">
        <v>0</v>
      </c>
      <c r="P3791" s="6" t="s">
        <v>8305</v>
      </c>
      <c r="Q3791" s="8">
        <f t="shared" si="477"/>
        <v>3.267605633802817</v>
      </c>
      <c r="R3791" s="9">
        <f t="shared" si="478"/>
        <v>29</v>
      </c>
      <c r="S3791" s="6" t="s">
        <v>8317</v>
      </c>
      <c r="T3791" s="6" t="s">
        <v>8359</v>
      </c>
      <c r="U3791" s="6" t="str">
        <f t="shared" si="472"/>
        <v>theater</v>
      </c>
      <c r="V3791" s="6" t="str">
        <f t="shared" si="479"/>
        <v>musical</v>
      </c>
      <c r="W3791" s="6" t="str">
        <f t="shared" si="473"/>
        <v>theater</v>
      </c>
      <c r="X3791" s="6" t="str">
        <f t="shared" si="474"/>
        <v>musical</v>
      </c>
    </row>
    <row r="3792" spans="1:24" ht="104.7" customHeight="1" x14ac:dyDescent="0.55000000000000004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20">
        <f t="shared" si="475"/>
        <v>42666.666932870372</v>
      </c>
      <c r="L3792" s="20">
        <f t="shared" si="476"/>
        <v>42696.708599537036</v>
      </c>
      <c r="M3792" s="6" t="b">
        <v>0</v>
      </c>
      <c r="N3792" s="6">
        <v>0</v>
      </c>
      <c r="O3792" s="6" t="b">
        <v>0</v>
      </c>
      <c r="P3792" s="6" t="s">
        <v>8305</v>
      </c>
      <c r="Q3792" s="8">
        <f t="shared" si="477"/>
        <v>0</v>
      </c>
      <c r="R3792" s="9" t="e">
        <f t="shared" si="478"/>
        <v>#DIV/0!</v>
      </c>
      <c r="S3792" s="6" t="s">
        <v>8317</v>
      </c>
      <c r="T3792" s="6" t="s">
        <v>8359</v>
      </c>
      <c r="U3792" s="6" t="str">
        <f t="shared" si="472"/>
        <v>theater</v>
      </c>
      <c r="V3792" s="6" t="str">
        <f t="shared" si="479"/>
        <v>musical</v>
      </c>
      <c r="W3792" s="6" t="str">
        <f t="shared" si="473"/>
        <v>theater</v>
      </c>
      <c r="X3792" s="6" t="str">
        <f t="shared" si="474"/>
        <v>musical</v>
      </c>
    </row>
    <row r="3793" spans="1:24" ht="104.7" customHeight="1" x14ac:dyDescent="0.55000000000000004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20">
        <f t="shared" si="475"/>
        <v>41766.692037037035</v>
      </c>
      <c r="L3793" s="20">
        <f t="shared" si="476"/>
        <v>41826.692037037035</v>
      </c>
      <c r="M3793" s="6" t="b">
        <v>0</v>
      </c>
      <c r="N3793" s="6">
        <v>0</v>
      </c>
      <c r="O3793" s="6" t="b">
        <v>0</v>
      </c>
      <c r="P3793" s="6" t="s">
        <v>8305</v>
      </c>
      <c r="Q3793" s="8">
        <f t="shared" si="477"/>
        <v>0</v>
      </c>
      <c r="R3793" s="9" t="e">
        <f t="shared" si="478"/>
        <v>#DIV/0!</v>
      </c>
      <c r="S3793" s="6" t="s">
        <v>8317</v>
      </c>
      <c r="T3793" s="6" t="s">
        <v>8359</v>
      </c>
      <c r="U3793" s="6" t="str">
        <f t="shared" si="472"/>
        <v>theater</v>
      </c>
      <c r="V3793" s="6" t="str">
        <f t="shared" si="479"/>
        <v>musical</v>
      </c>
      <c r="W3793" s="6" t="str">
        <f t="shared" si="473"/>
        <v>theater</v>
      </c>
      <c r="X3793" s="6" t="str">
        <f t="shared" si="474"/>
        <v>musical</v>
      </c>
    </row>
    <row r="3794" spans="1:24" ht="104.7" customHeight="1" x14ac:dyDescent="0.55000000000000004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20">
        <f t="shared" si="475"/>
        <v>42170.447013888886</v>
      </c>
      <c r="L3794" s="20">
        <f t="shared" si="476"/>
        <v>42200.447013888886</v>
      </c>
      <c r="M3794" s="6" t="b">
        <v>0</v>
      </c>
      <c r="N3794" s="6">
        <v>2</v>
      </c>
      <c r="O3794" s="6" t="b">
        <v>0</v>
      </c>
      <c r="P3794" s="6" t="s">
        <v>8305</v>
      </c>
      <c r="Q3794" s="8">
        <f t="shared" si="477"/>
        <v>0.27999999999999997</v>
      </c>
      <c r="R3794" s="9">
        <f t="shared" si="478"/>
        <v>17.5</v>
      </c>
      <c r="S3794" s="6" t="s">
        <v>8317</v>
      </c>
      <c r="T3794" s="6" t="s">
        <v>8359</v>
      </c>
      <c r="U3794" s="6" t="str">
        <f t="shared" si="472"/>
        <v>theater</v>
      </c>
      <c r="V3794" s="6" t="str">
        <f t="shared" si="479"/>
        <v>musical</v>
      </c>
      <c r="W3794" s="6" t="str">
        <f t="shared" si="473"/>
        <v>theater</v>
      </c>
      <c r="X3794" s="6" t="str">
        <f t="shared" si="474"/>
        <v>musical</v>
      </c>
    </row>
    <row r="3795" spans="1:24" ht="104.7" customHeight="1" x14ac:dyDescent="0.55000000000000004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20">
        <f t="shared" si="475"/>
        <v>41968.938993055555</v>
      </c>
      <c r="L3795" s="20">
        <f t="shared" si="476"/>
        <v>41989.938993055555</v>
      </c>
      <c r="M3795" s="6" t="b">
        <v>0</v>
      </c>
      <c r="N3795" s="6">
        <v>24</v>
      </c>
      <c r="O3795" s="6" t="b">
        <v>0</v>
      </c>
      <c r="P3795" s="6" t="s">
        <v>8305</v>
      </c>
      <c r="Q3795" s="8">
        <f t="shared" si="477"/>
        <v>59.657142857142851</v>
      </c>
      <c r="R3795" s="9">
        <f t="shared" si="478"/>
        <v>174</v>
      </c>
      <c r="S3795" s="6" t="s">
        <v>8317</v>
      </c>
      <c r="T3795" s="6" t="s">
        <v>8359</v>
      </c>
      <c r="U3795" s="6" t="str">
        <f t="shared" si="472"/>
        <v>theater</v>
      </c>
      <c r="V3795" s="6" t="str">
        <f t="shared" si="479"/>
        <v>musical</v>
      </c>
      <c r="W3795" s="6" t="str">
        <f t="shared" si="473"/>
        <v>theater</v>
      </c>
      <c r="X3795" s="6" t="str">
        <f t="shared" si="474"/>
        <v>musical</v>
      </c>
    </row>
    <row r="3796" spans="1:24" ht="104.7" customHeight="1" x14ac:dyDescent="0.55000000000000004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20">
        <f t="shared" si="475"/>
        <v>42132.58048611111</v>
      </c>
      <c r="L3796" s="20">
        <f t="shared" si="476"/>
        <v>42162.58048611111</v>
      </c>
      <c r="M3796" s="6" t="b">
        <v>0</v>
      </c>
      <c r="N3796" s="6">
        <v>1</v>
      </c>
      <c r="O3796" s="6" t="b">
        <v>0</v>
      </c>
      <c r="P3796" s="6" t="s">
        <v>8305</v>
      </c>
      <c r="Q3796" s="8">
        <f t="shared" si="477"/>
        <v>1</v>
      </c>
      <c r="R3796" s="9">
        <f t="shared" si="478"/>
        <v>50</v>
      </c>
      <c r="S3796" s="6" t="s">
        <v>8317</v>
      </c>
      <c r="T3796" s="6" t="s">
        <v>8359</v>
      </c>
      <c r="U3796" s="6" t="str">
        <f t="shared" si="472"/>
        <v>theater</v>
      </c>
      <c r="V3796" s="6" t="str">
        <f t="shared" si="479"/>
        <v>musical</v>
      </c>
      <c r="W3796" s="6" t="str">
        <f t="shared" si="473"/>
        <v>theater</v>
      </c>
      <c r="X3796" s="6" t="str">
        <f t="shared" si="474"/>
        <v>musical</v>
      </c>
    </row>
    <row r="3797" spans="1:24" ht="104.7" customHeight="1" x14ac:dyDescent="0.55000000000000004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20">
        <f t="shared" si="475"/>
        <v>42201.436226851853</v>
      </c>
      <c r="L3797" s="20">
        <f t="shared" si="476"/>
        <v>42244.9375</v>
      </c>
      <c r="M3797" s="6" t="b">
        <v>0</v>
      </c>
      <c r="N3797" s="6">
        <v>2</v>
      </c>
      <c r="O3797" s="6" t="b">
        <v>0</v>
      </c>
      <c r="P3797" s="6" t="s">
        <v>8305</v>
      </c>
      <c r="Q3797" s="8">
        <f t="shared" si="477"/>
        <v>1.6666666666666667</v>
      </c>
      <c r="R3797" s="9">
        <f t="shared" si="478"/>
        <v>5</v>
      </c>
      <c r="S3797" s="6" t="s">
        <v>8317</v>
      </c>
      <c r="T3797" s="6" t="s">
        <v>8359</v>
      </c>
      <c r="U3797" s="6" t="str">
        <f t="shared" si="472"/>
        <v>theater</v>
      </c>
      <c r="V3797" s="6" t="str">
        <f t="shared" si="479"/>
        <v>musical</v>
      </c>
      <c r="W3797" s="6" t="str">
        <f t="shared" si="473"/>
        <v>theater</v>
      </c>
      <c r="X3797" s="6" t="str">
        <f t="shared" si="474"/>
        <v>musical</v>
      </c>
    </row>
    <row r="3798" spans="1:24" ht="104.7" customHeight="1" x14ac:dyDescent="0.55000000000000004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20">
        <f t="shared" si="475"/>
        <v>42689.029583333337</v>
      </c>
      <c r="L3798" s="20">
        <f t="shared" si="476"/>
        <v>42749.029583333337</v>
      </c>
      <c r="M3798" s="6" t="b">
        <v>0</v>
      </c>
      <c r="N3798" s="6">
        <v>1</v>
      </c>
      <c r="O3798" s="6" t="b">
        <v>0</v>
      </c>
      <c r="P3798" s="6" t="s">
        <v>8305</v>
      </c>
      <c r="Q3798" s="8">
        <f t="shared" si="477"/>
        <v>4.4444444444444444E-3</v>
      </c>
      <c r="R3798" s="9">
        <f t="shared" si="478"/>
        <v>1</v>
      </c>
      <c r="S3798" s="6" t="s">
        <v>8317</v>
      </c>
      <c r="T3798" s="6" t="s">
        <v>8359</v>
      </c>
      <c r="U3798" s="6" t="str">
        <f t="shared" si="472"/>
        <v>theater</v>
      </c>
      <c r="V3798" s="6" t="str">
        <f t="shared" si="479"/>
        <v>musical</v>
      </c>
      <c r="W3798" s="6" t="str">
        <f t="shared" si="473"/>
        <v>theater</v>
      </c>
      <c r="X3798" s="6" t="str">
        <f t="shared" si="474"/>
        <v>musical</v>
      </c>
    </row>
    <row r="3799" spans="1:24" ht="104.7" customHeight="1" x14ac:dyDescent="0.55000000000000004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20">
        <f t="shared" si="475"/>
        <v>42084.881539351853</v>
      </c>
      <c r="L3799" s="20">
        <f t="shared" si="476"/>
        <v>42114.881539351853</v>
      </c>
      <c r="M3799" s="6" t="b">
        <v>0</v>
      </c>
      <c r="N3799" s="6">
        <v>37</v>
      </c>
      <c r="O3799" s="6" t="b">
        <v>0</v>
      </c>
      <c r="P3799" s="6" t="s">
        <v>8305</v>
      </c>
      <c r="Q3799" s="8">
        <f t="shared" si="477"/>
        <v>89.666666666666657</v>
      </c>
      <c r="R3799" s="9">
        <f t="shared" si="478"/>
        <v>145.40540540540542</v>
      </c>
      <c r="S3799" s="6" t="s">
        <v>8317</v>
      </c>
      <c r="T3799" s="6" t="s">
        <v>8359</v>
      </c>
      <c r="U3799" s="6" t="str">
        <f t="shared" si="472"/>
        <v>theater</v>
      </c>
      <c r="V3799" s="6" t="str">
        <f t="shared" si="479"/>
        <v>musical</v>
      </c>
      <c r="W3799" s="6" t="str">
        <f t="shared" si="473"/>
        <v>theater</v>
      </c>
      <c r="X3799" s="6" t="str">
        <f t="shared" si="474"/>
        <v>musical</v>
      </c>
    </row>
    <row r="3800" spans="1:24" ht="104.7" customHeight="1" x14ac:dyDescent="0.55000000000000004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20">
        <f t="shared" si="475"/>
        <v>41831.722777777781</v>
      </c>
      <c r="L3800" s="20">
        <f t="shared" si="476"/>
        <v>41861.722777777781</v>
      </c>
      <c r="M3800" s="6" t="b">
        <v>0</v>
      </c>
      <c r="N3800" s="6">
        <v>5</v>
      </c>
      <c r="O3800" s="6" t="b">
        <v>0</v>
      </c>
      <c r="P3800" s="6" t="s">
        <v>8305</v>
      </c>
      <c r="Q3800" s="8">
        <f t="shared" si="477"/>
        <v>1.4642857142857144</v>
      </c>
      <c r="R3800" s="9">
        <f t="shared" si="478"/>
        <v>205</v>
      </c>
      <c r="S3800" s="6" t="s">
        <v>8317</v>
      </c>
      <c r="T3800" s="6" t="s">
        <v>8359</v>
      </c>
      <c r="U3800" s="6" t="str">
        <f t="shared" si="472"/>
        <v>theater</v>
      </c>
      <c r="V3800" s="6" t="str">
        <f t="shared" si="479"/>
        <v>musical</v>
      </c>
      <c r="W3800" s="6" t="str">
        <f t="shared" si="473"/>
        <v>theater</v>
      </c>
      <c r="X3800" s="6" t="str">
        <f t="shared" si="474"/>
        <v>musical</v>
      </c>
    </row>
    <row r="3801" spans="1:24" ht="104.7" customHeight="1" x14ac:dyDescent="0.55000000000000004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20">
        <f t="shared" si="475"/>
        <v>42410.93105324074</v>
      </c>
      <c r="L3801" s="20">
        <f t="shared" si="476"/>
        <v>42440.93105324074</v>
      </c>
      <c r="M3801" s="6" t="b">
        <v>0</v>
      </c>
      <c r="N3801" s="6">
        <v>4</v>
      </c>
      <c r="O3801" s="6" t="b">
        <v>0</v>
      </c>
      <c r="P3801" s="6" t="s">
        <v>8305</v>
      </c>
      <c r="Q3801" s="8">
        <f t="shared" si="477"/>
        <v>4.0199999999999996</v>
      </c>
      <c r="R3801" s="9">
        <f t="shared" si="478"/>
        <v>100.5</v>
      </c>
      <c r="S3801" s="6" t="s">
        <v>8317</v>
      </c>
      <c r="T3801" s="6" t="s">
        <v>8359</v>
      </c>
      <c r="U3801" s="6" t="str">
        <f t="shared" si="472"/>
        <v>theater</v>
      </c>
      <c r="V3801" s="6" t="str">
        <f t="shared" si="479"/>
        <v>musical</v>
      </c>
      <c r="W3801" s="6" t="str">
        <f t="shared" si="473"/>
        <v>theater</v>
      </c>
      <c r="X3801" s="6" t="str">
        <f t="shared" si="474"/>
        <v>musical</v>
      </c>
    </row>
    <row r="3802" spans="1:24" ht="104.7" customHeight="1" x14ac:dyDescent="0.55000000000000004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20">
        <f t="shared" si="475"/>
        <v>41982.737071759257</v>
      </c>
      <c r="L3802" s="20">
        <f t="shared" si="476"/>
        <v>42015.207638888889</v>
      </c>
      <c r="M3802" s="6" t="b">
        <v>0</v>
      </c>
      <c r="N3802" s="6">
        <v>16</v>
      </c>
      <c r="O3802" s="6" t="b">
        <v>0</v>
      </c>
      <c r="P3802" s="6" t="s">
        <v>8305</v>
      </c>
      <c r="Q3802" s="8">
        <f t="shared" si="477"/>
        <v>4.004545454545454</v>
      </c>
      <c r="R3802" s="9">
        <f t="shared" si="478"/>
        <v>55.0625</v>
      </c>
      <c r="S3802" s="6" t="s">
        <v>8317</v>
      </c>
      <c r="T3802" s="6" t="s">
        <v>8359</v>
      </c>
      <c r="U3802" s="6" t="str">
        <f t="shared" si="472"/>
        <v>theater</v>
      </c>
      <c r="V3802" s="6" t="str">
        <f t="shared" si="479"/>
        <v>musical</v>
      </c>
      <c r="W3802" s="6" t="str">
        <f t="shared" si="473"/>
        <v>theater</v>
      </c>
      <c r="X3802" s="6" t="str">
        <f t="shared" si="474"/>
        <v>musical</v>
      </c>
    </row>
    <row r="3803" spans="1:24" ht="104.7" customHeight="1" x14ac:dyDescent="0.55000000000000004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20">
        <f t="shared" si="475"/>
        <v>41975.676111111112</v>
      </c>
      <c r="L3803" s="20">
        <f t="shared" si="476"/>
        <v>42006.676111111112</v>
      </c>
      <c r="M3803" s="6" t="b">
        <v>0</v>
      </c>
      <c r="N3803" s="6">
        <v>9</v>
      </c>
      <c r="O3803" s="6" t="b">
        <v>0</v>
      </c>
      <c r="P3803" s="6" t="s">
        <v>8305</v>
      </c>
      <c r="Q3803" s="8">
        <f t="shared" si="477"/>
        <v>8.52</v>
      </c>
      <c r="R3803" s="9">
        <f t="shared" si="478"/>
        <v>47.333333333333336</v>
      </c>
      <c r="S3803" s="6" t="s">
        <v>8317</v>
      </c>
      <c r="T3803" s="6" t="s">
        <v>8359</v>
      </c>
      <c r="U3803" s="6" t="str">
        <f t="shared" si="472"/>
        <v>theater</v>
      </c>
      <c r="V3803" s="6" t="str">
        <f t="shared" si="479"/>
        <v>musical</v>
      </c>
      <c r="W3803" s="6" t="str">
        <f t="shared" si="473"/>
        <v>theater</v>
      </c>
      <c r="X3803" s="6" t="str">
        <f t="shared" si="474"/>
        <v>musical</v>
      </c>
    </row>
    <row r="3804" spans="1:24" ht="104.7" customHeight="1" x14ac:dyDescent="0.55000000000000004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20">
        <f t="shared" si="475"/>
        <v>42269.126226851848</v>
      </c>
      <c r="L3804" s="20">
        <f t="shared" si="476"/>
        <v>42299.126226851848</v>
      </c>
      <c r="M3804" s="6" t="b">
        <v>0</v>
      </c>
      <c r="N3804" s="6">
        <v>0</v>
      </c>
      <c r="O3804" s="6" t="b">
        <v>0</v>
      </c>
      <c r="P3804" s="6" t="s">
        <v>8305</v>
      </c>
      <c r="Q3804" s="8">
        <f t="shared" si="477"/>
        <v>0</v>
      </c>
      <c r="R3804" s="9" t="e">
        <f t="shared" si="478"/>
        <v>#DIV/0!</v>
      </c>
      <c r="S3804" s="6" t="s">
        <v>8317</v>
      </c>
      <c r="T3804" s="6" t="s">
        <v>8359</v>
      </c>
      <c r="U3804" s="6" t="str">
        <f t="shared" si="472"/>
        <v>theater</v>
      </c>
      <c r="V3804" s="6" t="str">
        <f t="shared" si="479"/>
        <v>musical</v>
      </c>
      <c r="W3804" s="6" t="str">
        <f t="shared" si="473"/>
        <v>theater</v>
      </c>
      <c r="X3804" s="6" t="str">
        <f t="shared" si="474"/>
        <v>musical</v>
      </c>
    </row>
    <row r="3805" spans="1:24" ht="104.7" customHeight="1" x14ac:dyDescent="0.55000000000000004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20">
        <f t="shared" si="475"/>
        <v>42403.971851851849</v>
      </c>
      <c r="L3805" s="20">
        <f t="shared" si="476"/>
        <v>42433.971851851849</v>
      </c>
      <c r="M3805" s="6" t="b">
        <v>0</v>
      </c>
      <c r="N3805" s="6">
        <v>40</v>
      </c>
      <c r="O3805" s="6" t="b">
        <v>0</v>
      </c>
      <c r="P3805" s="6" t="s">
        <v>8305</v>
      </c>
      <c r="Q3805" s="8">
        <f t="shared" si="477"/>
        <v>19.650000000000002</v>
      </c>
      <c r="R3805" s="9">
        <f t="shared" si="478"/>
        <v>58.95</v>
      </c>
      <c r="S3805" s="6" t="s">
        <v>8317</v>
      </c>
      <c r="T3805" s="6" t="s">
        <v>8359</v>
      </c>
      <c r="U3805" s="6" t="str">
        <f t="shared" si="472"/>
        <v>theater</v>
      </c>
      <c r="V3805" s="6" t="str">
        <f t="shared" si="479"/>
        <v>musical</v>
      </c>
      <c r="W3805" s="6" t="str">
        <f t="shared" si="473"/>
        <v>theater</v>
      </c>
      <c r="X3805" s="6" t="str">
        <f t="shared" si="474"/>
        <v>musical</v>
      </c>
    </row>
    <row r="3806" spans="1:24" ht="104.7" customHeight="1" x14ac:dyDescent="0.55000000000000004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20">
        <f t="shared" si="475"/>
        <v>42527.00953703704</v>
      </c>
      <c r="L3806" s="20">
        <f t="shared" si="476"/>
        <v>42582.291666666672</v>
      </c>
      <c r="M3806" s="6" t="b">
        <v>0</v>
      </c>
      <c r="N3806" s="6">
        <v>0</v>
      </c>
      <c r="O3806" s="6" t="b">
        <v>0</v>
      </c>
      <c r="P3806" s="6" t="s">
        <v>8305</v>
      </c>
      <c r="Q3806" s="8">
        <f t="shared" si="477"/>
        <v>0</v>
      </c>
      <c r="R3806" s="9" t="e">
        <f t="shared" si="478"/>
        <v>#DIV/0!</v>
      </c>
      <c r="S3806" s="6" t="s">
        <v>8317</v>
      </c>
      <c r="T3806" s="6" t="s">
        <v>8359</v>
      </c>
      <c r="U3806" s="6" t="str">
        <f t="shared" si="472"/>
        <v>theater</v>
      </c>
      <c r="V3806" s="6" t="str">
        <f t="shared" si="479"/>
        <v>musical</v>
      </c>
      <c r="W3806" s="6" t="str">
        <f t="shared" si="473"/>
        <v>theater</v>
      </c>
      <c r="X3806" s="6" t="str">
        <f t="shared" si="474"/>
        <v>musical</v>
      </c>
    </row>
    <row r="3807" spans="1:24" ht="104.7" customHeight="1" x14ac:dyDescent="0.55000000000000004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20">
        <f t="shared" si="475"/>
        <v>41849.887037037035</v>
      </c>
      <c r="L3807" s="20">
        <f t="shared" si="476"/>
        <v>41909.887037037035</v>
      </c>
      <c r="M3807" s="6" t="b">
        <v>0</v>
      </c>
      <c r="N3807" s="6">
        <v>2</v>
      </c>
      <c r="O3807" s="6" t="b">
        <v>0</v>
      </c>
      <c r="P3807" s="6" t="s">
        <v>8305</v>
      </c>
      <c r="Q3807" s="8">
        <f t="shared" si="477"/>
        <v>2E-3</v>
      </c>
      <c r="R3807" s="9">
        <f t="shared" si="478"/>
        <v>1.5</v>
      </c>
      <c r="S3807" s="6" t="s">
        <v>8317</v>
      </c>
      <c r="T3807" s="6" t="s">
        <v>8359</v>
      </c>
      <c r="U3807" s="6" t="str">
        <f t="shared" si="472"/>
        <v>theater</v>
      </c>
      <c r="V3807" s="6" t="str">
        <f t="shared" si="479"/>
        <v>musical</v>
      </c>
      <c r="W3807" s="6" t="str">
        <f t="shared" si="473"/>
        <v>theater</v>
      </c>
      <c r="X3807" s="6" t="str">
        <f t="shared" si="474"/>
        <v>musical</v>
      </c>
    </row>
    <row r="3808" spans="1:24" ht="104.7" customHeight="1" x14ac:dyDescent="0.55000000000000004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20">
        <f t="shared" si="475"/>
        <v>41799.259039351848</v>
      </c>
      <c r="L3808" s="20">
        <f t="shared" si="476"/>
        <v>41819.259039351848</v>
      </c>
      <c r="M3808" s="6" t="b">
        <v>0</v>
      </c>
      <c r="N3808" s="6">
        <v>1</v>
      </c>
      <c r="O3808" s="6" t="b">
        <v>0</v>
      </c>
      <c r="P3808" s="6" t="s">
        <v>8305</v>
      </c>
      <c r="Q3808" s="8">
        <f t="shared" si="477"/>
        <v>6.6666666666666666E-2</v>
      </c>
      <c r="R3808" s="9">
        <f t="shared" si="478"/>
        <v>5</v>
      </c>
      <c r="S3808" s="6" t="s">
        <v>8317</v>
      </c>
      <c r="T3808" s="6" t="s">
        <v>8359</v>
      </c>
      <c r="U3808" s="6" t="str">
        <f t="shared" si="472"/>
        <v>theater</v>
      </c>
      <c r="V3808" s="6" t="str">
        <f t="shared" si="479"/>
        <v>musical</v>
      </c>
      <c r="W3808" s="6" t="str">
        <f t="shared" si="473"/>
        <v>theater</v>
      </c>
      <c r="X3808" s="6" t="str">
        <f t="shared" si="474"/>
        <v>musical</v>
      </c>
    </row>
    <row r="3809" spans="1:24" ht="104.7" customHeight="1" x14ac:dyDescent="0.55000000000000004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20">
        <f t="shared" si="475"/>
        <v>42090.909016203703</v>
      </c>
      <c r="L3809" s="20">
        <f t="shared" si="476"/>
        <v>42097.909016203703</v>
      </c>
      <c r="M3809" s="6" t="b">
        <v>0</v>
      </c>
      <c r="N3809" s="6">
        <v>9</v>
      </c>
      <c r="O3809" s="6" t="b">
        <v>0</v>
      </c>
      <c r="P3809" s="6" t="s">
        <v>8305</v>
      </c>
      <c r="Q3809" s="8">
        <f t="shared" si="477"/>
        <v>30.333333333333336</v>
      </c>
      <c r="R3809" s="9">
        <f t="shared" si="478"/>
        <v>50.555555555555557</v>
      </c>
      <c r="S3809" s="6" t="s">
        <v>8317</v>
      </c>
      <c r="T3809" s="6" t="s">
        <v>8359</v>
      </c>
      <c r="U3809" s="6" t="str">
        <f t="shared" si="472"/>
        <v>theater</v>
      </c>
      <c r="V3809" s="6" t="str">
        <f t="shared" si="479"/>
        <v>musical</v>
      </c>
      <c r="W3809" s="6" t="str">
        <f t="shared" si="473"/>
        <v>theater</v>
      </c>
      <c r="X3809" s="6" t="str">
        <f t="shared" si="474"/>
        <v>musical</v>
      </c>
    </row>
    <row r="3810" spans="1:24" ht="104.7" customHeight="1" x14ac:dyDescent="0.55000000000000004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20">
        <f t="shared" si="475"/>
        <v>42059.453923611116</v>
      </c>
      <c r="L3810" s="20">
        <f t="shared" si="476"/>
        <v>42119.412256944444</v>
      </c>
      <c r="M3810" s="6" t="b">
        <v>0</v>
      </c>
      <c r="N3810" s="6">
        <v>24</v>
      </c>
      <c r="O3810" s="6" t="b">
        <v>1</v>
      </c>
      <c r="P3810" s="6" t="s">
        <v>8271</v>
      </c>
      <c r="Q3810" s="8">
        <f t="shared" si="477"/>
        <v>100</v>
      </c>
      <c r="R3810" s="9">
        <f t="shared" si="478"/>
        <v>41.666666666666664</v>
      </c>
      <c r="S3810" s="6" t="s">
        <v>8317</v>
      </c>
      <c r="T3810" s="6" t="s">
        <v>8318</v>
      </c>
      <c r="U3810" s="6" t="str">
        <f t="shared" si="472"/>
        <v>theater</v>
      </c>
      <c r="V3810" s="6" t="str">
        <f t="shared" si="479"/>
        <v>plays</v>
      </c>
      <c r="W3810" s="6" t="str">
        <f t="shared" si="473"/>
        <v>theater</v>
      </c>
      <c r="X3810" s="6" t="str">
        <f t="shared" si="474"/>
        <v>plays</v>
      </c>
    </row>
    <row r="3811" spans="1:24" ht="104.7" customHeight="1" x14ac:dyDescent="0.55000000000000004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20">
        <f t="shared" si="475"/>
        <v>41800.526701388888</v>
      </c>
      <c r="L3811" s="20">
        <f t="shared" si="476"/>
        <v>41850.958333333336</v>
      </c>
      <c r="M3811" s="6" t="b">
        <v>0</v>
      </c>
      <c r="N3811" s="6">
        <v>38</v>
      </c>
      <c r="O3811" s="6" t="b">
        <v>1</v>
      </c>
      <c r="P3811" s="6" t="s">
        <v>8271</v>
      </c>
      <c r="Q3811" s="8">
        <f t="shared" si="477"/>
        <v>101.25</v>
      </c>
      <c r="R3811" s="9">
        <f t="shared" si="478"/>
        <v>53.289473684210527</v>
      </c>
      <c r="S3811" s="6" t="s">
        <v>8317</v>
      </c>
      <c r="T3811" s="6" t="s">
        <v>8318</v>
      </c>
      <c r="U3811" s="6" t="str">
        <f t="shared" si="472"/>
        <v>theater</v>
      </c>
      <c r="V3811" s="6" t="str">
        <f t="shared" si="479"/>
        <v>plays</v>
      </c>
      <c r="W3811" s="6" t="str">
        <f t="shared" si="473"/>
        <v>theater</v>
      </c>
      <c r="X3811" s="6" t="str">
        <f t="shared" si="474"/>
        <v>plays</v>
      </c>
    </row>
    <row r="3812" spans="1:24" ht="104.7" customHeight="1" x14ac:dyDescent="0.55000000000000004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20">
        <f t="shared" si="475"/>
        <v>42054.849050925928</v>
      </c>
      <c r="L3812" s="20">
        <f t="shared" si="476"/>
        <v>42084.807384259257</v>
      </c>
      <c r="M3812" s="6" t="b">
        <v>0</v>
      </c>
      <c r="N3812" s="6">
        <v>26</v>
      </c>
      <c r="O3812" s="6" t="b">
        <v>1</v>
      </c>
      <c r="P3812" s="6" t="s">
        <v>8271</v>
      </c>
      <c r="Q3812" s="8">
        <f t="shared" si="477"/>
        <v>121.73333333333333</v>
      </c>
      <c r="R3812" s="9">
        <f t="shared" si="478"/>
        <v>70.230769230769226</v>
      </c>
      <c r="S3812" s="6" t="s">
        <v>8317</v>
      </c>
      <c r="T3812" s="6" t="s">
        <v>8318</v>
      </c>
      <c r="U3812" s="6" t="str">
        <f t="shared" si="472"/>
        <v>theater</v>
      </c>
      <c r="V3812" s="6" t="str">
        <f t="shared" si="479"/>
        <v>plays</v>
      </c>
      <c r="W3812" s="6" t="str">
        <f t="shared" si="473"/>
        <v>theater</v>
      </c>
      <c r="X3812" s="6" t="str">
        <f t="shared" si="474"/>
        <v>plays</v>
      </c>
    </row>
    <row r="3813" spans="1:24" ht="104.7" customHeight="1" x14ac:dyDescent="0.55000000000000004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20">
        <f t="shared" si="475"/>
        <v>42487.62700231481</v>
      </c>
      <c r="L3813" s="20">
        <f t="shared" si="476"/>
        <v>42521.458333333328</v>
      </c>
      <c r="M3813" s="6" t="b">
        <v>0</v>
      </c>
      <c r="N3813" s="6">
        <v>19</v>
      </c>
      <c r="O3813" s="6" t="b">
        <v>1</v>
      </c>
      <c r="P3813" s="6" t="s">
        <v>8271</v>
      </c>
      <c r="Q3813" s="8">
        <f t="shared" si="477"/>
        <v>330</v>
      </c>
      <c r="R3813" s="9">
        <f t="shared" si="478"/>
        <v>43.421052631578945</v>
      </c>
      <c r="S3813" s="6" t="s">
        <v>8317</v>
      </c>
      <c r="T3813" s="6" t="s">
        <v>8318</v>
      </c>
      <c r="U3813" s="6" t="str">
        <f t="shared" si="472"/>
        <v>theater</v>
      </c>
      <c r="V3813" s="6" t="str">
        <f t="shared" si="479"/>
        <v>plays</v>
      </c>
      <c r="W3813" s="6" t="str">
        <f t="shared" si="473"/>
        <v>theater</v>
      </c>
      <c r="X3813" s="6" t="str">
        <f t="shared" si="474"/>
        <v>plays</v>
      </c>
    </row>
    <row r="3814" spans="1:24" ht="104.7" customHeight="1" x14ac:dyDescent="0.55000000000000004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20">
        <f t="shared" si="475"/>
        <v>42109.751250000001</v>
      </c>
      <c r="L3814" s="20">
        <f t="shared" si="476"/>
        <v>42156.165972222225</v>
      </c>
      <c r="M3814" s="6" t="b">
        <v>0</v>
      </c>
      <c r="N3814" s="6">
        <v>11</v>
      </c>
      <c r="O3814" s="6" t="b">
        <v>1</v>
      </c>
      <c r="P3814" s="6" t="s">
        <v>8271</v>
      </c>
      <c r="Q3814" s="8">
        <f t="shared" si="477"/>
        <v>109.55</v>
      </c>
      <c r="R3814" s="9">
        <f t="shared" si="478"/>
        <v>199.18181818181819</v>
      </c>
      <c r="S3814" s="6" t="s">
        <v>8317</v>
      </c>
      <c r="T3814" s="6" t="s">
        <v>8318</v>
      </c>
      <c r="U3814" s="6" t="str">
        <f t="shared" si="472"/>
        <v>theater</v>
      </c>
      <c r="V3814" s="6" t="str">
        <f t="shared" si="479"/>
        <v>plays</v>
      </c>
      <c r="W3814" s="6" t="str">
        <f t="shared" si="473"/>
        <v>theater</v>
      </c>
      <c r="X3814" s="6" t="str">
        <f t="shared" si="474"/>
        <v>plays</v>
      </c>
    </row>
    <row r="3815" spans="1:24" ht="104.7" customHeight="1" x14ac:dyDescent="0.55000000000000004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20">
        <f t="shared" si="475"/>
        <v>42497.275706018518</v>
      </c>
      <c r="L3815" s="20">
        <f t="shared" si="476"/>
        <v>42535.904861111107</v>
      </c>
      <c r="M3815" s="6" t="b">
        <v>0</v>
      </c>
      <c r="N3815" s="6">
        <v>27</v>
      </c>
      <c r="O3815" s="6" t="b">
        <v>1</v>
      </c>
      <c r="P3815" s="6" t="s">
        <v>8271</v>
      </c>
      <c r="Q3815" s="8">
        <f t="shared" si="477"/>
        <v>100.95190476190474</v>
      </c>
      <c r="R3815" s="9">
        <f t="shared" si="478"/>
        <v>78.518148148148143</v>
      </c>
      <c r="S3815" s="6" t="s">
        <v>8317</v>
      </c>
      <c r="T3815" s="6" t="s">
        <v>8318</v>
      </c>
      <c r="U3815" s="6" t="str">
        <f t="shared" si="472"/>
        <v>theater</v>
      </c>
      <c r="V3815" s="6" t="str">
        <f t="shared" si="479"/>
        <v>plays</v>
      </c>
      <c r="W3815" s="6" t="str">
        <f t="shared" si="473"/>
        <v>theater</v>
      </c>
      <c r="X3815" s="6" t="str">
        <f t="shared" si="474"/>
        <v>plays</v>
      </c>
    </row>
    <row r="3816" spans="1:24" ht="104.7" customHeight="1" x14ac:dyDescent="0.55000000000000004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20">
        <f t="shared" si="475"/>
        <v>42058.904074074075</v>
      </c>
      <c r="L3816" s="20">
        <f t="shared" si="476"/>
        <v>42095.165972222225</v>
      </c>
      <c r="M3816" s="6" t="b">
        <v>0</v>
      </c>
      <c r="N3816" s="6">
        <v>34</v>
      </c>
      <c r="O3816" s="6" t="b">
        <v>1</v>
      </c>
      <c r="P3816" s="6" t="s">
        <v>8271</v>
      </c>
      <c r="Q3816" s="8">
        <f t="shared" si="477"/>
        <v>140.13333333333333</v>
      </c>
      <c r="R3816" s="9">
        <f t="shared" si="478"/>
        <v>61.823529411764703</v>
      </c>
      <c r="S3816" s="6" t="s">
        <v>8317</v>
      </c>
      <c r="T3816" s="6" t="s">
        <v>8318</v>
      </c>
      <c r="U3816" s="6" t="str">
        <f t="shared" si="472"/>
        <v>theater</v>
      </c>
      <c r="V3816" s="6" t="str">
        <f t="shared" si="479"/>
        <v>plays</v>
      </c>
      <c r="W3816" s="6" t="str">
        <f t="shared" si="473"/>
        <v>theater</v>
      </c>
      <c r="X3816" s="6" t="str">
        <f t="shared" si="474"/>
        <v>plays</v>
      </c>
    </row>
    <row r="3817" spans="1:24" ht="104.7" customHeight="1" x14ac:dyDescent="0.55000000000000004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20">
        <f t="shared" si="475"/>
        <v>42207.259918981479</v>
      </c>
      <c r="L3817" s="20">
        <f t="shared" si="476"/>
        <v>42236.958333333328</v>
      </c>
      <c r="M3817" s="6" t="b">
        <v>0</v>
      </c>
      <c r="N3817" s="6">
        <v>20</v>
      </c>
      <c r="O3817" s="6" t="b">
        <v>1</v>
      </c>
      <c r="P3817" s="6" t="s">
        <v>8271</v>
      </c>
      <c r="Q3817" s="8">
        <f t="shared" si="477"/>
        <v>100.001</v>
      </c>
      <c r="R3817" s="9">
        <f t="shared" si="478"/>
        <v>50.000500000000002</v>
      </c>
      <c r="S3817" s="6" t="s">
        <v>8317</v>
      </c>
      <c r="T3817" s="6" t="s">
        <v>8318</v>
      </c>
      <c r="U3817" s="6" t="str">
        <f t="shared" si="472"/>
        <v>theater</v>
      </c>
      <c r="V3817" s="6" t="str">
        <f t="shared" si="479"/>
        <v>plays</v>
      </c>
      <c r="W3817" s="6" t="str">
        <f t="shared" si="473"/>
        <v>theater</v>
      </c>
      <c r="X3817" s="6" t="str">
        <f t="shared" si="474"/>
        <v>plays</v>
      </c>
    </row>
    <row r="3818" spans="1:24" ht="104.7" customHeight="1" x14ac:dyDescent="0.55000000000000004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20">
        <f t="shared" si="475"/>
        <v>41807.690081018518</v>
      </c>
      <c r="L3818" s="20">
        <f t="shared" si="476"/>
        <v>41837.690081018518</v>
      </c>
      <c r="M3818" s="6" t="b">
        <v>0</v>
      </c>
      <c r="N3818" s="6">
        <v>37</v>
      </c>
      <c r="O3818" s="6" t="b">
        <v>1</v>
      </c>
      <c r="P3818" s="6" t="s">
        <v>8271</v>
      </c>
      <c r="Q3818" s="8">
        <f t="shared" si="477"/>
        <v>119.238</v>
      </c>
      <c r="R3818" s="9">
        <f t="shared" si="478"/>
        <v>48.339729729729726</v>
      </c>
      <c r="S3818" s="6" t="s">
        <v>8317</v>
      </c>
      <c r="T3818" s="6" t="s">
        <v>8318</v>
      </c>
      <c r="U3818" s="6" t="str">
        <f t="shared" si="472"/>
        <v>theater</v>
      </c>
      <c r="V3818" s="6" t="str">
        <f t="shared" si="479"/>
        <v>plays</v>
      </c>
      <c r="W3818" s="6" t="str">
        <f t="shared" si="473"/>
        <v>theater</v>
      </c>
      <c r="X3818" s="6" t="str">
        <f t="shared" si="474"/>
        <v>plays</v>
      </c>
    </row>
    <row r="3819" spans="1:24" ht="104.7" customHeight="1" x14ac:dyDescent="0.55000000000000004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20">
        <f t="shared" si="475"/>
        <v>42284.69694444444</v>
      </c>
      <c r="L3819" s="20">
        <f t="shared" si="476"/>
        <v>42301.165972222225</v>
      </c>
      <c r="M3819" s="6" t="b">
        <v>0</v>
      </c>
      <c r="N3819" s="6">
        <v>20</v>
      </c>
      <c r="O3819" s="6" t="b">
        <v>1</v>
      </c>
      <c r="P3819" s="6" t="s">
        <v>8271</v>
      </c>
      <c r="Q3819" s="8">
        <f t="shared" si="477"/>
        <v>107.25</v>
      </c>
      <c r="R3819" s="9">
        <f t="shared" si="478"/>
        <v>107.25</v>
      </c>
      <c r="S3819" s="6" t="s">
        <v>8317</v>
      </c>
      <c r="T3819" s="6" t="s">
        <v>8318</v>
      </c>
      <c r="U3819" s="6" t="str">
        <f t="shared" si="472"/>
        <v>theater</v>
      </c>
      <c r="V3819" s="6" t="str">
        <f t="shared" si="479"/>
        <v>plays</v>
      </c>
      <c r="W3819" s="6" t="str">
        <f t="shared" si="473"/>
        <v>theater</v>
      </c>
      <c r="X3819" s="6" t="str">
        <f t="shared" si="474"/>
        <v>plays</v>
      </c>
    </row>
    <row r="3820" spans="1:24" ht="104.7" customHeight="1" x14ac:dyDescent="0.55000000000000004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20">
        <f t="shared" si="475"/>
        <v>42045.84238425926</v>
      </c>
      <c r="L3820" s="20">
        <f t="shared" si="476"/>
        <v>42075.800717592589</v>
      </c>
      <c r="M3820" s="6" t="b">
        <v>0</v>
      </c>
      <c r="N3820" s="6">
        <v>10</v>
      </c>
      <c r="O3820" s="6" t="b">
        <v>1</v>
      </c>
      <c r="P3820" s="6" t="s">
        <v>8271</v>
      </c>
      <c r="Q3820" s="8">
        <f t="shared" si="477"/>
        <v>227.99999999999997</v>
      </c>
      <c r="R3820" s="9">
        <f t="shared" si="478"/>
        <v>57</v>
      </c>
      <c r="S3820" s="6" t="s">
        <v>8317</v>
      </c>
      <c r="T3820" s="6" t="s">
        <v>8318</v>
      </c>
      <c r="U3820" s="6" t="str">
        <f t="shared" si="472"/>
        <v>theater</v>
      </c>
      <c r="V3820" s="6" t="str">
        <f t="shared" si="479"/>
        <v>plays</v>
      </c>
      <c r="W3820" s="6" t="str">
        <f t="shared" si="473"/>
        <v>theater</v>
      </c>
      <c r="X3820" s="6" t="str">
        <f t="shared" si="474"/>
        <v>plays</v>
      </c>
    </row>
    <row r="3821" spans="1:24" ht="104.7" customHeight="1" x14ac:dyDescent="0.55000000000000004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20">
        <f t="shared" si="475"/>
        <v>42184.209537037037</v>
      </c>
      <c r="L3821" s="20">
        <f t="shared" si="476"/>
        <v>42202.876388888893</v>
      </c>
      <c r="M3821" s="6" t="b">
        <v>0</v>
      </c>
      <c r="N3821" s="6">
        <v>26</v>
      </c>
      <c r="O3821" s="6" t="b">
        <v>1</v>
      </c>
      <c r="P3821" s="6" t="s">
        <v>8271</v>
      </c>
      <c r="Q3821" s="8">
        <f t="shared" si="477"/>
        <v>106.4</v>
      </c>
      <c r="R3821" s="9">
        <f t="shared" si="478"/>
        <v>40.92307692307692</v>
      </c>
      <c r="S3821" s="6" t="s">
        <v>8317</v>
      </c>
      <c r="T3821" s="6" t="s">
        <v>8318</v>
      </c>
      <c r="U3821" s="6" t="str">
        <f t="shared" si="472"/>
        <v>theater</v>
      </c>
      <c r="V3821" s="6" t="str">
        <f t="shared" si="479"/>
        <v>plays</v>
      </c>
      <c r="W3821" s="6" t="str">
        <f t="shared" si="473"/>
        <v>theater</v>
      </c>
      <c r="X3821" s="6" t="str">
        <f t="shared" si="474"/>
        <v>plays</v>
      </c>
    </row>
    <row r="3822" spans="1:24" ht="104.7" customHeight="1" x14ac:dyDescent="0.55000000000000004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20">
        <f t="shared" si="475"/>
        <v>42160.651817129634</v>
      </c>
      <c r="L3822" s="20">
        <f t="shared" si="476"/>
        <v>42190.651817129634</v>
      </c>
      <c r="M3822" s="6" t="b">
        <v>0</v>
      </c>
      <c r="N3822" s="6">
        <v>20</v>
      </c>
      <c r="O3822" s="6" t="b">
        <v>1</v>
      </c>
      <c r="P3822" s="6" t="s">
        <v>8271</v>
      </c>
      <c r="Q3822" s="8">
        <f t="shared" si="477"/>
        <v>143.33333333333334</v>
      </c>
      <c r="R3822" s="9">
        <f t="shared" si="478"/>
        <v>21.5</v>
      </c>
      <c r="S3822" s="6" t="s">
        <v>8317</v>
      </c>
      <c r="T3822" s="6" t="s">
        <v>8318</v>
      </c>
      <c r="U3822" s="6" t="str">
        <f t="shared" si="472"/>
        <v>theater</v>
      </c>
      <c r="V3822" s="6" t="str">
        <f t="shared" si="479"/>
        <v>plays</v>
      </c>
      <c r="W3822" s="6" t="str">
        <f t="shared" si="473"/>
        <v>theater</v>
      </c>
      <c r="X3822" s="6" t="str">
        <f t="shared" si="474"/>
        <v>plays</v>
      </c>
    </row>
    <row r="3823" spans="1:24" ht="104.7" customHeight="1" x14ac:dyDescent="0.55000000000000004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20">
        <f t="shared" si="475"/>
        <v>42341.180636574078</v>
      </c>
      <c r="L3823" s="20">
        <f t="shared" si="476"/>
        <v>42373.180636574078</v>
      </c>
      <c r="M3823" s="6" t="b">
        <v>0</v>
      </c>
      <c r="N3823" s="6">
        <v>46</v>
      </c>
      <c r="O3823" s="6" t="b">
        <v>1</v>
      </c>
      <c r="P3823" s="6" t="s">
        <v>8271</v>
      </c>
      <c r="Q3823" s="8">
        <f t="shared" si="477"/>
        <v>104.54285714285714</v>
      </c>
      <c r="R3823" s="9">
        <f t="shared" si="478"/>
        <v>79.543478260869563</v>
      </c>
      <c r="S3823" s="6" t="s">
        <v>8317</v>
      </c>
      <c r="T3823" s="6" t="s">
        <v>8318</v>
      </c>
      <c r="U3823" s="6" t="str">
        <f t="shared" si="472"/>
        <v>theater</v>
      </c>
      <c r="V3823" s="6" t="str">
        <f t="shared" si="479"/>
        <v>plays</v>
      </c>
      <c r="W3823" s="6" t="str">
        <f t="shared" si="473"/>
        <v>theater</v>
      </c>
      <c r="X3823" s="6" t="str">
        <f t="shared" si="474"/>
        <v>plays</v>
      </c>
    </row>
    <row r="3824" spans="1:24" ht="104.7" customHeight="1" x14ac:dyDescent="0.55000000000000004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20">
        <f t="shared" si="475"/>
        <v>42329.838159722218</v>
      </c>
      <c r="L3824" s="20">
        <f t="shared" si="476"/>
        <v>42388.957638888889</v>
      </c>
      <c r="M3824" s="6" t="b">
        <v>0</v>
      </c>
      <c r="N3824" s="6">
        <v>76</v>
      </c>
      <c r="O3824" s="6" t="b">
        <v>1</v>
      </c>
      <c r="P3824" s="6" t="s">
        <v>8271</v>
      </c>
      <c r="Q3824" s="8">
        <f t="shared" si="477"/>
        <v>110.02000000000001</v>
      </c>
      <c r="R3824" s="9">
        <f t="shared" si="478"/>
        <v>72.381578947368425</v>
      </c>
      <c r="S3824" s="6" t="s">
        <v>8317</v>
      </c>
      <c r="T3824" s="6" t="s">
        <v>8318</v>
      </c>
      <c r="U3824" s="6" t="str">
        <f t="shared" si="472"/>
        <v>theater</v>
      </c>
      <c r="V3824" s="6" t="str">
        <f t="shared" si="479"/>
        <v>plays</v>
      </c>
      <c r="W3824" s="6" t="str">
        <f t="shared" si="473"/>
        <v>theater</v>
      </c>
      <c r="X3824" s="6" t="str">
        <f t="shared" si="474"/>
        <v>plays</v>
      </c>
    </row>
    <row r="3825" spans="1:24" ht="104.7" customHeight="1" x14ac:dyDescent="0.55000000000000004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20">
        <f t="shared" si="475"/>
        <v>42170.910231481481</v>
      </c>
      <c r="L3825" s="20">
        <f t="shared" si="476"/>
        <v>42205.165972222225</v>
      </c>
      <c r="M3825" s="6" t="b">
        <v>0</v>
      </c>
      <c r="N3825" s="6">
        <v>41</v>
      </c>
      <c r="O3825" s="6" t="b">
        <v>1</v>
      </c>
      <c r="P3825" s="6" t="s">
        <v>8271</v>
      </c>
      <c r="Q3825" s="8">
        <f t="shared" si="477"/>
        <v>106</v>
      </c>
      <c r="R3825" s="9">
        <f t="shared" si="478"/>
        <v>64.634146341463421</v>
      </c>
      <c r="S3825" s="6" t="s">
        <v>8317</v>
      </c>
      <c r="T3825" s="6" t="s">
        <v>8318</v>
      </c>
      <c r="U3825" s="6" t="str">
        <f t="shared" si="472"/>
        <v>theater</v>
      </c>
      <c r="V3825" s="6" t="str">
        <f t="shared" si="479"/>
        <v>plays</v>
      </c>
      <c r="W3825" s="6" t="str">
        <f t="shared" si="473"/>
        <v>theater</v>
      </c>
      <c r="X3825" s="6" t="str">
        <f t="shared" si="474"/>
        <v>plays</v>
      </c>
    </row>
    <row r="3826" spans="1:24" ht="104.7" customHeight="1" x14ac:dyDescent="0.55000000000000004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20">
        <f t="shared" si="475"/>
        <v>42571.626192129625</v>
      </c>
      <c r="L3826" s="20">
        <f t="shared" si="476"/>
        <v>42583.570138888885</v>
      </c>
      <c r="M3826" s="6" t="b">
        <v>0</v>
      </c>
      <c r="N3826" s="6">
        <v>7</v>
      </c>
      <c r="O3826" s="6" t="b">
        <v>1</v>
      </c>
      <c r="P3826" s="6" t="s">
        <v>8271</v>
      </c>
      <c r="Q3826" s="8">
        <f t="shared" si="477"/>
        <v>108</v>
      </c>
      <c r="R3826" s="9">
        <f t="shared" si="478"/>
        <v>38.571428571428569</v>
      </c>
      <c r="S3826" s="6" t="s">
        <v>8317</v>
      </c>
      <c r="T3826" s="6" t="s">
        <v>8318</v>
      </c>
      <c r="U3826" s="6" t="str">
        <f t="shared" si="472"/>
        <v>theater</v>
      </c>
      <c r="V3826" s="6" t="str">
        <f t="shared" si="479"/>
        <v>plays</v>
      </c>
      <c r="W3826" s="6" t="str">
        <f t="shared" si="473"/>
        <v>theater</v>
      </c>
      <c r="X3826" s="6" t="str">
        <f t="shared" si="474"/>
        <v>plays</v>
      </c>
    </row>
    <row r="3827" spans="1:24" ht="104.7" customHeight="1" x14ac:dyDescent="0.55000000000000004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20">
        <f t="shared" si="475"/>
        <v>42151.069606481484</v>
      </c>
      <c r="L3827" s="20">
        <f t="shared" si="476"/>
        <v>42172.069606481484</v>
      </c>
      <c r="M3827" s="6" t="b">
        <v>0</v>
      </c>
      <c r="N3827" s="6">
        <v>49</v>
      </c>
      <c r="O3827" s="6" t="b">
        <v>1</v>
      </c>
      <c r="P3827" s="6" t="s">
        <v>8271</v>
      </c>
      <c r="Q3827" s="8">
        <f t="shared" si="477"/>
        <v>105.42</v>
      </c>
      <c r="R3827" s="9">
        <f t="shared" si="478"/>
        <v>107.57142857142857</v>
      </c>
      <c r="S3827" s="6" t="s">
        <v>8317</v>
      </c>
      <c r="T3827" s="6" t="s">
        <v>8318</v>
      </c>
      <c r="U3827" s="6" t="str">
        <f t="shared" si="472"/>
        <v>theater</v>
      </c>
      <c r="V3827" s="6" t="str">
        <f t="shared" si="479"/>
        <v>plays</v>
      </c>
      <c r="W3827" s="6" t="str">
        <f t="shared" si="473"/>
        <v>theater</v>
      </c>
      <c r="X3827" s="6" t="str">
        <f t="shared" si="474"/>
        <v>plays</v>
      </c>
    </row>
    <row r="3828" spans="1:24" ht="104.7" customHeight="1" x14ac:dyDescent="0.55000000000000004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20">
        <f t="shared" si="475"/>
        <v>42101.423541666663</v>
      </c>
      <c r="L3828" s="20">
        <f t="shared" si="476"/>
        <v>42131.423541666663</v>
      </c>
      <c r="M3828" s="6" t="b">
        <v>0</v>
      </c>
      <c r="N3828" s="6">
        <v>26</v>
      </c>
      <c r="O3828" s="6" t="b">
        <v>1</v>
      </c>
      <c r="P3828" s="6" t="s">
        <v>8271</v>
      </c>
      <c r="Q3828" s="8">
        <f t="shared" si="477"/>
        <v>119.16666666666667</v>
      </c>
      <c r="R3828" s="9">
        <f t="shared" si="478"/>
        <v>27.5</v>
      </c>
      <c r="S3828" s="6" t="s">
        <v>8317</v>
      </c>
      <c r="T3828" s="6" t="s">
        <v>8318</v>
      </c>
      <c r="U3828" s="6" t="str">
        <f t="shared" si="472"/>
        <v>theater</v>
      </c>
      <c r="V3828" s="6" t="str">
        <f t="shared" si="479"/>
        <v>plays</v>
      </c>
      <c r="W3828" s="6" t="str">
        <f t="shared" si="473"/>
        <v>theater</v>
      </c>
      <c r="X3828" s="6" t="str">
        <f t="shared" si="474"/>
        <v>plays</v>
      </c>
    </row>
    <row r="3829" spans="1:24" ht="104.7" customHeight="1" x14ac:dyDescent="0.55000000000000004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20">
        <f t="shared" si="475"/>
        <v>42034.928252314814</v>
      </c>
      <c r="L3829" s="20">
        <f t="shared" si="476"/>
        <v>42090</v>
      </c>
      <c r="M3829" s="6" t="b">
        <v>0</v>
      </c>
      <c r="N3829" s="6">
        <v>65</v>
      </c>
      <c r="O3829" s="6" t="b">
        <v>1</v>
      </c>
      <c r="P3829" s="6" t="s">
        <v>8271</v>
      </c>
      <c r="Q3829" s="8">
        <f t="shared" si="477"/>
        <v>152.66666666666666</v>
      </c>
      <c r="R3829" s="9">
        <f t="shared" si="478"/>
        <v>70.461538461538467</v>
      </c>
      <c r="S3829" s="6" t="s">
        <v>8317</v>
      </c>
      <c r="T3829" s="6" t="s">
        <v>8318</v>
      </c>
      <c r="U3829" s="6" t="str">
        <f t="shared" si="472"/>
        <v>theater</v>
      </c>
      <c r="V3829" s="6" t="str">
        <f t="shared" si="479"/>
        <v>plays</v>
      </c>
      <c r="W3829" s="6" t="str">
        <f t="shared" si="473"/>
        <v>theater</v>
      </c>
      <c r="X3829" s="6" t="str">
        <f t="shared" si="474"/>
        <v>plays</v>
      </c>
    </row>
    <row r="3830" spans="1:24" ht="104.7" customHeight="1" x14ac:dyDescent="0.55000000000000004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20">
        <f t="shared" si="475"/>
        <v>41944.527627314819</v>
      </c>
      <c r="L3830" s="20">
        <f t="shared" si="476"/>
        <v>42004.569293981483</v>
      </c>
      <c r="M3830" s="6" t="b">
        <v>0</v>
      </c>
      <c r="N3830" s="6">
        <v>28</v>
      </c>
      <c r="O3830" s="6" t="b">
        <v>1</v>
      </c>
      <c r="P3830" s="6" t="s">
        <v>8271</v>
      </c>
      <c r="Q3830" s="8">
        <f t="shared" si="477"/>
        <v>100</v>
      </c>
      <c r="R3830" s="9">
        <f t="shared" si="478"/>
        <v>178.57142857142858</v>
      </c>
      <c r="S3830" s="6" t="s">
        <v>8317</v>
      </c>
      <c r="T3830" s="6" t="s">
        <v>8318</v>
      </c>
      <c r="U3830" s="6" t="str">
        <f t="shared" si="472"/>
        <v>theater</v>
      </c>
      <c r="V3830" s="6" t="str">
        <f t="shared" si="479"/>
        <v>plays</v>
      </c>
      <c r="W3830" s="6" t="str">
        <f t="shared" si="473"/>
        <v>theater</v>
      </c>
      <c r="X3830" s="6" t="str">
        <f t="shared" si="474"/>
        <v>plays</v>
      </c>
    </row>
    <row r="3831" spans="1:24" ht="104.7" customHeight="1" x14ac:dyDescent="0.55000000000000004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20">
        <f t="shared" si="475"/>
        <v>42593.865405092598</v>
      </c>
      <c r="L3831" s="20">
        <f t="shared" si="476"/>
        <v>42613.865405092598</v>
      </c>
      <c r="M3831" s="6" t="b">
        <v>0</v>
      </c>
      <c r="N3831" s="6">
        <v>8</v>
      </c>
      <c r="O3831" s="6" t="b">
        <v>1</v>
      </c>
      <c r="P3831" s="6" t="s">
        <v>8271</v>
      </c>
      <c r="Q3831" s="8">
        <f t="shared" si="477"/>
        <v>100.2</v>
      </c>
      <c r="R3831" s="9">
        <f t="shared" si="478"/>
        <v>62.625</v>
      </c>
      <c r="S3831" s="6" t="s">
        <v>8317</v>
      </c>
      <c r="T3831" s="6" t="s">
        <v>8318</v>
      </c>
      <c r="U3831" s="6" t="str">
        <f t="shared" si="472"/>
        <v>theater</v>
      </c>
      <c r="V3831" s="6" t="str">
        <f t="shared" si="479"/>
        <v>plays</v>
      </c>
      <c r="W3831" s="6" t="str">
        <f t="shared" si="473"/>
        <v>theater</v>
      </c>
      <c r="X3831" s="6" t="str">
        <f t="shared" si="474"/>
        <v>plays</v>
      </c>
    </row>
    <row r="3832" spans="1:24" ht="104.7" customHeight="1" x14ac:dyDescent="0.55000000000000004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20">
        <f t="shared" si="475"/>
        <v>42503.740868055553</v>
      </c>
      <c r="L3832" s="20">
        <f t="shared" si="476"/>
        <v>42517.740868055553</v>
      </c>
      <c r="M3832" s="6" t="b">
        <v>0</v>
      </c>
      <c r="N3832" s="6">
        <v>3</v>
      </c>
      <c r="O3832" s="6" t="b">
        <v>1</v>
      </c>
      <c r="P3832" s="6" t="s">
        <v>8271</v>
      </c>
      <c r="Q3832" s="8">
        <f t="shared" si="477"/>
        <v>225</v>
      </c>
      <c r="R3832" s="9">
        <f t="shared" si="478"/>
        <v>75</v>
      </c>
      <c r="S3832" s="6" t="s">
        <v>8317</v>
      </c>
      <c r="T3832" s="6" t="s">
        <v>8318</v>
      </c>
      <c r="U3832" s="6" t="str">
        <f t="shared" si="472"/>
        <v>theater</v>
      </c>
      <c r="V3832" s="6" t="str">
        <f t="shared" si="479"/>
        <v>plays</v>
      </c>
      <c r="W3832" s="6" t="str">
        <f t="shared" si="473"/>
        <v>theater</v>
      </c>
      <c r="X3832" s="6" t="str">
        <f t="shared" si="474"/>
        <v>plays</v>
      </c>
    </row>
    <row r="3833" spans="1:24" ht="104.7" customHeight="1" x14ac:dyDescent="0.55000000000000004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20">
        <f t="shared" si="475"/>
        <v>41927.848900462966</v>
      </c>
      <c r="L3833" s="20">
        <f t="shared" si="476"/>
        <v>41948.890567129631</v>
      </c>
      <c r="M3833" s="6" t="b">
        <v>0</v>
      </c>
      <c r="N3833" s="6">
        <v>9</v>
      </c>
      <c r="O3833" s="6" t="b">
        <v>1</v>
      </c>
      <c r="P3833" s="6" t="s">
        <v>8271</v>
      </c>
      <c r="Q3833" s="8">
        <f t="shared" si="477"/>
        <v>106.02199999999999</v>
      </c>
      <c r="R3833" s="9">
        <f t="shared" si="478"/>
        <v>58.901111111111113</v>
      </c>
      <c r="S3833" s="6" t="s">
        <v>8317</v>
      </c>
      <c r="T3833" s="6" t="s">
        <v>8318</v>
      </c>
      <c r="U3833" s="6" t="str">
        <f t="shared" si="472"/>
        <v>theater</v>
      </c>
      <c r="V3833" s="6" t="str">
        <f t="shared" si="479"/>
        <v>plays</v>
      </c>
      <c r="W3833" s="6" t="str">
        <f t="shared" si="473"/>
        <v>theater</v>
      </c>
      <c r="X3833" s="6" t="str">
        <f t="shared" si="474"/>
        <v>plays</v>
      </c>
    </row>
    <row r="3834" spans="1:24" ht="104.7" customHeight="1" x14ac:dyDescent="0.55000000000000004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20">
        <f t="shared" si="475"/>
        <v>42375.114988425921</v>
      </c>
      <c r="L3834" s="20">
        <f t="shared" si="476"/>
        <v>42420.114988425921</v>
      </c>
      <c r="M3834" s="6" t="b">
        <v>0</v>
      </c>
      <c r="N3834" s="6">
        <v>9</v>
      </c>
      <c r="O3834" s="6" t="b">
        <v>1</v>
      </c>
      <c r="P3834" s="6" t="s">
        <v>8271</v>
      </c>
      <c r="Q3834" s="8">
        <f t="shared" si="477"/>
        <v>104.66666666666666</v>
      </c>
      <c r="R3834" s="9">
        <f t="shared" si="478"/>
        <v>139.55555555555554</v>
      </c>
      <c r="S3834" s="6" t="s">
        <v>8317</v>
      </c>
      <c r="T3834" s="6" t="s">
        <v>8318</v>
      </c>
      <c r="U3834" s="6" t="str">
        <f t="shared" si="472"/>
        <v>theater</v>
      </c>
      <c r="V3834" s="6" t="str">
        <f t="shared" si="479"/>
        <v>plays</v>
      </c>
      <c r="W3834" s="6" t="str">
        <f t="shared" si="473"/>
        <v>theater</v>
      </c>
      <c r="X3834" s="6" t="str">
        <f t="shared" si="474"/>
        <v>plays</v>
      </c>
    </row>
    <row r="3835" spans="1:24" ht="104.7" customHeight="1" x14ac:dyDescent="0.55000000000000004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20">
        <f t="shared" si="475"/>
        <v>41963.872361111105</v>
      </c>
      <c r="L3835" s="20">
        <f t="shared" si="476"/>
        <v>41974.797916666663</v>
      </c>
      <c r="M3835" s="6" t="b">
        <v>0</v>
      </c>
      <c r="N3835" s="6">
        <v>20</v>
      </c>
      <c r="O3835" s="6" t="b">
        <v>1</v>
      </c>
      <c r="P3835" s="6" t="s">
        <v>8271</v>
      </c>
      <c r="Q3835" s="8">
        <f t="shared" si="477"/>
        <v>116.66666666666667</v>
      </c>
      <c r="R3835" s="9">
        <f t="shared" si="478"/>
        <v>70</v>
      </c>
      <c r="S3835" s="6" t="s">
        <v>8317</v>
      </c>
      <c r="T3835" s="6" t="s">
        <v>8318</v>
      </c>
      <c r="U3835" s="6" t="str">
        <f t="shared" si="472"/>
        <v>theater</v>
      </c>
      <c r="V3835" s="6" t="str">
        <f t="shared" si="479"/>
        <v>plays</v>
      </c>
      <c r="W3835" s="6" t="str">
        <f t="shared" si="473"/>
        <v>theater</v>
      </c>
      <c r="X3835" s="6" t="str">
        <f t="shared" si="474"/>
        <v>plays</v>
      </c>
    </row>
    <row r="3836" spans="1:24" ht="104.7" customHeight="1" x14ac:dyDescent="0.55000000000000004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20">
        <f t="shared" si="475"/>
        <v>42143.445219907408</v>
      </c>
      <c r="L3836" s="20">
        <f t="shared" si="476"/>
        <v>42173.445219907408</v>
      </c>
      <c r="M3836" s="6" t="b">
        <v>0</v>
      </c>
      <c r="N3836" s="6">
        <v>57</v>
      </c>
      <c r="O3836" s="6" t="b">
        <v>1</v>
      </c>
      <c r="P3836" s="6" t="s">
        <v>8271</v>
      </c>
      <c r="Q3836" s="8">
        <f t="shared" si="477"/>
        <v>109.03333333333333</v>
      </c>
      <c r="R3836" s="9">
        <f t="shared" si="478"/>
        <v>57.385964912280699</v>
      </c>
      <c r="S3836" s="6" t="s">
        <v>8317</v>
      </c>
      <c r="T3836" s="6" t="s">
        <v>8318</v>
      </c>
      <c r="U3836" s="6" t="str">
        <f t="shared" si="472"/>
        <v>theater</v>
      </c>
      <c r="V3836" s="6" t="str">
        <f t="shared" si="479"/>
        <v>plays</v>
      </c>
      <c r="W3836" s="6" t="str">
        <f t="shared" si="473"/>
        <v>theater</v>
      </c>
      <c r="X3836" s="6" t="str">
        <f t="shared" si="474"/>
        <v>plays</v>
      </c>
    </row>
    <row r="3837" spans="1:24" ht="104.7" customHeight="1" x14ac:dyDescent="0.55000000000000004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20">
        <f t="shared" si="475"/>
        <v>42460.94222222222</v>
      </c>
      <c r="L3837" s="20">
        <f t="shared" si="476"/>
        <v>42481.94222222222</v>
      </c>
      <c r="M3837" s="6" t="b">
        <v>0</v>
      </c>
      <c r="N3837" s="6">
        <v>8</v>
      </c>
      <c r="O3837" s="6" t="b">
        <v>1</v>
      </c>
      <c r="P3837" s="6" t="s">
        <v>8271</v>
      </c>
      <c r="Q3837" s="8">
        <f t="shared" si="477"/>
        <v>160</v>
      </c>
      <c r="R3837" s="9">
        <f t="shared" si="478"/>
        <v>40</v>
      </c>
      <c r="S3837" s="6" t="s">
        <v>8317</v>
      </c>
      <c r="T3837" s="6" t="s">
        <v>8318</v>
      </c>
      <c r="U3837" s="6" t="str">
        <f t="shared" si="472"/>
        <v>theater</v>
      </c>
      <c r="V3837" s="6" t="str">
        <f t="shared" si="479"/>
        <v>plays</v>
      </c>
      <c r="W3837" s="6" t="str">
        <f t="shared" si="473"/>
        <v>theater</v>
      </c>
      <c r="X3837" s="6" t="str">
        <f t="shared" si="474"/>
        <v>plays</v>
      </c>
    </row>
    <row r="3838" spans="1:24" ht="104.7" customHeight="1" x14ac:dyDescent="0.55000000000000004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20">
        <f t="shared" si="475"/>
        <v>42553.926527777774</v>
      </c>
      <c r="L3838" s="20">
        <f t="shared" si="476"/>
        <v>42585.172916666663</v>
      </c>
      <c r="M3838" s="6" t="b">
        <v>0</v>
      </c>
      <c r="N3838" s="6">
        <v>14</v>
      </c>
      <c r="O3838" s="6" t="b">
        <v>1</v>
      </c>
      <c r="P3838" s="6" t="s">
        <v>8271</v>
      </c>
      <c r="Q3838" s="8">
        <f t="shared" si="477"/>
        <v>112.5</v>
      </c>
      <c r="R3838" s="9">
        <f t="shared" si="478"/>
        <v>64.285714285714292</v>
      </c>
      <c r="S3838" s="6" t="s">
        <v>8317</v>
      </c>
      <c r="T3838" s="6" t="s">
        <v>8318</v>
      </c>
      <c r="U3838" s="6" t="str">
        <f t="shared" si="472"/>
        <v>theater</v>
      </c>
      <c r="V3838" s="6" t="str">
        <f t="shared" si="479"/>
        <v>plays</v>
      </c>
      <c r="W3838" s="6" t="str">
        <f t="shared" si="473"/>
        <v>theater</v>
      </c>
      <c r="X3838" s="6" t="str">
        <f t="shared" si="474"/>
        <v>plays</v>
      </c>
    </row>
    <row r="3839" spans="1:24" ht="104.7" customHeight="1" x14ac:dyDescent="0.55000000000000004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20">
        <f t="shared" si="475"/>
        <v>42152.765717592592</v>
      </c>
      <c r="L3839" s="20">
        <f t="shared" si="476"/>
        <v>42188.765717592592</v>
      </c>
      <c r="M3839" s="6" t="b">
        <v>0</v>
      </c>
      <c r="N3839" s="6">
        <v>17</v>
      </c>
      <c r="O3839" s="6" t="b">
        <v>1</v>
      </c>
      <c r="P3839" s="6" t="s">
        <v>8271</v>
      </c>
      <c r="Q3839" s="8">
        <f t="shared" si="477"/>
        <v>102.1</v>
      </c>
      <c r="R3839" s="9">
        <f t="shared" si="478"/>
        <v>120.11764705882354</v>
      </c>
      <c r="S3839" s="6" t="s">
        <v>8317</v>
      </c>
      <c r="T3839" s="6" t="s">
        <v>8318</v>
      </c>
      <c r="U3839" s="6" t="str">
        <f t="shared" si="472"/>
        <v>theater</v>
      </c>
      <c r="V3839" s="6" t="str">
        <f t="shared" si="479"/>
        <v>plays</v>
      </c>
      <c r="W3839" s="6" t="str">
        <f t="shared" si="473"/>
        <v>theater</v>
      </c>
      <c r="X3839" s="6" t="str">
        <f t="shared" si="474"/>
        <v>plays</v>
      </c>
    </row>
    <row r="3840" spans="1:24" ht="104.7" customHeight="1" x14ac:dyDescent="0.55000000000000004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20">
        <f t="shared" si="475"/>
        <v>42116.710752314815</v>
      </c>
      <c r="L3840" s="20">
        <f t="shared" si="476"/>
        <v>42146.710752314815</v>
      </c>
      <c r="M3840" s="6" t="b">
        <v>0</v>
      </c>
      <c r="N3840" s="6">
        <v>100</v>
      </c>
      <c r="O3840" s="6" t="b">
        <v>1</v>
      </c>
      <c r="P3840" s="6" t="s">
        <v>8271</v>
      </c>
      <c r="Q3840" s="8">
        <f t="shared" si="477"/>
        <v>100.824</v>
      </c>
      <c r="R3840" s="9">
        <f t="shared" si="478"/>
        <v>1008.24</v>
      </c>
      <c r="S3840" s="6" t="s">
        <v>8317</v>
      </c>
      <c r="T3840" s="6" t="s">
        <v>8318</v>
      </c>
      <c r="U3840" s="6" t="str">
        <f t="shared" si="472"/>
        <v>theater</v>
      </c>
      <c r="V3840" s="6" t="str">
        <f t="shared" si="479"/>
        <v>plays</v>
      </c>
      <c r="W3840" s="6" t="str">
        <f t="shared" si="473"/>
        <v>theater</v>
      </c>
      <c r="X3840" s="6" t="str">
        <f t="shared" si="474"/>
        <v>plays</v>
      </c>
    </row>
    <row r="3841" spans="1:24" ht="104.7" customHeight="1" x14ac:dyDescent="0.55000000000000004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20">
        <f t="shared" si="475"/>
        <v>42155.142638888887</v>
      </c>
      <c r="L3841" s="20">
        <f t="shared" si="476"/>
        <v>42215.142638888887</v>
      </c>
      <c r="M3841" s="6" t="b">
        <v>0</v>
      </c>
      <c r="N3841" s="6">
        <v>32</v>
      </c>
      <c r="O3841" s="6" t="b">
        <v>1</v>
      </c>
      <c r="P3841" s="6" t="s">
        <v>8271</v>
      </c>
      <c r="Q3841" s="8">
        <f t="shared" si="477"/>
        <v>101.25</v>
      </c>
      <c r="R3841" s="9">
        <f t="shared" si="478"/>
        <v>63.28125</v>
      </c>
      <c r="S3841" s="6" t="s">
        <v>8317</v>
      </c>
      <c r="T3841" s="6" t="s">
        <v>8318</v>
      </c>
      <c r="U3841" s="6" t="str">
        <f t="shared" si="472"/>
        <v>theater</v>
      </c>
      <c r="V3841" s="6" t="str">
        <f t="shared" si="479"/>
        <v>plays</v>
      </c>
      <c r="W3841" s="6" t="str">
        <f t="shared" si="473"/>
        <v>theater</v>
      </c>
      <c r="X3841" s="6" t="str">
        <f t="shared" si="474"/>
        <v>plays</v>
      </c>
    </row>
    <row r="3842" spans="1:24" ht="104.7" customHeight="1" x14ac:dyDescent="0.55000000000000004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20">
        <f t="shared" si="475"/>
        <v>42432.701724537037</v>
      </c>
      <c r="L3842" s="20">
        <f t="shared" si="476"/>
        <v>42457.660057870366</v>
      </c>
      <c r="M3842" s="6" t="b">
        <v>0</v>
      </c>
      <c r="N3842" s="6">
        <v>3</v>
      </c>
      <c r="O3842" s="6" t="b">
        <v>1</v>
      </c>
      <c r="P3842" s="6" t="s">
        <v>8271</v>
      </c>
      <c r="Q3842" s="8">
        <f t="shared" si="477"/>
        <v>6500</v>
      </c>
      <c r="R3842" s="9">
        <f t="shared" si="478"/>
        <v>21.666666666666668</v>
      </c>
      <c r="S3842" s="6" t="s">
        <v>8317</v>
      </c>
      <c r="T3842" s="6" t="s">
        <v>8318</v>
      </c>
      <c r="U3842" s="6" t="str">
        <f t="shared" ref="U3842:U3905" si="480">LEFT(P3842,FIND("/",P3842)-1)</f>
        <v>theater</v>
      </c>
      <c r="V3842" s="6" t="str">
        <f t="shared" si="479"/>
        <v>plays</v>
      </c>
      <c r="W3842" s="6" t="str">
        <f t="shared" ref="W3842:W3905" si="481">TRIM(MID(SUBSTITUTE(P3842,"/",REPT(" ",LEN(P3842))),(1-1)*LEN(P3842)+1,LEN(P3842)))</f>
        <v>theater</v>
      </c>
      <c r="X3842" s="6" t="str">
        <f t="shared" ref="X3842:X3905" si="482">TRIM(MID(SUBSTITUTE(P3842,"/",REPT(" ",LEN(P3842))),(2-1)*LEN(P3842)+1,LEN(P3842)))</f>
        <v>plays</v>
      </c>
    </row>
    <row r="3843" spans="1:24" ht="104.7" customHeight="1" x14ac:dyDescent="0.55000000000000004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20">
        <f t="shared" ref="K3843:K3906" si="483">(((J3843/60)/60)/24)+DATE(1970,1,1)</f>
        <v>41780.785729166666</v>
      </c>
      <c r="L3843" s="20">
        <f t="shared" ref="L3843:L3906" si="484">(((I3843/60)/60)/24)+DATE(1970,1,1)</f>
        <v>41840.785729166666</v>
      </c>
      <c r="M3843" s="6" t="b">
        <v>1</v>
      </c>
      <c r="N3843" s="6">
        <v>34</v>
      </c>
      <c r="O3843" s="6" t="b">
        <v>0</v>
      </c>
      <c r="P3843" s="6" t="s">
        <v>8271</v>
      </c>
      <c r="Q3843" s="8">
        <f t="shared" ref="Q3843:Q3906" si="485">E3843/D3843*100</f>
        <v>8.7200000000000006</v>
      </c>
      <c r="R3843" s="9">
        <f t="shared" ref="R3843:R3906" si="486">E3843/N3843</f>
        <v>25.647058823529413</v>
      </c>
      <c r="S3843" s="6" t="s">
        <v>8317</v>
      </c>
      <c r="T3843" s="6" t="s">
        <v>8318</v>
      </c>
      <c r="U3843" s="6" t="str">
        <f t="shared" si="480"/>
        <v>theater</v>
      </c>
      <c r="V3843" s="6" t="str">
        <f t="shared" ref="V3843:V3906" si="487">RIGHT(P3843,LEN(P3843)-LEN(U3843)-1)</f>
        <v>plays</v>
      </c>
      <c r="W3843" s="6" t="str">
        <f t="shared" si="481"/>
        <v>theater</v>
      </c>
      <c r="X3843" s="6" t="str">
        <f t="shared" si="482"/>
        <v>plays</v>
      </c>
    </row>
    <row r="3844" spans="1:24" ht="104.7" customHeight="1" x14ac:dyDescent="0.55000000000000004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20">
        <f t="shared" si="483"/>
        <v>41740.493657407409</v>
      </c>
      <c r="L3844" s="20">
        <f t="shared" si="484"/>
        <v>41770.493657407409</v>
      </c>
      <c r="M3844" s="6" t="b">
        <v>1</v>
      </c>
      <c r="N3844" s="6">
        <v>23</v>
      </c>
      <c r="O3844" s="6" t="b">
        <v>0</v>
      </c>
      <c r="P3844" s="6" t="s">
        <v>8271</v>
      </c>
      <c r="Q3844" s="8">
        <f t="shared" si="485"/>
        <v>21.94</v>
      </c>
      <c r="R3844" s="9">
        <f t="shared" si="486"/>
        <v>47.695652173913047</v>
      </c>
      <c r="S3844" s="6" t="s">
        <v>8317</v>
      </c>
      <c r="T3844" s="6" t="s">
        <v>8318</v>
      </c>
      <c r="U3844" s="6" t="str">
        <f t="shared" si="480"/>
        <v>theater</v>
      </c>
      <c r="V3844" s="6" t="str">
        <f t="shared" si="487"/>
        <v>plays</v>
      </c>
      <c r="W3844" s="6" t="str">
        <f t="shared" si="481"/>
        <v>theater</v>
      </c>
      <c r="X3844" s="6" t="str">
        <f t="shared" si="482"/>
        <v>plays</v>
      </c>
    </row>
    <row r="3845" spans="1:24" ht="104.7" customHeight="1" x14ac:dyDescent="0.55000000000000004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20">
        <f t="shared" si="483"/>
        <v>41766.072500000002</v>
      </c>
      <c r="L3845" s="20">
        <f t="shared" si="484"/>
        <v>41791.072500000002</v>
      </c>
      <c r="M3845" s="6" t="b">
        <v>1</v>
      </c>
      <c r="N3845" s="6">
        <v>19</v>
      </c>
      <c r="O3845" s="6" t="b">
        <v>0</v>
      </c>
      <c r="P3845" s="6" t="s">
        <v>8271</v>
      </c>
      <c r="Q3845" s="8">
        <f t="shared" si="485"/>
        <v>21.3</v>
      </c>
      <c r="R3845" s="9">
        <f t="shared" si="486"/>
        <v>56.05263157894737</v>
      </c>
      <c r="S3845" s="6" t="s">
        <v>8317</v>
      </c>
      <c r="T3845" s="6" t="s">
        <v>8318</v>
      </c>
      <c r="U3845" s="6" t="str">
        <f t="shared" si="480"/>
        <v>theater</v>
      </c>
      <c r="V3845" s="6" t="str">
        <f t="shared" si="487"/>
        <v>plays</v>
      </c>
      <c r="W3845" s="6" t="str">
        <f t="shared" si="481"/>
        <v>theater</v>
      </c>
      <c r="X3845" s="6" t="str">
        <f t="shared" si="482"/>
        <v>plays</v>
      </c>
    </row>
    <row r="3846" spans="1:24" ht="104.7" customHeight="1" x14ac:dyDescent="0.55000000000000004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20">
        <f t="shared" si="483"/>
        <v>41766.617291666669</v>
      </c>
      <c r="L3846" s="20">
        <f t="shared" si="484"/>
        <v>41793.290972222225</v>
      </c>
      <c r="M3846" s="6" t="b">
        <v>1</v>
      </c>
      <c r="N3846" s="6">
        <v>50</v>
      </c>
      <c r="O3846" s="6" t="b">
        <v>0</v>
      </c>
      <c r="P3846" s="6" t="s">
        <v>8271</v>
      </c>
      <c r="Q3846" s="8">
        <f t="shared" si="485"/>
        <v>41.489795918367342</v>
      </c>
      <c r="R3846" s="9">
        <f t="shared" si="486"/>
        <v>81.319999999999993</v>
      </c>
      <c r="S3846" s="6" t="s">
        <v>8317</v>
      </c>
      <c r="T3846" s="6" t="s">
        <v>8318</v>
      </c>
      <c r="U3846" s="6" t="str">
        <f t="shared" si="480"/>
        <v>theater</v>
      </c>
      <c r="V3846" s="6" t="str">
        <f t="shared" si="487"/>
        <v>plays</v>
      </c>
      <c r="W3846" s="6" t="str">
        <f t="shared" si="481"/>
        <v>theater</v>
      </c>
      <c r="X3846" s="6" t="str">
        <f t="shared" si="482"/>
        <v>plays</v>
      </c>
    </row>
    <row r="3847" spans="1:24" ht="104.7" customHeight="1" x14ac:dyDescent="0.55000000000000004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20">
        <f t="shared" si="483"/>
        <v>42248.627013888887</v>
      </c>
      <c r="L3847" s="20">
        <f t="shared" si="484"/>
        <v>42278.627013888887</v>
      </c>
      <c r="M3847" s="6" t="b">
        <v>1</v>
      </c>
      <c r="N3847" s="6">
        <v>12</v>
      </c>
      <c r="O3847" s="6" t="b">
        <v>0</v>
      </c>
      <c r="P3847" s="6" t="s">
        <v>8271</v>
      </c>
      <c r="Q3847" s="8">
        <f t="shared" si="485"/>
        <v>2.105</v>
      </c>
      <c r="R3847" s="9">
        <f t="shared" si="486"/>
        <v>70.166666666666671</v>
      </c>
      <c r="S3847" s="6" t="s">
        <v>8317</v>
      </c>
      <c r="T3847" s="6" t="s">
        <v>8318</v>
      </c>
      <c r="U3847" s="6" t="str">
        <f t="shared" si="480"/>
        <v>theater</v>
      </c>
      <c r="V3847" s="6" t="str">
        <f t="shared" si="487"/>
        <v>plays</v>
      </c>
      <c r="W3847" s="6" t="str">
        <f t="shared" si="481"/>
        <v>theater</v>
      </c>
      <c r="X3847" s="6" t="str">
        <f t="shared" si="482"/>
        <v>plays</v>
      </c>
    </row>
    <row r="3848" spans="1:24" ht="104.7" customHeight="1" x14ac:dyDescent="0.55000000000000004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20">
        <f t="shared" si="483"/>
        <v>41885.221550925926</v>
      </c>
      <c r="L3848" s="20">
        <f t="shared" si="484"/>
        <v>41916.290972222225</v>
      </c>
      <c r="M3848" s="6" t="b">
        <v>1</v>
      </c>
      <c r="N3848" s="6">
        <v>8</v>
      </c>
      <c r="O3848" s="6" t="b">
        <v>0</v>
      </c>
      <c r="P3848" s="6" t="s">
        <v>8271</v>
      </c>
      <c r="Q3848" s="8">
        <f t="shared" si="485"/>
        <v>2.7</v>
      </c>
      <c r="R3848" s="9">
        <f t="shared" si="486"/>
        <v>23.625</v>
      </c>
      <c r="S3848" s="6" t="s">
        <v>8317</v>
      </c>
      <c r="T3848" s="6" t="s">
        <v>8318</v>
      </c>
      <c r="U3848" s="6" t="str">
        <f t="shared" si="480"/>
        <v>theater</v>
      </c>
      <c r="V3848" s="6" t="str">
        <f t="shared" si="487"/>
        <v>plays</v>
      </c>
      <c r="W3848" s="6" t="str">
        <f t="shared" si="481"/>
        <v>theater</v>
      </c>
      <c r="X3848" s="6" t="str">
        <f t="shared" si="482"/>
        <v>plays</v>
      </c>
    </row>
    <row r="3849" spans="1:24" ht="104.7" customHeight="1" x14ac:dyDescent="0.55000000000000004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20">
        <f t="shared" si="483"/>
        <v>42159.224432870367</v>
      </c>
      <c r="L3849" s="20">
        <f t="shared" si="484"/>
        <v>42204.224432870367</v>
      </c>
      <c r="M3849" s="6" t="b">
        <v>1</v>
      </c>
      <c r="N3849" s="6">
        <v>9</v>
      </c>
      <c r="O3849" s="6" t="b">
        <v>0</v>
      </c>
      <c r="P3849" s="6" t="s">
        <v>8271</v>
      </c>
      <c r="Q3849" s="8">
        <f t="shared" si="485"/>
        <v>16.161904761904761</v>
      </c>
      <c r="R3849" s="9">
        <f t="shared" si="486"/>
        <v>188.55555555555554</v>
      </c>
      <c r="S3849" s="6" t="s">
        <v>8317</v>
      </c>
      <c r="T3849" s="6" t="s">
        <v>8318</v>
      </c>
      <c r="U3849" s="6" t="str">
        <f t="shared" si="480"/>
        <v>theater</v>
      </c>
      <c r="V3849" s="6" t="str">
        <f t="shared" si="487"/>
        <v>plays</v>
      </c>
      <c r="W3849" s="6" t="str">
        <f t="shared" si="481"/>
        <v>theater</v>
      </c>
      <c r="X3849" s="6" t="str">
        <f t="shared" si="482"/>
        <v>plays</v>
      </c>
    </row>
    <row r="3850" spans="1:24" ht="104.7" customHeight="1" x14ac:dyDescent="0.55000000000000004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20">
        <f t="shared" si="483"/>
        <v>42265.817002314812</v>
      </c>
      <c r="L3850" s="20">
        <f t="shared" si="484"/>
        <v>42295.817002314812</v>
      </c>
      <c r="M3850" s="6" t="b">
        <v>1</v>
      </c>
      <c r="N3850" s="6">
        <v>43</v>
      </c>
      <c r="O3850" s="6" t="b">
        <v>0</v>
      </c>
      <c r="P3850" s="6" t="s">
        <v>8271</v>
      </c>
      <c r="Q3850" s="8">
        <f t="shared" si="485"/>
        <v>16.376923076923077</v>
      </c>
      <c r="R3850" s="9">
        <f t="shared" si="486"/>
        <v>49.511627906976742</v>
      </c>
      <c r="S3850" s="6" t="s">
        <v>8317</v>
      </c>
      <c r="T3850" s="6" t="s">
        <v>8318</v>
      </c>
      <c r="U3850" s="6" t="str">
        <f t="shared" si="480"/>
        <v>theater</v>
      </c>
      <c r="V3850" s="6" t="str">
        <f t="shared" si="487"/>
        <v>plays</v>
      </c>
      <c r="W3850" s="6" t="str">
        <f t="shared" si="481"/>
        <v>theater</v>
      </c>
      <c r="X3850" s="6" t="str">
        <f t="shared" si="482"/>
        <v>plays</v>
      </c>
    </row>
    <row r="3851" spans="1:24" ht="104.7" customHeight="1" x14ac:dyDescent="0.55000000000000004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20">
        <f t="shared" si="483"/>
        <v>42136.767175925925</v>
      </c>
      <c r="L3851" s="20">
        <f t="shared" si="484"/>
        <v>42166.767175925925</v>
      </c>
      <c r="M3851" s="6" t="b">
        <v>1</v>
      </c>
      <c r="N3851" s="6">
        <v>28</v>
      </c>
      <c r="O3851" s="6" t="b">
        <v>0</v>
      </c>
      <c r="P3851" s="6" t="s">
        <v>8271</v>
      </c>
      <c r="Q3851" s="8">
        <f t="shared" si="485"/>
        <v>7.043333333333333</v>
      </c>
      <c r="R3851" s="9">
        <f t="shared" si="486"/>
        <v>75.464285714285708</v>
      </c>
      <c r="S3851" s="6" t="s">
        <v>8317</v>
      </c>
      <c r="T3851" s="6" t="s">
        <v>8318</v>
      </c>
      <c r="U3851" s="6" t="str">
        <f t="shared" si="480"/>
        <v>theater</v>
      </c>
      <c r="V3851" s="6" t="str">
        <f t="shared" si="487"/>
        <v>plays</v>
      </c>
      <c r="W3851" s="6" t="str">
        <f t="shared" si="481"/>
        <v>theater</v>
      </c>
      <c r="X3851" s="6" t="str">
        <f t="shared" si="482"/>
        <v>plays</v>
      </c>
    </row>
    <row r="3852" spans="1:24" ht="104.7" customHeight="1" x14ac:dyDescent="0.55000000000000004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20">
        <f t="shared" si="483"/>
        <v>41975.124340277776</v>
      </c>
      <c r="L3852" s="20">
        <f t="shared" si="484"/>
        <v>42005.124340277776</v>
      </c>
      <c r="M3852" s="6" t="b">
        <v>1</v>
      </c>
      <c r="N3852" s="6">
        <v>4</v>
      </c>
      <c r="O3852" s="6" t="b">
        <v>0</v>
      </c>
      <c r="P3852" s="6" t="s">
        <v>8271</v>
      </c>
      <c r="Q3852" s="8">
        <f t="shared" si="485"/>
        <v>3.8</v>
      </c>
      <c r="R3852" s="9">
        <f t="shared" si="486"/>
        <v>9.5</v>
      </c>
      <c r="S3852" s="6" t="s">
        <v>8317</v>
      </c>
      <c r="T3852" s="6" t="s">
        <v>8318</v>
      </c>
      <c r="U3852" s="6" t="str">
        <f t="shared" si="480"/>
        <v>theater</v>
      </c>
      <c r="V3852" s="6" t="str">
        <f t="shared" si="487"/>
        <v>plays</v>
      </c>
      <c r="W3852" s="6" t="str">
        <f t="shared" si="481"/>
        <v>theater</v>
      </c>
      <c r="X3852" s="6" t="str">
        <f t="shared" si="482"/>
        <v>plays</v>
      </c>
    </row>
    <row r="3853" spans="1:24" ht="104.7" customHeight="1" x14ac:dyDescent="0.55000000000000004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20">
        <f t="shared" si="483"/>
        <v>42172.439571759256</v>
      </c>
      <c r="L3853" s="20">
        <f t="shared" si="484"/>
        <v>42202.439571759256</v>
      </c>
      <c r="M3853" s="6" t="b">
        <v>1</v>
      </c>
      <c r="N3853" s="6">
        <v>24</v>
      </c>
      <c r="O3853" s="6" t="b">
        <v>0</v>
      </c>
      <c r="P3853" s="6" t="s">
        <v>8271</v>
      </c>
      <c r="Q3853" s="8">
        <f t="shared" si="485"/>
        <v>34.08</v>
      </c>
      <c r="R3853" s="9">
        <f t="shared" si="486"/>
        <v>35.5</v>
      </c>
      <c r="S3853" s="6" t="s">
        <v>8317</v>
      </c>
      <c r="T3853" s="6" t="s">
        <v>8318</v>
      </c>
      <c r="U3853" s="6" t="str">
        <f t="shared" si="480"/>
        <v>theater</v>
      </c>
      <c r="V3853" s="6" t="str">
        <f t="shared" si="487"/>
        <v>plays</v>
      </c>
      <c r="W3853" s="6" t="str">
        <f t="shared" si="481"/>
        <v>theater</v>
      </c>
      <c r="X3853" s="6" t="str">
        <f t="shared" si="482"/>
        <v>plays</v>
      </c>
    </row>
    <row r="3854" spans="1:24" ht="104.7" customHeight="1" x14ac:dyDescent="0.55000000000000004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20">
        <f t="shared" si="483"/>
        <v>42065.190694444449</v>
      </c>
      <c r="L3854" s="20">
        <f t="shared" si="484"/>
        <v>42090.149027777778</v>
      </c>
      <c r="M3854" s="6" t="b">
        <v>0</v>
      </c>
      <c r="N3854" s="6">
        <v>2</v>
      </c>
      <c r="O3854" s="6" t="b">
        <v>0</v>
      </c>
      <c r="P3854" s="6" t="s">
        <v>8271</v>
      </c>
      <c r="Q3854" s="8">
        <f t="shared" si="485"/>
        <v>0.2</v>
      </c>
      <c r="R3854" s="9">
        <f t="shared" si="486"/>
        <v>10</v>
      </c>
      <c r="S3854" s="6" t="s">
        <v>8317</v>
      </c>
      <c r="T3854" s="6" t="s">
        <v>8318</v>
      </c>
      <c r="U3854" s="6" t="str">
        <f t="shared" si="480"/>
        <v>theater</v>
      </c>
      <c r="V3854" s="6" t="str">
        <f t="shared" si="487"/>
        <v>plays</v>
      </c>
      <c r="W3854" s="6" t="str">
        <f t="shared" si="481"/>
        <v>theater</v>
      </c>
      <c r="X3854" s="6" t="str">
        <f t="shared" si="482"/>
        <v>plays</v>
      </c>
    </row>
    <row r="3855" spans="1:24" ht="104.7" customHeight="1" x14ac:dyDescent="0.55000000000000004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20">
        <f t="shared" si="483"/>
        <v>41848.84002314815</v>
      </c>
      <c r="L3855" s="20">
        <f t="shared" si="484"/>
        <v>41883.84002314815</v>
      </c>
      <c r="M3855" s="6" t="b">
        <v>0</v>
      </c>
      <c r="N3855" s="6">
        <v>2</v>
      </c>
      <c r="O3855" s="6" t="b">
        <v>0</v>
      </c>
      <c r="P3855" s="6" t="s">
        <v>8271</v>
      </c>
      <c r="Q3855" s="8">
        <f t="shared" si="485"/>
        <v>2.5999999999999999E-2</v>
      </c>
      <c r="R3855" s="9">
        <f t="shared" si="486"/>
        <v>13</v>
      </c>
      <c r="S3855" s="6" t="s">
        <v>8317</v>
      </c>
      <c r="T3855" s="6" t="s">
        <v>8318</v>
      </c>
      <c r="U3855" s="6" t="str">
        <f t="shared" si="480"/>
        <v>theater</v>
      </c>
      <c r="V3855" s="6" t="str">
        <f t="shared" si="487"/>
        <v>plays</v>
      </c>
      <c r="W3855" s="6" t="str">
        <f t="shared" si="481"/>
        <v>theater</v>
      </c>
      <c r="X3855" s="6" t="str">
        <f t="shared" si="482"/>
        <v>plays</v>
      </c>
    </row>
    <row r="3856" spans="1:24" ht="104.7" customHeight="1" x14ac:dyDescent="0.55000000000000004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20">
        <f t="shared" si="483"/>
        <v>42103.884930555556</v>
      </c>
      <c r="L3856" s="20">
        <f t="shared" si="484"/>
        <v>42133.884930555556</v>
      </c>
      <c r="M3856" s="6" t="b">
        <v>0</v>
      </c>
      <c r="N3856" s="6">
        <v>20</v>
      </c>
      <c r="O3856" s="6" t="b">
        <v>0</v>
      </c>
      <c r="P3856" s="6" t="s">
        <v>8271</v>
      </c>
      <c r="Q3856" s="8">
        <f t="shared" si="485"/>
        <v>16.254545454545454</v>
      </c>
      <c r="R3856" s="9">
        <f t="shared" si="486"/>
        <v>89.4</v>
      </c>
      <c r="S3856" s="6" t="s">
        <v>8317</v>
      </c>
      <c r="T3856" s="6" t="s">
        <v>8318</v>
      </c>
      <c r="U3856" s="6" t="str">
        <f t="shared" si="480"/>
        <v>theater</v>
      </c>
      <c r="V3856" s="6" t="str">
        <f t="shared" si="487"/>
        <v>plays</v>
      </c>
      <c r="W3856" s="6" t="str">
        <f t="shared" si="481"/>
        <v>theater</v>
      </c>
      <c r="X3856" s="6" t="str">
        <f t="shared" si="482"/>
        <v>plays</v>
      </c>
    </row>
    <row r="3857" spans="1:24" ht="104.7" customHeight="1" x14ac:dyDescent="0.55000000000000004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20">
        <f t="shared" si="483"/>
        <v>42059.970729166671</v>
      </c>
      <c r="L3857" s="20">
        <f t="shared" si="484"/>
        <v>42089.929062499999</v>
      </c>
      <c r="M3857" s="6" t="b">
        <v>0</v>
      </c>
      <c r="N3857" s="6">
        <v>1</v>
      </c>
      <c r="O3857" s="6" t="b">
        <v>0</v>
      </c>
      <c r="P3857" s="6" t="s">
        <v>8271</v>
      </c>
      <c r="Q3857" s="8">
        <f t="shared" si="485"/>
        <v>2.5</v>
      </c>
      <c r="R3857" s="9">
        <f t="shared" si="486"/>
        <v>25</v>
      </c>
      <c r="S3857" s="6" t="s">
        <v>8317</v>
      </c>
      <c r="T3857" s="6" t="s">
        <v>8318</v>
      </c>
      <c r="U3857" s="6" t="str">
        <f t="shared" si="480"/>
        <v>theater</v>
      </c>
      <c r="V3857" s="6" t="str">
        <f t="shared" si="487"/>
        <v>plays</v>
      </c>
      <c r="W3857" s="6" t="str">
        <f t="shared" si="481"/>
        <v>theater</v>
      </c>
      <c r="X3857" s="6" t="str">
        <f t="shared" si="482"/>
        <v>plays</v>
      </c>
    </row>
    <row r="3858" spans="1:24" ht="104.7" customHeight="1" x14ac:dyDescent="0.55000000000000004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20">
        <f t="shared" si="483"/>
        <v>42041.743090277778</v>
      </c>
      <c r="L3858" s="20">
        <f t="shared" si="484"/>
        <v>42071.701423611114</v>
      </c>
      <c r="M3858" s="6" t="b">
        <v>0</v>
      </c>
      <c r="N3858" s="6">
        <v>1</v>
      </c>
      <c r="O3858" s="6" t="b">
        <v>0</v>
      </c>
      <c r="P3858" s="6" t="s">
        <v>8271</v>
      </c>
      <c r="Q3858" s="8">
        <f t="shared" si="485"/>
        <v>0.02</v>
      </c>
      <c r="R3858" s="9">
        <f t="shared" si="486"/>
        <v>1</v>
      </c>
      <c r="S3858" s="6" t="s">
        <v>8317</v>
      </c>
      <c r="T3858" s="6" t="s">
        <v>8318</v>
      </c>
      <c r="U3858" s="6" t="str">
        <f t="shared" si="480"/>
        <v>theater</v>
      </c>
      <c r="V3858" s="6" t="str">
        <f t="shared" si="487"/>
        <v>plays</v>
      </c>
      <c r="W3858" s="6" t="str">
        <f t="shared" si="481"/>
        <v>theater</v>
      </c>
      <c r="X3858" s="6" t="str">
        <f t="shared" si="482"/>
        <v>plays</v>
      </c>
    </row>
    <row r="3859" spans="1:24" ht="104.7" customHeight="1" x14ac:dyDescent="0.55000000000000004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20">
        <f t="shared" si="483"/>
        <v>41829.73715277778</v>
      </c>
      <c r="L3859" s="20">
        <f t="shared" si="484"/>
        <v>41852.716666666667</v>
      </c>
      <c r="M3859" s="6" t="b">
        <v>0</v>
      </c>
      <c r="N3859" s="6">
        <v>4</v>
      </c>
      <c r="O3859" s="6" t="b">
        <v>0</v>
      </c>
      <c r="P3859" s="6" t="s">
        <v>8271</v>
      </c>
      <c r="Q3859" s="8">
        <f t="shared" si="485"/>
        <v>5.2</v>
      </c>
      <c r="R3859" s="9">
        <f t="shared" si="486"/>
        <v>65</v>
      </c>
      <c r="S3859" s="6" t="s">
        <v>8317</v>
      </c>
      <c r="T3859" s="6" t="s">
        <v>8318</v>
      </c>
      <c r="U3859" s="6" t="str">
        <f t="shared" si="480"/>
        <v>theater</v>
      </c>
      <c r="V3859" s="6" t="str">
        <f t="shared" si="487"/>
        <v>plays</v>
      </c>
      <c r="W3859" s="6" t="str">
        <f t="shared" si="481"/>
        <v>theater</v>
      </c>
      <c r="X3859" s="6" t="str">
        <f t="shared" si="482"/>
        <v>plays</v>
      </c>
    </row>
    <row r="3860" spans="1:24" ht="104.7" customHeight="1" x14ac:dyDescent="0.55000000000000004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20">
        <f t="shared" si="483"/>
        <v>42128.431064814817</v>
      </c>
      <c r="L3860" s="20">
        <f t="shared" si="484"/>
        <v>42146.875</v>
      </c>
      <c r="M3860" s="6" t="b">
        <v>0</v>
      </c>
      <c r="N3860" s="6">
        <v>1</v>
      </c>
      <c r="O3860" s="6" t="b">
        <v>0</v>
      </c>
      <c r="P3860" s="6" t="s">
        <v>8271</v>
      </c>
      <c r="Q3860" s="8">
        <f t="shared" si="485"/>
        <v>2</v>
      </c>
      <c r="R3860" s="9">
        <f t="shared" si="486"/>
        <v>10</v>
      </c>
      <c r="S3860" s="6" t="s">
        <v>8317</v>
      </c>
      <c r="T3860" s="6" t="s">
        <v>8318</v>
      </c>
      <c r="U3860" s="6" t="str">
        <f t="shared" si="480"/>
        <v>theater</v>
      </c>
      <c r="V3860" s="6" t="str">
        <f t="shared" si="487"/>
        <v>plays</v>
      </c>
      <c r="W3860" s="6" t="str">
        <f t="shared" si="481"/>
        <v>theater</v>
      </c>
      <c r="X3860" s="6" t="str">
        <f t="shared" si="482"/>
        <v>plays</v>
      </c>
    </row>
    <row r="3861" spans="1:24" ht="104.7" customHeight="1" x14ac:dyDescent="0.55000000000000004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20">
        <f t="shared" si="483"/>
        <v>41789.893599537041</v>
      </c>
      <c r="L3861" s="20">
        <f t="shared" si="484"/>
        <v>41815.875</v>
      </c>
      <c r="M3861" s="6" t="b">
        <v>0</v>
      </c>
      <c r="N3861" s="6">
        <v>1</v>
      </c>
      <c r="O3861" s="6" t="b">
        <v>0</v>
      </c>
      <c r="P3861" s="6" t="s">
        <v>8271</v>
      </c>
      <c r="Q3861" s="8">
        <f t="shared" si="485"/>
        <v>0.04</v>
      </c>
      <c r="R3861" s="9">
        <f t="shared" si="486"/>
        <v>1</v>
      </c>
      <c r="S3861" s="6" t="s">
        <v>8317</v>
      </c>
      <c r="T3861" s="6" t="s">
        <v>8318</v>
      </c>
      <c r="U3861" s="6" t="str">
        <f t="shared" si="480"/>
        <v>theater</v>
      </c>
      <c r="V3861" s="6" t="str">
        <f t="shared" si="487"/>
        <v>plays</v>
      </c>
      <c r="W3861" s="6" t="str">
        <f t="shared" si="481"/>
        <v>theater</v>
      </c>
      <c r="X3861" s="6" t="str">
        <f t="shared" si="482"/>
        <v>plays</v>
      </c>
    </row>
    <row r="3862" spans="1:24" ht="104.7" customHeight="1" x14ac:dyDescent="0.55000000000000004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20">
        <f t="shared" si="483"/>
        <v>41833.660995370366</v>
      </c>
      <c r="L3862" s="20">
        <f t="shared" si="484"/>
        <v>41863.660995370366</v>
      </c>
      <c r="M3862" s="6" t="b">
        <v>0</v>
      </c>
      <c r="N3862" s="6">
        <v>13</v>
      </c>
      <c r="O3862" s="6" t="b">
        <v>0</v>
      </c>
      <c r="P3862" s="6" t="s">
        <v>8271</v>
      </c>
      <c r="Q3862" s="8">
        <f t="shared" si="485"/>
        <v>17.666666666666668</v>
      </c>
      <c r="R3862" s="9">
        <f t="shared" si="486"/>
        <v>81.538461538461533</v>
      </c>
      <c r="S3862" s="6" t="s">
        <v>8317</v>
      </c>
      <c r="T3862" s="6" t="s">
        <v>8318</v>
      </c>
      <c r="U3862" s="6" t="str">
        <f t="shared" si="480"/>
        <v>theater</v>
      </c>
      <c r="V3862" s="6" t="str">
        <f t="shared" si="487"/>
        <v>plays</v>
      </c>
      <c r="W3862" s="6" t="str">
        <f t="shared" si="481"/>
        <v>theater</v>
      </c>
      <c r="X3862" s="6" t="str">
        <f t="shared" si="482"/>
        <v>plays</v>
      </c>
    </row>
    <row r="3863" spans="1:24" ht="104.7" customHeight="1" x14ac:dyDescent="0.55000000000000004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20">
        <f t="shared" si="483"/>
        <v>41914.590011574073</v>
      </c>
      <c r="L3863" s="20">
        <f t="shared" si="484"/>
        <v>41955.907638888893</v>
      </c>
      <c r="M3863" s="6" t="b">
        <v>0</v>
      </c>
      <c r="N3863" s="6">
        <v>1</v>
      </c>
      <c r="O3863" s="6" t="b">
        <v>0</v>
      </c>
      <c r="P3863" s="6" t="s">
        <v>8271</v>
      </c>
      <c r="Q3863" s="8">
        <f t="shared" si="485"/>
        <v>5</v>
      </c>
      <c r="R3863" s="9">
        <f t="shared" si="486"/>
        <v>100</v>
      </c>
      <c r="S3863" s="6" t="s">
        <v>8317</v>
      </c>
      <c r="T3863" s="6" t="s">
        <v>8318</v>
      </c>
      <c r="U3863" s="6" t="str">
        <f t="shared" si="480"/>
        <v>theater</v>
      </c>
      <c r="V3863" s="6" t="str">
        <f t="shared" si="487"/>
        <v>plays</v>
      </c>
      <c r="W3863" s="6" t="str">
        <f t="shared" si="481"/>
        <v>theater</v>
      </c>
      <c r="X3863" s="6" t="str">
        <f t="shared" si="482"/>
        <v>plays</v>
      </c>
    </row>
    <row r="3864" spans="1:24" ht="104.7" customHeight="1" x14ac:dyDescent="0.55000000000000004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20">
        <f t="shared" si="483"/>
        <v>42611.261064814811</v>
      </c>
      <c r="L3864" s="20">
        <f t="shared" si="484"/>
        <v>42625.707638888889</v>
      </c>
      <c r="M3864" s="6" t="b">
        <v>0</v>
      </c>
      <c r="N3864" s="6">
        <v>1</v>
      </c>
      <c r="O3864" s="6" t="b">
        <v>0</v>
      </c>
      <c r="P3864" s="6" t="s">
        <v>8271</v>
      </c>
      <c r="Q3864" s="8">
        <f t="shared" si="485"/>
        <v>1.3333333333333334E-2</v>
      </c>
      <c r="R3864" s="9">
        <f t="shared" si="486"/>
        <v>1</v>
      </c>
      <c r="S3864" s="6" t="s">
        <v>8317</v>
      </c>
      <c r="T3864" s="6" t="s">
        <v>8318</v>
      </c>
      <c r="U3864" s="6" t="str">
        <f t="shared" si="480"/>
        <v>theater</v>
      </c>
      <c r="V3864" s="6" t="str">
        <f t="shared" si="487"/>
        <v>plays</v>
      </c>
      <c r="W3864" s="6" t="str">
        <f t="shared" si="481"/>
        <v>theater</v>
      </c>
      <c r="X3864" s="6" t="str">
        <f t="shared" si="482"/>
        <v>plays</v>
      </c>
    </row>
    <row r="3865" spans="1:24" ht="104.7" customHeight="1" x14ac:dyDescent="0.55000000000000004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20">
        <f t="shared" si="483"/>
        <v>42253.633159722223</v>
      </c>
      <c r="L3865" s="20">
        <f t="shared" si="484"/>
        <v>42313.674826388888</v>
      </c>
      <c r="M3865" s="6" t="b">
        <v>0</v>
      </c>
      <c r="N3865" s="6">
        <v>0</v>
      </c>
      <c r="O3865" s="6" t="b">
        <v>0</v>
      </c>
      <c r="P3865" s="6" t="s">
        <v>8271</v>
      </c>
      <c r="Q3865" s="8">
        <f t="shared" si="485"/>
        <v>0</v>
      </c>
      <c r="R3865" s="9" t="e">
        <f t="shared" si="486"/>
        <v>#DIV/0!</v>
      </c>
      <c r="S3865" s="6" t="s">
        <v>8317</v>
      </c>
      <c r="T3865" s="6" t="s">
        <v>8318</v>
      </c>
      <c r="U3865" s="6" t="str">
        <f t="shared" si="480"/>
        <v>theater</v>
      </c>
      <c r="V3865" s="6" t="str">
        <f t="shared" si="487"/>
        <v>plays</v>
      </c>
      <c r="W3865" s="6" t="str">
        <f t="shared" si="481"/>
        <v>theater</v>
      </c>
      <c r="X3865" s="6" t="str">
        <f t="shared" si="482"/>
        <v>plays</v>
      </c>
    </row>
    <row r="3866" spans="1:24" ht="104.7" customHeight="1" x14ac:dyDescent="0.55000000000000004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20">
        <f t="shared" si="483"/>
        <v>42295.891828703709</v>
      </c>
      <c r="L3866" s="20">
        <f t="shared" si="484"/>
        <v>42325.933495370366</v>
      </c>
      <c r="M3866" s="6" t="b">
        <v>0</v>
      </c>
      <c r="N3866" s="6">
        <v>3</v>
      </c>
      <c r="O3866" s="6" t="b">
        <v>0</v>
      </c>
      <c r="P3866" s="6" t="s">
        <v>8271</v>
      </c>
      <c r="Q3866" s="8">
        <f t="shared" si="485"/>
        <v>1.2</v>
      </c>
      <c r="R3866" s="9">
        <f t="shared" si="486"/>
        <v>20</v>
      </c>
      <c r="S3866" s="6" t="s">
        <v>8317</v>
      </c>
      <c r="T3866" s="6" t="s">
        <v>8318</v>
      </c>
      <c r="U3866" s="6" t="str">
        <f t="shared" si="480"/>
        <v>theater</v>
      </c>
      <c r="V3866" s="6" t="str">
        <f t="shared" si="487"/>
        <v>plays</v>
      </c>
      <c r="W3866" s="6" t="str">
        <f t="shared" si="481"/>
        <v>theater</v>
      </c>
      <c r="X3866" s="6" t="str">
        <f t="shared" si="482"/>
        <v>plays</v>
      </c>
    </row>
    <row r="3867" spans="1:24" ht="104.7" customHeight="1" x14ac:dyDescent="0.55000000000000004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20">
        <f t="shared" si="483"/>
        <v>41841.651597222226</v>
      </c>
      <c r="L3867" s="20">
        <f t="shared" si="484"/>
        <v>41881.229166666664</v>
      </c>
      <c r="M3867" s="6" t="b">
        <v>0</v>
      </c>
      <c r="N3867" s="6">
        <v>14</v>
      </c>
      <c r="O3867" s="6" t="b">
        <v>0</v>
      </c>
      <c r="P3867" s="6" t="s">
        <v>8271</v>
      </c>
      <c r="Q3867" s="8">
        <f t="shared" si="485"/>
        <v>26.937422295897225</v>
      </c>
      <c r="R3867" s="9">
        <f t="shared" si="486"/>
        <v>46.428571428571431</v>
      </c>
      <c r="S3867" s="6" t="s">
        <v>8317</v>
      </c>
      <c r="T3867" s="6" t="s">
        <v>8318</v>
      </c>
      <c r="U3867" s="6" t="str">
        <f t="shared" si="480"/>
        <v>theater</v>
      </c>
      <c r="V3867" s="6" t="str">
        <f t="shared" si="487"/>
        <v>plays</v>
      </c>
      <c r="W3867" s="6" t="str">
        <f t="shared" si="481"/>
        <v>theater</v>
      </c>
      <c r="X3867" s="6" t="str">
        <f t="shared" si="482"/>
        <v>plays</v>
      </c>
    </row>
    <row r="3868" spans="1:24" ht="104.7" customHeight="1" x14ac:dyDescent="0.55000000000000004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20">
        <f t="shared" si="483"/>
        <v>42402.947002314817</v>
      </c>
      <c r="L3868" s="20">
        <f t="shared" si="484"/>
        <v>42452.145138888889</v>
      </c>
      <c r="M3868" s="6" t="b">
        <v>0</v>
      </c>
      <c r="N3868" s="6">
        <v>2</v>
      </c>
      <c r="O3868" s="6" t="b">
        <v>0</v>
      </c>
      <c r="P3868" s="6" t="s">
        <v>8271</v>
      </c>
      <c r="Q3868" s="8">
        <f t="shared" si="485"/>
        <v>0.54999999999999993</v>
      </c>
      <c r="R3868" s="9">
        <f t="shared" si="486"/>
        <v>5.5</v>
      </c>
      <c r="S3868" s="6" t="s">
        <v>8317</v>
      </c>
      <c r="T3868" s="6" t="s">
        <v>8318</v>
      </c>
      <c r="U3868" s="6" t="str">
        <f t="shared" si="480"/>
        <v>theater</v>
      </c>
      <c r="V3868" s="6" t="str">
        <f t="shared" si="487"/>
        <v>plays</v>
      </c>
      <c r="W3868" s="6" t="str">
        <f t="shared" si="481"/>
        <v>theater</v>
      </c>
      <c r="X3868" s="6" t="str">
        <f t="shared" si="482"/>
        <v>plays</v>
      </c>
    </row>
    <row r="3869" spans="1:24" ht="104.7" customHeight="1" x14ac:dyDescent="0.55000000000000004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20">
        <f t="shared" si="483"/>
        <v>42509.814108796301</v>
      </c>
      <c r="L3869" s="20">
        <f t="shared" si="484"/>
        <v>42539.814108796301</v>
      </c>
      <c r="M3869" s="6" t="b">
        <v>0</v>
      </c>
      <c r="N3869" s="6">
        <v>5</v>
      </c>
      <c r="O3869" s="6" t="b">
        <v>0</v>
      </c>
      <c r="P3869" s="6" t="s">
        <v>8271</v>
      </c>
      <c r="Q3869" s="8">
        <f t="shared" si="485"/>
        <v>12.55</v>
      </c>
      <c r="R3869" s="9">
        <f t="shared" si="486"/>
        <v>50.2</v>
      </c>
      <c r="S3869" s="6" t="s">
        <v>8317</v>
      </c>
      <c r="T3869" s="6" t="s">
        <v>8318</v>
      </c>
      <c r="U3869" s="6" t="str">
        <f t="shared" si="480"/>
        <v>theater</v>
      </c>
      <c r="V3869" s="6" t="str">
        <f t="shared" si="487"/>
        <v>plays</v>
      </c>
      <c r="W3869" s="6" t="str">
        <f t="shared" si="481"/>
        <v>theater</v>
      </c>
      <c r="X3869" s="6" t="str">
        <f t="shared" si="482"/>
        <v>plays</v>
      </c>
    </row>
    <row r="3870" spans="1:24" ht="104.7" customHeight="1" x14ac:dyDescent="0.55000000000000004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20">
        <f t="shared" si="483"/>
        <v>41865.659780092588</v>
      </c>
      <c r="L3870" s="20">
        <f t="shared" si="484"/>
        <v>41890.659780092588</v>
      </c>
      <c r="M3870" s="6" t="b">
        <v>0</v>
      </c>
      <c r="N3870" s="6">
        <v>1</v>
      </c>
      <c r="O3870" s="6" t="b">
        <v>0</v>
      </c>
      <c r="P3870" s="6" t="s">
        <v>8305</v>
      </c>
      <c r="Q3870" s="8">
        <f t="shared" si="485"/>
        <v>0.2</v>
      </c>
      <c r="R3870" s="9">
        <f t="shared" si="486"/>
        <v>10</v>
      </c>
      <c r="S3870" s="6" t="s">
        <v>8317</v>
      </c>
      <c r="T3870" s="6" t="s">
        <v>8359</v>
      </c>
      <c r="U3870" s="6" t="str">
        <f t="shared" si="480"/>
        <v>theater</v>
      </c>
      <c r="V3870" s="6" t="str">
        <f t="shared" si="487"/>
        <v>musical</v>
      </c>
      <c r="W3870" s="6" t="str">
        <f t="shared" si="481"/>
        <v>theater</v>
      </c>
      <c r="X3870" s="6" t="str">
        <f t="shared" si="482"/>
        <v>musical</v>
      </c>
    </row>
    <row r="3871" spans="1:24" ht="104.7" customHeight="1" x14ac:dyDescent="0.55000000000000004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20">
        <f t="shared" si="483"/>
        <v>42047.724444444444</v>
      </c>
      <c r="L3871" s="20">
        <f t="shared" si="484"/>
        <v>42077.132638888885</v>
      </c>
      <c r="M3871" s="6" t="b">
        <v>0</v>
      </c>
      <c r="N3871" s="6">
        <v>15</v>
      </c>
      <c r="O3871" s="6" t="b">
        <v>0</v>
      </c>
      <c r="P3871" s="6" t="s">
        <v>8305</v>
      </c>
      <c r="Q3871" s="8">
        <f t="shared" si="485"/>
        <v>3.4474868431088401</v>
      </c>
      <c r="R3871" s="9">
        <f t="shared" si="486"/>
        <v>30.133333333333333</v>
      </c>
      <c r="S3871" s="6" t="s">
        <v>8317</v>
      </c>
      <c r="T3871" s="6" t="s">
        <v>8359</v>
      </c>
      <c r="U3871" s="6" t="str">
        <f t="shared" si="480"/>
        <v>theater</v>
      </c>
      <c r="V3871" s="6" t="str">
        <f t="shared" si="487"/>
        <v>musical</v>
      </c>
      <c r="W3871" s="6" t="str">
        <f t="shared" si="481"/>
        <v>theater</v>
      </c>
      <c r="X3871" s="6" t="str">
        <f t="shared" si="482"/>
        <v>musical</v>
      </c>
    </row>
    <row r="3872" spans="1:24" ht="104.7" customHeight="1" x14ac:dyDescent="0.55000000000000004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20">
        <f t="shared" si="483"/>
        <v>41793.17219907407</v>
      </c>
      <c r="L3872" s="20">
        <f t="shared" si="484"/>
        <v>41823.17219907407</v>
      </c>
      <c r="M3872" s="6" t="b">
        <v>0</v>
      </c>
      <c r="N3872" s="6">
        <v>10</v>
      </c>
      <c r="O3872" s="6" t="b">
        <v>0</v>
      </c>
      <c r="P3872" s="6" t="s">
        <v>8305</v>
      </c>
      <c r="Q3872" s="8">
        <f t="shared" si="485"/>
        <v>15</v>
      </c>
      <c r="R3872" s="9">
        <f t="shared" si="486"/>
        <v>150</v>
      </c>
      <c r="S3872" s="6" t="s">
        <v>8317</v>
      </c>
      <c r="T3872" s="6" t="s">
        <v>8359</v>
      </c>
      <c r="U3872" s="6" t="str">
        <f t="shared" si="480"/>
        <v>theater</v>
      </c>
      <c r="V3872" s="6" t="str">
        <f t="shared" si="487"/>
        <v>musical</v>
      </c>
      <c r="W3872" s="6" t="str">
        <f t="shared" si="481"/>
        <v>theater</v>
      </c>
      <c r="X3872" s="6" t="str">
        <f t="shared" si="482"/>
        <v>musical</v>
      </c>
    </row>
    <row r="3873" spans="1:24" ht="104.7" customHeight="1" x14ac:dyDescent="0.55000000000000004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20">
        <f t="shared" si="483"/>
        <v>42763.780671296292</v>
      </c>
      <c r="L3873" s="20">
        <f t="shared" si="484"/>
        <v>42823.739004629635</v>
      </c>
      <c r="M3873" s="6" t="b">
        <v>0</v>
      </c>
      <c r="N3873" s="6">
        <v>3</v>
      </c>
      <c r="O3873" s="6" t="b">
        <v>0</v>
      </c>
      <c r="P3873" s="6" t="s">
        <v>8305</v>
      </c>
      <c r="Q3873" s="8">
        <f t="shared" si="485"/>
        <v>2.666666666666667</v>
      </c>
      <c r="R3873" s="9">
        <f t="shared" si="486"/>
        <v>13.333333333333334</v>
      </c>
      <c r="S3873" s="6" t="s">
        <v>8317</v>
      </c>
      <c r="T3873" s="6" t="s">
        <v>8359</v>
      </c>
      <c r="U3873" s="6" t="str">
        <f t="shared" si="480"/>
        <v>theater</v>
      </c>
      <c r="V3873" s="6" t="str">
        <f t="shared" si="487"/>
        <v>musical</v>
      </c>
      <c r="W3873" s="6" t="str">
        <f t="shared" si="481"/>
        <v>theater</v>
      </c>
      <c r="X3873" s="6" t="str">
        <f t="shared" si="482"/>
        <v>musical</v>
      </c>
    </row>
    <row r="3874" spans="1:24" ht="104.7" customHeight="1" x14ac:dyDescent="0.55000000000000004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20">
        <f t="shared" si="483"/>
        <v>42180.145787037036</v>
      </c>
      <c r="L3874" s="20">
        <f t="shared" si="484"/>
        <v>42230.145787037036</v>
      </c>
      <c r="M3874" s="6" t="b">
        <v>0</v>
      </c>
      <c r="N3874" s="6">
        <v>0</v>
      </c>
      <c r="O3874" s="6" t="b">
        <v>0</v>
      </c>
      <c r="P3874" s="6" t="s">
        <v>8305</v>
      </c>
      <c r="Q3874" s="8">
        <f t="shared" si="485"/>
        <v>0</v>
      </c>
      <c r="R3874" s="9" t="e">
        <f t="shared" si="486"/>
        <v>#DIV/0!</v>
      </c>
      <c r="S3874" s="6" t="s">
        <v>8317</v>
      </c>
      <c r="T3874" s="6" t="s">
        <v>8359</v>
      </c>
      <c r="U3874" s="6" t="str">
        <f t="shared" si="480"/>
        <v>theater</v>
      </c>
      <c r="V3874" s="6" t="str">
        <f t="shared" si="487"/>
        <v>musical</v>
      </c>
      <c r="W3874" s="6" t="str">
        <f t="shared" si="481"/>
        <v>theater</v>
      </c>
      <c r="X3874" s="6" t="str">
        <f t="shared" si="482"/>
        <v>musical</v>
      </c>
    </row>
    <row r="3875" spans="1:24" ht="104.7" customHeight="1" x14ac:dyDescent="0.55000000000000004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20">
        <f t="shared" si="483"/>
        <v>42255.696006944447</v>
      </c>
      <c r="L3875" s="20">
        <f t="shared" si="484"/>
        <v>42285.696006944447</v>
      </c>
      <c r="M3875" s="6" t="b">
        <v>0</v>
      </c>
      <c r="N3875" s="6">
        <v>0</v>
      </c>
      <c r="O3875" s="6" t="b">
        <v>0</v>
      </c>
      <c r="P3875" s="6" t="s">
        <v>8305</v>
      </c>
      <c r="Q3875" s="8">
        <f t="shared" si="485"/>
        <v>0</v>
      </c>
      <c r="R3875" s="9" t="e">
        <f t="shared" si="486"/>
        <v>#DIV/0!</v>
      </c>
      <c r="S3875" s="6" t="s">
        <v>8317</v>
      </c>
      <c r="T3875" s="6" t="s">
        <v>8359</v>
      </c>
      <c r="U3875" s="6" t="str">
        <f t="shared" si="480"/>
        <v>theater</v>
      </c>
      <c r="V3875" s="6" t="str">
        <f t="shared" si="487"/>
        <v>musical</v>
      </c>
      <c r="W3875" s="6" t="str">
        <f t="shared" si="481"/>
        <v>theater</v>
      </c>
      <c r="X3875" s="6" t="str">
        <f t="shared" si="482"/>
        <v>musical</v>
      </c>
    </row>
    <row r="3876" spans="1:24" ht="104.7" customHeight="1" x14ac:dyDescent="0.55000000000000004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20">
        <f t="shared" si="483"/>
        <v>42007.016458333332</v>
      </c>
      <c r="L3876" s="20">
        <f t="shared" si="484"/>
        <v>42028.041666666672</v>
      </c>
      <c r="M3876" s="6" t="b">
        <v>0</v>
      </c>
      <c r="N3876" s="6">
        <v>0</v>
      </c>
      <c r="O3876" s="6" t="b">
        <v>0</v>
      </c>
      <c r="P3876" s="6" t="s">
        <v>8305</v>
      </c>
      <c r="Q3876" s="8">
        <f t="shared" si="485"/>
        <v>0</v>
      </c>
      <c r="R3876" s="9" t="e">
        <f t="shared" si="486"/>
        <v>#DIV/0!</v>
      </c>
      <c r="S3876" s="6" t="s">
        <v>8317</v>
      </c>
      <c r="T3876" s="6" t="s">
        <v>8359</v>
      </c>
      <c r="U3876" s="6" t="str">
        <f t="shared" si="480"/>
        <v>theater</v>
      </c>
      <c r="V3876" s="6" t="str">
        <f t="shared" si="487"/>
        <v>musical</v>
      </c>
      <c r="W3876" s="6" t="str">
        <f t="shared" si="481"/>
        <v>theater</v>
      </c>
      <c r="X3876" s="6" t="str">
        <f t="shared" si="482"/>
        <v>musical</v>
      </c>
    </row>
    <row r="3877" spans="1:24" ht="104.7" customHeight="1" x14ac:dyDescent="0.55000000000000004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20">
        <f t="shared" si="483"/>
        <v>42615.346817129626</v>
      </c>
      <c r="L3877" s="20">
        <f t="shared" si="484"/>
        <v>42616.416666666672</v>
      </c>
      <c r="M3877" s="6" t="b">
        <v>0</v>
      </c>
      <c r="N3877" s="6">
        <v>0</v>
      </c>
      <c r="O3877" s="6" t="b">
        <v>0</v>
      </c>
      <c r="P3877" s="6" t="s">
        <v>8305</v>
      </c>
      <c r="Q3877" s="8">
        <f t="shared" si="485"/>
        <v>0</v>
      </c>
      <c r="R3877" s="9" t="e">
        <f t="shared" si="486"/>
        <v>#DIV/0!</v>
      </c>
      <c r="S3877" s="6" t="s">
        <v>8317</v>
      </c>
      <c r="T3877" s="6" t="s">
        <v>8359</v>
      </c>
      <c r="U3877" s="6" t="str">
        <f t="shared" si="480"/>
        <v>theater</v>
      </c>
      <c r="V3877" s="6" t="str">
        <f t="shared" si="487"/>
        <v>musical</v>
      </c>
      <c r="W3877" s="6" t="str">
        <f t="shared" si="481"/>
        <v>theater</v>
      </c>
      <c r="X3877" s="6" t="str">
        <f t="shared" si="482"/>
        <v>musical</v>
      </c>
    </row>
    <row r="3878" spans="1:24" ht="104.7" customHeight="1" x14ac:dyDescent="0.55000000000000004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20">
        <f t="shared" si="483"/>
        <v>42372.624166666668</v>
      </c>
      <c r="L3878" s="20">
        <f t="shared" si="484"/>
        <v>42402.624166666668</v>
      </c>
      <c r="M3878" s="6" t="b">
        <v>0</v>
      </c>
      <c r="N3878" s="6">
        <v>46</v>
      </c>
      <c r="O3878" s="6" t="b">
        <v>0</v>
      </c>
      <c r="P3878" s="6" t="s">
        <v>8305</v>
      </c>
      <c r="Q3878" s="8">
        <f t="shared" si="485"/>
        <v>52.794871794871788</v>
      </c>
      <c r="R3878" s="9">
        <f t="shared" si="486"/>
        <v>44.760869565217391</v>
      </c>
      <c r="S3878" s="6" t="s">
        <v>8317</v>
      </c>
      <c r="T3878" s="6" t="s">
        <v>8359</v>
      </c>
      <c r="U3878" s="6" t="str">
        <f t="shared" si="480"/>
        <v>theater</v>
      </c>
      <c r="V3878" s="6" t="str">
        <f t="shared" si="487"/>
        <v>musical</v>
      </c>
      <c r="W3878" s="6" t="str">
        <f t="shared" si="481"/>
        <v>theater</v>
      </c>
      <c r="X3878" s="6" t="str">
        <f t="shared" si="482"/>
        <v>musical</v>
      </c>
    </row>
    <row r="3879" spans="1:24" ht="104.7" customHeight="1" x14ac:dyDescent="0.55000000000000004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20">
        <f t="shared" si="483"/>
        <v>42682.67768518519</v>
      </c>
      <c r="L3879" s="20">
        <f t="shared" si="484"/>
        <v>42712.67768518519</v>
      </c>
      <c r="M3879" s="6" t="b">
        <v>0</v>
      </c>
      <c r="N3879" s="6">
        <v>14</v>
      </c>
      <c r="O3879" s="6" t="b">
        <v>0</v>
      </c>
      <c r="P3879" s="6" t="s">
        <v>8305</v>
      </c>
      <c r="Q3879" s="8">
        <f t="shared" si="485"/>
        <v>4.9639999999999995</v>
      </c>
      <c r="R3879" s="9">
        <f t="shared" si="486"/>
        <v>88.642857142857139</v>
      </c>
      <c r="S3879" s="6" t="s">
        <v>8317</v>
      </c>
      <c r="T3879" s="6" t="s">
        <v>8359</v>
      </c>
      <c r="U3879" s="6" t="str">
        <f t="shared" si="480"/>
        <v>theater</v>
      </c>
      <c r="V3879" s="6" t="str">
        <f t="shared" si="487"/>
        <v>musical</v>
      </c>
      <c r="W3879" s="6" t="str">
        <f t="shared" si="481"/>
        <v>theater</v>
      </c>
      <c r="X3879" s="6" t="str">
        <f t="shared" si="482"/>
        <v>musical</v>
      </c>
    </row>
    <row r="3880" spans="1:24" ht="104.7" customHeight="1" x14ac:dyDescent="0.55000000000000004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20">
        <f t="shared" si="483"/>
        <v>42154.818819444445</v>
      </c>
      <c r="L3880" s="20">
        <f t="shared" si="484"/>
        <v>42185.165972222225</v>
      </c>
      <c r="M3880" s="6" t="b">
        <v>0</v>
      </c>
      <c r="N3880" s="6">
        <v>1</v>
      </c>
      <c r="O3880" s="6" t="b">
        <v>0</v>
      </c>
      <c r="P3880" s="6" t="s">
        <v>8305</v>
      </c>
      <c r="Q3880" s="8">
        <f t="shared" si="485"/>
        <v>5.5555555555555552E-2</v>
      </c>
      <c r="R3880" s="9">
        <f t="shared" si="486"/>
        <v>10</v>
      </c>
      <c r="S3880" s="6" t="s">
        <v>8317</v>
      </c>
      <c r="T3880" s="6" t="s">
        <v>8359</v>
      </c>
      <c r="U3880" s="6" t="str">
        <f t="shared" si="480"/>
        <v>theater</v>
      </c>
      <c r="V3880" s="6" t="str">
        <f t="shared" si="487"/>
        <v>musical</v>
      </c>
      <c r="W3880" s="6" t="str">
        <f t="shared" si="481"/>
        <v>theater</v>
      </c>
      <c r="X3880" s="6" t="str">
        <f t="shared" si="482"/>
        <v>musical</v>
      </c>
    </row>
    <row r="3881" spans="1:24" ht="104.7" customHeight="1" x14ac:dyDescent="0.55000000000000004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20">
        <f t="shared" si="483"/>
        <v>41999.861064814817</v>
      </c>
      <c r="L3881" s="20">
        <f t="shared" si="484"/>
        <v>42029.861064814817</v>
      </c>
      <c r="M3881" s="6" t="b">
        <v>0</v>
      </c>
      <c r="N3881" s="6">
        <v>0</v>
      </c>
      <c r="O3881" s="6" t="b">
        <v>0</v>
      </c>
      <c r="P3881" s="6" t="s">
        <v>8305</v>
      </c>
      <c r="Q3881" s="8">
        <f t="shared" si="485"/>
        <v>0</v>
      </c>
      <c r="R3881" s="9" t="e">
        <f t="shared" si="486"/>
        <v>#DIV/0!</v>
      </c>
      <c r="S3881" s="6" t="s">
        <v>8317</v>
      </c>
      <c r="T3881" s="6" t="s">
        <v>8359</v>
      </c>
      <c r="U3881" s="6" t="str">
        <f t="shared" si="480"/>
        <v>theater</v>
      </c>
      <c r="V3881" s="6" t="str">
        <f t="shared" si="487"/>
        <v>musical</v>
      </c>
      <c r="W3881" s="6" t="str">
        <f t="shared" si="481"/>
        <v>theater</v>
      </c>
      <c r="X3881" s="6" t="str">
        <f t="shared" si="482"/>
        <v>musical</v>
      </c>
    </row>
    <row r="3882" spans="1:24" ht="104.7" customHeight="1" x14ac:dyDescent="0.55000000000000004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20">
        <f t="shared" si="483"/>
        <v>41815.815046296295</v>
      </c>
      <c r="L3882" s="20">
        <f t="shared" si="484"/>
        <v>41850.958333333336</v>
      </c>
      <c r="M3882" s="6" t="b">
        <v>0</v>
      </c>
      <c r="N3882" s="6">
        <v>17</v>
      </c>
      <c r="O3882" s="6" t="b">
        <v>0</v>
      </c>
      <c r="P3882" s="6" t="s">
        <v>8305</v>
      </c>
      <c r="Q3882" s="8">
        <f t="shared" si="485"/>
        <v>13.066666666666665</v>
      </c>
      <c r="R3882" s="9">
        <f t="shared" si="486"/>
        <v>57.647058823529413</v>
      </c>
      <c r="S3882" s="6" t="s">
        <v>8317</v>
      </c>
      <c r="T3882" s="6" t="s">
        <v>8359</v>
      </c>
      <c r="U3882" s="6" t="str">
        <f t="shared" si="480"/>
        <v>theater</v>
      </c>
      <c r="V3882" s="6" t="str">
        <f t="shared" si="487"/>
        <v>musical</v>
      </c>
      <c r="W3882" s="6" t="str">
        <f t="shared" si="481"/>
        <v>theater</v>
      </c>
      <c r="X3882" s="6" t="str">
        <f t="shared" si="482"/>
        <v>musical</v>
      </c>
    </row>
    <row r="3883" spans="1:24" ht="104.7" customHeight="1" x14ac:dyDescent="0.55000000000000004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20">
        <f t="shared" si="483"/>
        <v>42756.018506944441</v>
      </c>
      <c r="L3883" s="20">
        <f t="shared" si="484"/>
        <v>42786.018506944441</v>
      </c>
      <c r="M3883" s="6" t="b">
        <v>0</v>
      </c>
      <c r="N3883" s="6">
        <v>1</v>
      </c>
      <c r="O3883" s="6" t="b">
        <v>0</v>
      </c>
      <c r="P3883" s="6" t="s">
        <v>8305</v>
      </c>
      <c r="Q3883" s="8">
        <f t="shared" si="485"/>
        <v>5</v>
      </c>
      <c r="R3883" s="9">
        <f t="shared" si="486"/>
        <v>25</v>
      </c>
      <c r="S3883" s="6" t="s">
        <v>8317</v>
      </c>
      <c r="T3883" s="6" t="s">
        <v>8359</v>
      </c>
      <c r="U3883" s="6" t="str">
        <f t="shared" si="480"/>
        <v>theater</v>
      </c>
      <c r="V3883" s="6" t="str">
        <f t="shared" si="487"/>
        <v>musical</v>
      </c>
      <c r="W3883" s="6" t="str">
        <f t="shared" si="481"/>
        <v>theater</v>
      </c>
      <c r="X3883" s="6" t="str">
        <f t="shared" si="482"/>
        <v>musical</v>
      </c>
    </row>
    <row r="3884" spans="1:24" ht="104.7" customHeight="1" x14ac:dyDescent="0.55000000000000004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20">
        <f t="shared" si="483"/>
        <v>42373.983449074076</v>
      </c>
      <c r="L3884" s="20">
        <f t="shared" si="484"/>
        <v>42400.960416666669</v>
      </c>
      <c r="M3884" s="6" t="b">
        <v>0</v>
      </c>
      <c r="N3884" s="6">
        <v>0</v>
      </c>
      <c r="O3884" s="6" t="b">
        <v>0</v>
      </c>
      <c r="P3884" s="6" t="s">
        <v>8305</v>
      </c>
      <c r="Q3884" s="8">
        <f t="shared" si="485"/>
        <v>0</v>
      </c>
      <c r="R3884" s="9" t="e">
        <f t="shared" si="486"/>
        <v>#DIV/0!</v>
      </c>
      <c r="S3884" s="6" t="s">
        <v>8317</v>
      </c>
      <c r="T3884" s="6" t="s">
        <v>8359</v>
      </c>
      <c r="U3884" s="6" t="str">
        <f t="shared" si="480"/>
        <v>theater</v>
      </c>
      <c r="V3884" s="6" t="str">
        <f t="shared" si="487"/>
        <v>musical</v>
      </c>
      <c r="W3884" s="6" t="str">
        <f t="shared" si="481"/>
        <v>theater</v>
      </c>
      <c r="X3884" s="6" t="str">
        <f t="shared" si="482"/>
        <v>musical</v>
      </c>
    </row>
    <row r="3885" spans="1:24" ht="104.7" customHeight="1" x14ac:dyDescent="0.55000000000000004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20">
        <f t="shared" si="483"/>
        <v>41854.602650462963</v>
      </c>
      <c r="L3885" s="20">
        <f t="shared" si="484"/>
        <v>41884.602650462963</v>
      </c>
      <c r="M3885" s="6" t="b">
        <v>0</v>
      </c>
      <c r="N3885" s="6">
        <v>0</v>
      </c>
      <c r="O3885" s="6" t="b">
        <v>0</v>
      </c>
      <c r="P3885" s="6" t="s">
        <v>8305</v>
      </c>
      <c r="Q3885" s="8">
        <f t="shared" si="485"/>
        <v>0</v>
      </c>
      <c r="R3885" s="9" t="e">
        <f t="shared" si="486"/>
        <v>#DIV/0!</v>
      </c>
      <c r="S3885" s="6" t="s">
        <v>8317</v>
      </c>
      <c r="T3885" s="6" t="s">
        <v>8359</v>
      </c>
      <c r="U3885" s="6" t="str">
        <f t="shared" si="480"/>
        <v>theater</v>
      </c>
      <c r="V3885" s="6" t="str">
        <f t="shared" si="487"/>
        <v>musical</v>
      </c>
      <c r="W3885" s="6" t="str">
        <f t="shared" si="481"/>
        <v>theater</v>
      </c>
      <c r="X3885" s="6" t="str">
        <f t="shared" si="482"/>
        <v>musical</v>
      </c>
    </row>
    <row r="3886" spans="1:24" ht="104.7" customHeight="1" x14ac:dyDescent="0.55000000000000004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20">
        <f t="shared" si="483"/>
        <v>42065.791574074072</v>
      </c>
      <c r="L3886" s="20">
        <f t="shared" si="484"/>
        <v>42090.749907407408</v>
      </c>
      <c r="M3886" s="6" t="b">
        <v>0</v>
      </c>
      <c r="N3886" s="6">
        <v>0</v>
      </c>
      <c r="O3886" s="6" t="b">
        <v>0</v>
      </c>
      <c r="P3886" s="6" t="s">
        <v>8305</v>
      </c>
      <c r="Q3886" s="8">
        <f t="shared" si="485"/>
        <v>0</v>
      </c>
      <c r="R3886" s="9" t="e">
        <f t="shared" si="486"/>
        <v>#DIV/0!</v>
      </c>
      <c r="S3886" s="6" t="s">
        <v>8317</v>
      </c>
      <c r="T3886" s="6" t="s">
        <v>8359</v>
      </c>
      <c r="U3886" s="6" t="str">
        <f t="shared" si="480"/>
        <v>theater</v>
      </c>
      <c r="V3886" s="6" t="str">
        <f t="shared" si="487"/>
        <v>musical</v>
      </c>
      <c r="W3886" s="6" t="str">
        <f t="shared" si="481"/>
        <v>theater</v>
      </c>
      <c r="X3886" s="6" t="str">
        <f t="shared" si="482"/>
        <v>musical</v>
      </c>
    </row>
    <row r="3887" spans="1:24" ht="104.7" customHeight="1" x14ac:dyDescent="0.55000000000000004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20">
        <f t="shared" si="483"/>
        <v>42469.951284722221</v>
      </c>
      <c r="L3887" s="20">
        <f t="shared" si="484"/>
        <v>42499.951284722221</v>
      </c>
      <c r="M3887" s="6" t="b">
        <v>0</v>
      </c>
      <c r="N3887" s="6">
        <v>0</v>
      </c>
      <c r="O3887" s="6" t="b">
        <v>0</v>
      </c>
      <c r="P3887" s="6" t="s">
        <v>8305</v>
      </c>
      <c r="Q3887" s="8">
        <f t="shared" si="485"/>
        <v>0</v>
      </c>
      <c r="R3887" s="9" t="e">
        <f t="shared" si="486"/>
        <v>#DIV/0!</v>
      </c>
      <c r="S3887" s="6" t="s">
        <v>8317</v>
      </c>
      <c r="T3887" s="6" t="s">
        <v>8359</v>
      </c>
      <c r="U3887" s="6" t="str">
        <f t="shared" si="480"/>
        <v>theater</v>
      </c>
      <c r="V3887" s="6" t="str">
        <f t="shared" si="487"/>
        <v>musical</v>
      </c>
      <c r="W3887" s="6" t="str">
        <f t="shared" si="481"/>
        <v>theater</v>
      </c>
      <c r="X3887" s="6" t="str">
        <f t="shared" si="482"/>
        <v>musical</v>
      </c>
    </row>
    <row r="3888" spans="1:24" ht="104.7" customHeight="1" x14ac:dyDescent="0.55000000000000004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20">
        <f t="shared" si="483"/>
        <v>41954.228032407409</v>
      </c>
      <c r="L3888" s="20">
        <f t="shared" si="484"/>
        <v>41984.228032407409</v>
      </c>
      <c r="M3888" s="6" t="b">
        <v>0</v>
      </c>
      <c r="N3888" s="6">
        <v>0</v>
      </c>
      <c r="O3888" s="6" t="b">
        <v>0</v>
      </c>
      <c r="P3888" s="6" t="s">
        <v>8305</v>
      </c>
      <c r="Q3888" s="8">
        <f t="shared" si="485"/>
        <v>0</v>
      </c>
      <c r="R3888" s="9" t="e">
        <f t="shared" si="486"/>
        <v>#DIV/0!</v>
      </c>
      <c r="S3888" s="6" t="s">
        <v>8317</v>
      </c>
      <c r="T3888" s="6" t="s">
        <v>8359</v>
      </c>
      <c r="U3888" s="6" t="str">
        <f t="shared" si="480"/>
        <v>theater</v>
      </c>
      <c r="V3888" s="6" t="str">
        <f t="shared" si="487"/>
        <v>musical</v>
      </c>
      <c r="W3888" s="6" t="str">
        <f t="shared" si="481"/>
        <v>theater</v>
      </c>
      <c r="X3888" s="6" t="str">
        <f t="shared" si="482"/>
        <v>musical</v>
      </c>
    </row>
    <row r="3889" spans="1:24" ht="104.7" customHeight="1" x14ac:dyDescent="0.55000000000000004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20">
        <f t="shared" si="483"/>
        <v>42079.857974537037</v>
      </c>
      <c r="L3889" s="20">
        <f t="shared" si="484"/>
        <v>42125.916666666672</v>
      </c>
      <c r="M3889" s="6" t="b">
        <v>0</v>
      </c>
      <c r="N3889" s="6">
        <v>2</v>
      </c>
      <c r="O3889" s="6" t="b">
        <v>0</v>
      </c>
      <c r="P3889" s="6" t="s">
        <v>8305</v>
      </c>
      <c r="Q3889" s="8">
        <f t="shared" si="485"/>
        <v>1.7500000000000002</v>
      </c>
      <c r="R3889" s="9">
        <f t="shared" si="486"/>
        <v>17.5</v>
      </c>
      <c r="S3889" s="6" t="s">
        <v>8317</v>
      </c>
      <c r="T3889" s="6" t="s">
        <v>8359</v>
      </c>
      <c r="U3889" s="6" t="str">
        <f t="shared" si="480"/>
        <v>theater</v>
      </c>
      <c r="V3889" s="6" t="str">
        <f t="shared" si="487"/>
        <v>musical</v>
      </c>
      <c r="W3889" s="6" t="str">
        <f t="shared" si="481"/>
        <v>theater</v>
      </c>
      <c r="X3889" s="6" t="str">
        <f t="shared" si="482"/>
        <v>musical</v>
      </c>
    </row>
    <row r="3890" spans="1:24" ht="104.7" customHeight="1" x14ac:dyDescent="0.55000000000000004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20">
        <f t="shared" si="483"/>
        <v>42762.545810185184</v>
      </c>
      <c r="L3890" s="20">
        <f t="shared" si="484"/>
        <v>42792.545810185184</v>
      </c>
      <c r="M3890" s="6" t="b">
        <v>0</v>
      </c>
      <c r="N3890" s="6">
        <v>14</v>
      </c>
      <c r="O3890" s="6" t="b">
        <v>0</v>
      </c>
      <c r="P3890" s="6" t="s">
        <v>8271</v>
      </c>
      <c r="Q3890" s="8">
        <f t="shared" si="485"/>
        <v>27.1</v>
      </c>
      <c r="R3890" s="9">
        <f t="shared" si="486"/>
        <v>38.714285714285715</v>
      </c>
      <c r="S3890" s="6" t="s">
        <v>8317</v>
      </c>
      <c r="T3890" s="6" t="s">
        <v>8318</v>
      </c>
      <c r="U3890" s="6" t="str">
        <f t="shared" si="480"/>
        <v>theater</v>
      </c>
      <c r="V3890" s="6" t="str">
        <f t="shared" si="487"/>
        <v>plays</v>
      </c>
      <c r="W3890" s="6" t="str">
        <f t="shared" si="481"/>
        <v>theater</v>
      </c>
      <c r="X3890" s="6" t="str">
        <f t="shared" si="482"/>
        <v>plays</v>
      </c>
    </row>
    <row r="3891" spans="1:24" ht="104.7" customHeight="1" x14ac:dyDescent="0.55000000000000004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20">
        <f t="shared" si="483"/>
        <v>41977.004976851851</v>
      </c>
      <c r="L3891" s="20">
        <f t="shared" si="484"/>
        <v>42008.976388888885</v>
      </c>
      <c r="M3891" s="6" t="b">
        <v>0</v>
      </c>
      <c r="N3891" s="6">
        <v>9</v>
      </c>
      <c r="O3891" s="6" t="b">
        <v>0</v>
      </c>
      <c r="P3891" s="6" t="s">
        <v>8271</v>
      </c>
      <c r="Q3891" s="8">
        <f t="shared" si="485"/>
        <v>1.4749999999999999</v>
      </c>
      <c r="R3891" s="9">
        <f t="shared" si="486"/>
        <v>13.111111111111111</v>
      </c>
      <c r="S3891" s="6" t="s">
        <v>8317</v>
      </c>
      <c r="T3891" s="6" t="s">
        <v>8318</v>
      </c>
      <c r="U3891" s="6" t="str">
        <f t="shared" si="480"/>
        <v>theater</v>
      </c>
      <c r="V3891" s="6" t="str">
        <f t="shared" si="487"/>
        <v>plays</v>
      </c>
      <c r="W3891" s="6" t="str">
        <f t="shared" si="481"/>
        <v>theater</v>
      </c>
      <c r="X3891" s="6" t="str">
        <f t="shared" si="482"/>
        <v>plays</v>
      </c>
    </row>
    <row r="3892" spans="1:24" ht="104.7" customHeight="1" x14ac:dyDescent="0.55000000000000004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20">
        <f t="shared" si="483"/>
        <v>42171.758611111116</v>
      </c>
      <c r="L3892" s="20">
        <f t="shared" si="484"/>
        <v>42231.758611111116</v>
      </c>
      <c r="M3892" s="6" t="b">
        <v>0</v>
      </c>
      <c r="N3892" s="6">
        <v>8</v>
      </c>
      <c r="O3892" s="6" t="b">
        <v>0</v>
      </c>
      <c r="P3892" s="6" t="s">
        <v>8271</v>
      </c>
      <c r="Q3892" s="8">
        <f t="shared" si="485"/>
        <v>16.826666666666668</v>
      </c>
      <c r="R3892" s="9">
        <f t="shared" si="486"/>
        <v>315.5</v>
      </c>
      <c r="S3892" s="6" t="s">
        <v>8317</v>
      </c>
      <c r="T3892" s="6" t="s">
        <v>8318</v>
      </c>
      <c r="U3892" s="6" t="str">
        <f t="shared" si="480"/>
        <v>theater</v>
      </c>
      <c r="V3892" s="6" t="str">
        <f t="shared" si="487"/>
        <v>plays</v>
      </c>
      <c r="W3892" s="6" t="str">
        <f t="shared" si="481"/>
        <v>theater</v>
      </c>
      <c r="X3892" s="6" t="str">
        <f t="shared" si="482"/>
        <v>plays</v>
      </c>
    </row>
    <row r="3893" spans="1:24" ht="104.7" customHeight="1" x14ac:dyDescent="0.55000000000000004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20">
        <f t="shared" si="483"/>
        <v>42056.1324537037</v>
      </c>
      <c r="L3893" s="20">
        <f t="shared" si="484"/>
        <v>42086.207638888889</v>
      </c>
      <c r="M3893" s="6" t="b">
        <v>0</v>
      </c>
      <c r="N3893" s="6">
        <v>7</v>
      </c>
      <c r="O3893" s="6" t="b">
        <v>0</v>
      </c>
      <c r="P3893" s="6" t="s">
        <v>8271</v>
      </c>
      <c r="Q3893" s="8">
        <f t="shared" si="485"/>
        <v>32.5</v>
      </c>
      <c r="R3893" s="9">
        <f t="shared" si="486"/>
        <v>37.142857142857146</v>
      </c>
      <c r="S3893" s="6" t="s">
        <v>8317</v>
      </c>
      <c r="T3893" s="6" t="s">
        <v>8318</v>
      </c>
      <c r="U3893" s="6" t="str">
        <f t="shared" si="480"/>
        <v>theater</v>
      </c>
      <c r="V3893" s="6" t="str">
        <f t="shared" si="487"/>
        <v>plays</v>
      </c>
      <c r="W3893" s="6" t="str">
        <f t="shared" si="481"/>
        <v>theater</v>
      </c>
      <c r="X3893" s="6" t="str">
        <f t="shared" si="482"/>
        <v>plays</v>
      </c>
    </row>
    <row r="3894" spans="1:24" ht="104.7" customHeight="1" x14ac:dyDescent="0.55000000000000004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20">
        <f t="shared" si="483"/>
        <v>41867.652280092596</v>
      </c>
      <c r="L3894" s="20">
        <f t="shared" si="484"/>
        <v>41875.291666666664</v>
      </c>
      <c r="M3894" s="6" t="b">
        <v>0</v>
      </c>
      <c r="N3894" s="6">
        <v>0</v>
      </c>
      <c r="O3894" s="6" t="b">
        <v>0</v>
      </c>
      <c r="P3894" s="6" t="s">
        <v>8271</v>
      </c>
      <c r="Q3894" s="8">
        <f t="shared" si="485"/>
        <v>0</v>
      </c>
      <c r="R3894" s="9" t="e">
        <f t="shared" si="486"/>
        <v>#DIV/0!</v>
      </c>
      <c r="S3894" s="6" t="s">
        <v>8317</v>
      </c>
      <c r="T3894" s="6" t="s">
        <v>8318</v>
      </c>
      <c r="U3894" s="6" t="str">
        <f t="shared" si="480"/>
        <v>theater</v>
      </c>
      <c r="V3894" s="6" t="str">
        <f t="shared" si="487"/>
        <v>plays</v>
      </c>
      <c r="W3894" s="6" t="str">
        <f t="shared" si="481"/>
        <v>theater</v>
      </c>
      <c r="X3894" s="6" t="str">
        <f t="shared" si="482"/>
        <v>plays</v>
      </c>
    </row>
    <row r="3895" spans="1:24" ht="104.7" customHeight="1" x14ac:dyDescent="0.55000000000000004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20">
        <f t="shared" si="483"/>
        <v>41779.657870370371</v>
      </c>
      <c r="L3895" s="20">
        <f t="shared" si="484"/>
        <v>41821.25</v>
      </c>
      <c r="M3895" s="6" t="b">
        <v>0</v>
      </c>
      <c r="N3895" s="6">
        <v>84</v>
      </c>
      <c r="O3895" s="6" t="b">
        <v>0</v>
      </c>
      <c r="P3895" s="6" t="s">
        <v>8271</v>
      </c>
      <c r="Q3895" s="8">
        <f t="shared" si="485"/>
        <v>21.55</v>
      </c>
      <c r="R3895" s="9">
        <f t="shared" si="486"/>
        <v>128.27380952380952</v>
      </c>
      <c r="S3895" s="6" t="s">
        <v>8317</v>
      </c>
      <c r="T3895" s="6" t="s">
        <v>8318</v>
      </c>
      <c r="U3895" s="6" t="str">
        <f t="shared" si="480"/>
        <v>theater</v>
      </c>
      <c r="V3895" s="6" t="str">
        <f t="shared" si="487"/>
        <v>plays</v>
      </c>
      <c r="W3895" s="6" t="str">
        <f t="shared" si="481"/>
        <v>theater</v>
      </c>
      <c r="X3895" s="6" t="str">
        <f t="shared" si="482"/>
        <v>plays</v>
      </c>
    </row>
    <row r="3896" spans="1:24" ht="104.7" customHeight="1" x14ac:dyDescent="0.55000000000000004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20">
        <f t="shared" si="483"/>
        <v>42679.958472222221</v>
      </c>
      <c r="L3896" s="20">
        <f t="shared" si="484"/>
        <v>42710.207638888889</v>
      </c>
      <c r="M3896" s="6" t="b">
        <v>0</v>
      </c>
      <c r="N3896" s="6">
        <v>11</v>
      </c>
      <c r="O3896" s="6" t="b">
        <v>0</v>
      </c>
      <c r="P3896" s="6" t="s">
        <v>8271</v>
      </c>
      <c r="Q3896" s="8">
        <f t="shared" si="485"/>
        <v>3.4666666666666663</v>
      </c>
      <c r="R3896" s="9">
        <f t="shared" si="486"/>
        <v>47.272727272727273</v>
      </c>
      <c r="S3896" s="6" t="s">
        <v>8317</v>
      </c>
      <c r="T3896" s="6" t="s">
        <v>8318</v>
      </c>
      <c r="U3896" s="6" t="str">
        <f t="shared" si="480"/>
        <v>theater</v>
      </c>
      <c r="V3896" s="6" t="str">
        <f t="shared" si="487"/>
        <v>plays</v>
      </c>
      <c r="W3896" s="6" t="str">
        <f t="shared" si="481"/>
        <v>theater</v>
      </c>
      <c r="X3896" s="6" t="str">
        <f t="shared" si="482"/>
        <v>plays</v>
      </c>
    </row>
    <row r="3897" spans="1:24" ht="104.7" customHeight="1" x14ac:dyDescent="0.55000000000000004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20">
        <f t="shared" si="483"/>
        <v>42032.250208333338</v>
      </c>
      <c r="L3897" s="20">
        <f t="shared" si="484"/>
        <v>42063.250208333338</v>
      </c>
      <c r="M3897" s="6" t="b">
        <v>0</v>
      </c>
      <c r="N3897" s="6">
        <v>1</v>
      </c>
      <c r="O3897" s="6" t="b">
        <v>0</v>
      </c>
      <c r="P3897" s="6" t="s">
        <v>8271</v>
      </c>
      <c r="Q3897" s="8">
        <f t="shared" si="485"/>
        <v>5</v>
      </c>
      <c r="R3897" s="9">
        <f t="shared" si="486"/>
        <v>50</v>
      </c>
      <c r="S3897" s="6" t="s">
        <v>8317</v>
      </c>
      <c r="T3897" s="6" t="s">
        <v>8318</v>
      </c>
      <c r="U3897" s="6" t="str">
        <f t="shared" si="480"/>
        <v>theater</v>
      </c>
      <c r="V3897" s="6" t="str">
        <f t="shared" si="487"/>
        <v>plays</v>
      </c>
      <c r="W3897" s="6" t="str">
        <f t="shared" si="481"/>
        <v>theater</v>
      </c>
      <c r="X3897" s="6" t="str">
        <f t="shared" si="482"/>
        <v>plays</v>
      </c>
    </row>
    <row r="3898" spans="1:24" ht="104.7" customHeight="1" x14ac:dyDescent="0.55000000000000004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20">
        <f t="shared" si="483"/>
        <v>41793.191875000004</v>
      </c>
      <c r="L3898" s="20">
        <f t="shared" si="484"/>
        <v>41807.191875000004</v>
      </c>
      <c r="M3898" s="6" t="b">
        <v>0</v>
      </c>
      <c r="N3898" s="6">
        <v>4</v>
      </c>
      <c r="O3898" s="6" t="b">
        <v>0</v>
      </c>
      <c r="P3898" s="6" t="s">
        <v>8271</v>
      </c>
      <c r="Q3898" s="8">
        <f t="shared" si="485"/>
        <v>10.625</v>
      </c>
      <c r="R3898" s="9">
        <f t="shared" si="486"/>
        <v>42.5</v>
      </c>
      <c r="S3898" s="6" t="s">
        <v>8317</v>
      </c>
      <c r="T3898" s="6" t="s">
        <v>8318</v>
      </c>
      <c r="U3898" s="6" t="str">
        <f t="shared" si="480"/>
        <v>theater</v>
      </c>
      <c r="V3898" s="6" t="str">
        <f t="shared" si="487"/>
        <v>plays</v>
      </c>
      <c r="W3898" s="6" t="str">
        <f t="shared" si="481"/>
        <v>theater</v>
      </c>
      <c r="X3898" s="6" t="str">
        <f t="shared" si="482"/>
        <v>plays</v>
      </c>
    </row>
    <row r="3899" spans="1:24" ht="104.7" customHeight="1" x14ac:dyDescent="0.55000000000000004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20">
        <f t="shared" si="483"/>
        <v>41982.87364583333</v>
      </c>
      <c r="L3899" s="20">
        <f t="shared" si="484"/>
        <v>42012.87364583333</v>
      </c>
      <c r="M3899" s="6" t="b">
        <v>0</v>
      </c>
      <c r="N3899" s="6">
        <v>10</v>
      </c>
      <c r="O3899" s="6" t="b">
        <v>0</v>
      </c>
      <c r="P3899" s="6" t="s">
        <v>8271</v>
      </c>
      <c r="Q3899" s="8">
        <f t="shared" si="485"/>
        <v>17.599999999999998</v>
      </c>
      <c r="R3899" s="9">
        <f t="shared" si="486"/>
        <v>44</v>
      </c>
      <c r="S3899" s="6" t="s">
        <v>8317</v>
      </c>
      <c r="T3899" s="6" t="s">
        <v>8318</v>
      </c>
      <c r="U3899" s="6" t="str">
        <f t="shared" si="480"/>
        <v>theater</v>
      </c>
      <c r="V3899" s="6" t="str">
        <f t="shared" si="487"/>
        <v>plays</v>
      </c>
      <c r="W3899" s="6" t="str">
        <f t="shared" si="481"/>
        <v>theater</v>
      </c>
      <c r="X3899" s="6" t="str">
        <f t="shared" si="482"/>
        <v>plays</v>
      </c>
    </row>
    <row r="3900" spans="1:24" ht="104.7" customHeight="1" x14ac:dyDescent="0.55000000000000004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20">
        <f t="shared" si="483"/>
        <v>42193.482291666667</v>
      </c>
      <c r="L3900" s="20">
        <f t="shared" si="484"/>
        <v>42233.666666666672</v>
      </c>
      <c r="M3900" s="6" t="b">
        <v>0</v>
      </c>
      <c r="N3900" s="6">
        <v>16</v>
      </c>
      <c r="O3900" s="6" t="b">
        <v>0</v>
      </c>
      <c r="P3900" s="6" t="s">
        <v>8271</v>
      </c>
      <c r="Q3900" s="8">
        <f t="shared" si="485"/>
        <v>32.56</v>
      </c>
      <c r="R3900" s="9">
        <f t="shared" si="486"/>
        <v>50.875</v>
      </c>
      <c r="S3900" s="6" t="s">
        <v>8317</v>
      </c>
      <c r="T3900" s="6" t="s">
        <v>8318</v>
      </c>
      <c r="U3900" s="6" t="str">
        <f t="shared" si="480"/>
        <v>theater</v>
      </c>
      <c r="V3900" s="6" t="str">
        <f t="shared" si="487"/>
        <v>plays</v>
      </c>
      <c r="W3900" s="6" t="str">
        <f t="shared" si="481"/>
        <v>theater</v>
      </c>
      <c r="X3900" s="6" t="str">
        <f t="shared" si="482"/>
        <v>plays</v>
      </c>
    </row>
    <row r="3901" spans="1:24" ht="104.7" customHeight="1" x14ac:dyDescent="0.55000000000000004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20">
        <f t="shared" si="483"/>
        <v>41843.775011574071</v>
      </c>
      <c r="L3901" s="20">
        <f t="shared" si="484"/>
        <v>41863.775011574071</v>
      </c>
      <c r="M3901" s="6" t="b">
        <v>0</v>
      </c>
      <c r="N3901" s="6">
        <v>2</v>
      </c>
      <c r="O3901" s="6" t="b">
        <v>0</v>
      </c>
      <c r="P3901" s="6" t="s">
        <v>8271</v>
      </c>
      <c r="Q3901" s="8">
        <f t="shared" si="485"/>
        <v>1.25</v>
      </c>
      <c r="R3901" s="9">
        <f t="shared" si="486"/>
        <v>62.5</v>
      </c>
      <c r="S3901" s="6" t="s">
        <v>8317</v>
      </c>
      <c r="T3901" s="6" t="s">
        <v>8318</v>
      </c>
      <c r="U3901" s="6" t="str">
        <f t="shared" si="480"/>
        <v>theater</v>
      </c>
      <c r="V3901" s="6" t="str">
        <f t="shared" si="487"/>
        <v>plays</v>
      </c>
      <c r="W3901" s="6" t="str">
        <f t="shared" si="481"/>
        <v>theater</v>
      </c>
      <c r="X3901" s="6" t="str">
        <f t="shared" si="482"/>
        <v>plays</v>
      </c>
    </row>
    <row r="3902" spans="1:24" ht="104.7" customHeight="1" x14ac:dyDescent="0.55000000000000004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20">
        <f t="shared" si="483"/>
        <v>42136.092488425929</v>
      </c>
      <c r="L3902" s="20">
        <f t="shared" si="484"/>
        <v>42166.092488425929</v>
      </c>
      <c r="M3902" s="6" t="b">
        <v>0</v>
      </c>
      <c r="N3902" s="6">
        <v>5</v>
      </c>
      <c r="O3902" s="6" t="b">
        <v>0</v>
      </c>
      <c r="P3902" s="6" t="s">
        <v>8271</v>
      </c>
      <c r="Q3902" s="8">
        <f t="shared" si="485"/>
        <v>5.4</v>
      </c>
      <c r="R3902" s="9">
        <f t="shared" si="486"/>
        <v>27</v>
      </c>
      <c r="S3902" s="6" t="s">
        <v>8317</v>
      </c>
      <c r="T3902" s="6" t="s">
        <v>8318</v>
      </c>
      <c r="U3902" s="6" t="str">
        <f t="shared" si="480"/>
        <v>theater</v>
      </c>
      <c r="V3902" s="6" t="str">
        <f t="shared" si="487"/>
        <v>plays</v>
      </c>
      <c r="W3902" s="6" t="str">
        <f t="shared" si="481"/>
        <v>theater</v>
      </c>
      <c r="X3902" s="6" t="str">
        <f t="shared" si="482"/>
        <v>plays</v>
      </c>
    </row>
    <row r="3903" spans="1:24" ht="104.7" customHeight="1" x14ac:dyDescent="0.55000000000000004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20">
        <f t="shared" si="483"/>
        <v>42317.826377314821</v>
      </c>
      <c r="L3903" s="20">
        <f t="shared" si="484"/>
        <v>42357.826377314821</v>
      </c>
      <c r="M3903" s="6" t="b">
        <v>0</v>
      </c>
      <c r="N3903" s="6">
        <v>1</v>
      </c>
      <c r="O3903" s="6" t="b">
        <v>0</v>
      </c>
      <c r="P3903" s="6" t="s">
        <v>8271</v>
      </c>
      <c r="Q3903" s="8">
        <f t="shared" si="485"/>
        <v>0.83333333333333337</v>
      </c>
      <c r="R3903" s="9">
        <f t="shared" si="486"/>
        <v>25</v>
      </c>
      <c r="S3903" s="6" t="s">
        <v>8317</v>
      </c>
      <c r="T3903" s="6" t="s">
        <v>8318</v>
      </c>
      <c r="U3903" s="6" t="str">
        <f t="shared" si="480"/>
        <v>theater</v>
      </c>
      <c r="V3903" s="6" t="str">
        <f t="shared" si="487"/>
        <v>plays</v>
      </c>
      <c r="W3903" s="6" t="str">
        <f t="shared" si="481"/>
        <v>theater</v>
      </c>
      <c r="X3903" s="6" t="str">
        <f t="shared" si="482"/>
        <v>plays</v>
      </c>
    </row>
    <row r="3904" spans="1:24" ht="104.7" customHeight="1" x14ac:dyDescent="0.55000000000000004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20">
        <f t="shared" si="483"/>
        <v>42663.468078703707</v>
      </c>
      <c r="L3904" s="20">
        <f t="shared" si="484"/>
        <v>42688.509745370371</v>
      </c>
      <c r="M3904" s="6" t="b">
        <v>0</v>
      </c>
      <c r="N3904" s="6">
        <v>31</v>
      </c>
      <c r="O3904" s="6" t="b">
        <v>0</v>
      </c>
      <c r="P3904" s="6" t="s">
        <v>8271</v>
      </c>
      <c r="Q3904" s="8">
        <f t="shared" si="485"/>
        <v>48.833333333333336</v>
      </c>
      <c r="R3904" s="9">
        <f t="shared" si="486"/>
        <v>47.258064516129032</v>
      </c>
      <c r="S3904" s="6" t="s">
        <v>8317</v>
      </c>
      <c r="T3904" s="6" t="s">
        <v>8318</v>
      </c>
      <c r="U3904" s="6" t="str">
        <f t="shared" si="480"/>
        <v>theater</v>
      </c>
      <c r="V3904" s="6" t="str">
        <f t="shared" si="487"/>
        <v>plays</v>
      </c>
      <c r="W3904" s="6" t="str">
        <f t="shared" si="481"/>
        <v>theater</v>
      </c>
      <c r="X3904" s="6" t="str">
        <f t="shared" si="482"/>
        <v>plays</v>
      </c>
    </row>
    <row r="3905" spans="1:24" ht="104.7" customHeight="1" x14ac:dyDescent="0.55000000000000004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20">
        <f t="shared" si="483"/>
        <v>42186.01116898148</v>
      </c>
      <c r="L3905" s="20">
        <f t="shared" si="484"/>
        <v>42230.818055555559</v>
      </c>
      <c r="M3905" s="6" t="b">
        <v>0</v>
      </c>
      <c r="N3905" s="6">
        <v>0</v>
      </c>
      <c r="O3905" s="6" t="b">
        <v>0</v>
      </c>
      <c r="P3905" s="6" t="s">
        <v>8271</v>
      </c>
      <c r="Q3905" s="8">
        <f t="shared" si="485"/>
        <v>0</v>
      </c>
      <c r="R3905" s="9" t="e">
        <f t="shared" si="486"/>
        <v>#DIV/0!</v>
      </c>
      <c r="S3905" s="6" t="s">
        <v>8317</v>
      </c>
      <c r="T3905" s="6" t="s">
        <v>8318</v>
      </c>
      <c r="U3905" s="6" t="str">
        <f t="shared" si="480"/>
        <v>theater</v>
      </c>
      <c r="V3905" s="6" t="str">
        <f t="shared" si="487"/>
        <v>plays</v>
      </c>
      <c r="W3905" s="6" t="str">
        <f t="shared" si="481"/>
        <v>theater</v>
      </c>
      <c r="X3905" s="6" t="str">
        <f t="shared" si="482"/>
        <v>plays</v>
      </c>
    </row>
    <row r="3906" spans="1:24" ht="104.7" customHeight="1" x14ac:dyDescent="0.55000000000000004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20">
        <f t="shared" si="483"/>
        <v>42095.229166666672</v>
      </c>
      <c r="L3906" s="20">
        <f t="shared" si="484"/>
        <v>42109.211111111115</v>
      </c>
      <c r="M3906" s="6" t="b">
        <v>0</v>
      </c>
      <c r="N3906" s="6">
        <v>2</v>
      </c>
      <c r="O3906" s="6" t="b">
        <v>0</v>
      </c>
      <c r="P3906" s="6" t="s">
        <v>8271</v>
      </c>
      <c r="Q3906" s="8">
        <f t="shared" si="485"/>
        <v>0.03</v>
      </c>
      <c r="R3906" s="9">
        <f t="shared" si="486"/>
        <v>1.5</v>
      </c>
      <c r="S3906" s="6" t="s">
        <v>8317</v>
      </c>
      <c r="T3906" s="6" t="s">
        <v>8318</v>
      </c>
      <c r="U3906" s="6" t="str">
        <f t="shared" ref="U3906:U3969" si="488">LEFT(P3906,FIND("/",P3906)-1)</f>
        <v>theater</v>
      </c>
      <c r="V3906" s="6" t="str">
        <f t="shared" si="487"/>
        <v>plays</v>
      </c>
      <c r="W3906" s="6" t="str">
        <f t="shared" ref="W3906:W3969" si="489">TRIM(MID(SUBSTITUTE(P3906,"/",REPT(" ",LEN(P3906))),(1-1)*LEN(P3906)+1,LEN(P3906)))</f>
        <v>theater</v>
      </c>
      <c r="X3906" s="6" t="str">
        <f t="shared" ref="X3906:X3969" si="490">TRIM(MID(SUBSTITUTE(P3906,"/",REPT(" ",LEN(P3906))),(2-1)*LEN(P3906)+1,LEN(P3906)))</f>
        <v>plays</v>
      </c>
    </row>
    <row r="3907" spans="1:24" ht="104.7" customHeight="1" x14ac:dyDescent="0.55000000000000004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20">
        <f t="shared" ref="K3907:K3970" si="491">(((J3907/60)/60)/24)+DATE(1970,1,1)</f>
        <v>42124.623877314814</v>
      </c>
      <c r="L3907" s="20">
        <f t="shared" ref="L3907:L3970" si="492">(((I3907/60)/60)/24)+DATE(1970,1,1)</f>
        <v>42166.958333333328</v>
      </c>
      <c r="M3907" s="6" t="b">
        <v>0</v>
      </c>
      <c r="N3907" s="6">
        <v>7</v>
      </c>
      <c r="O3907" s="6" t="b">
        <v>0</v>
      </c>
      <c r="P3907" s="6" t="s">
        <v>8271</v>
      </c>
      <c r="Q3907" s="8">
        <f t="shared" ref="Q3907:Q3970" si="493">E3907/D3907*100</f>
        <v>11.533333333333333</v>
      </c>
      <c r="R3907" s="9">
        <f t="shared" ref="R3907:R3970" si="494">E3907/N3907</f>
        <v>24.714285714285715</v>
      </c>
      <c r="S3907" s="6" t="s">
        <v>8317</v>
      </c>
      <c r="T3907" s="6" t="s">
        <v>8318</v>
      </c>
      <c r="U3907" s="6" t="str">
        <f t="shared" si="488"/>
        <v>theater</v>
      </c>
      <c r="V3907" s="6" t="str">
        <f t="shared" ref="V3907:V3970" si="495">RIGHT(P3907,LEN(P3907)-LEN(U3907)-1)</f>
        <v>plays</v>
      </c>
      <c r="W3907" s="6" t="str">
        <f t="shared" si="489"/>
        <v>theater</v>
      </c>
      <c r="X3907" s="6" t="str">
        <f t="shared" si="490"/>
        <v>plays</v>
      </c>
    </row>
    <row r="3908" spans="1:24" ht="104.7" customHeight="1" x14ac:dyDescent="0.55000000000000004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20">
        <f t="shared" si="491"/>
        <v>42143.917743055557</v>
      </c>
      <c r="L3908" s="20">
        <f t="shared" si="492"/>
        <v>42181.559027777781</v>
      </c>
      <c r="M3908" s="6" t="b">
        <v>0</v>
      </c>
      <c r="N3908" s="6">
        <v>16</v>
      </c>
      <c r="O3908" s="6" t="b">
        <v>0</v>
      </c>
      <c r="P3908" s="6" t="s">
        <v>8271</v>
      </c>
      <c r="Q3908" s="8">
        <f t="shared" si="493"/>
        <v>67.333333333333329</v>
      </c>
      <c r="R3908" s="9">
        <f t="shared" si="494"/>
        <v>63.125</v>
      </c>
      <c r="S3908" s="6" t="s">
        <v>8317</v>
      </c>
      <c r="T3908" s="6" t="s">
        <v>8318</v>
      </c>
      <c r="U3908" s="6" t="str">
        <f t="shared" si="488"/>
        <v>theater</v>
      </c>
      <c r="V3908" s="6" t="str">
        <f t="shared" si="495"/>
        <v>plays</v>
      </c>
      <c r="W3908" s="6" t="str">
        <f t="shared" si="489"/>
        <v>theater</v>
      </c>
      <c r="X3908" s="6" t="str">
        <f t="shared" si="490"/>
        <v>plays</v>
      </c>
    </row>
    <row r="3909" spans="1:24" ht="104.7" customHeight="1" x14ac:dyDescent="0.55000000000000004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20">
        <f t="shared" si="491"/>
        <v>41906.819513888891</v>
      </c>
      <c r="L3909" s="20">
        <f t="shared" si="492"/>
        <v>41938.838888888888</v>
      </c>
      <c r="M3909" s="6" t="b">
        <v>0</v>
      </c>
      <c r="N3909" s="6">
        <v>4</v>
      </c>
      <c r="O3909" s="6" t="b">
        <v>0</v>
      </c>
      <c r="P3909" s="6" t="s">
        <v>8271</v>
      </c>
      <c r="Q3909" s="8">
        <f t="shared" si="493"/>
        <v>15.299999999999999</v>
      </c>
      <c r="R3909" s="9">
        <f t="shared" si="494"/>
        <v>38.25</v>
      </c>
      <c r="S3909" s="6" t="s">
        <v>8317</v>
      </c>
      <c r="T3909" s="6" t="s">
        <v>8318</v>
      </c>
      <c r="U3909" s="6" t="str">
        <f t="shared" si="488"/>
        <v>theater</v>
      </c>
      <c r="V3909" s="6" t="str">
        <f t="shared" si="495"/>
        <v>plays</v>
      </c>
      <c r="W3909" s="6" t="str">
        <f t="shared" si="489"/>
        <v>theater</v>
      </c>
      <c r="X3909" s="6" t="str">
        <f t="shared" si="490"/>
        <v>plays</v>
      </c>
    </row>
    <row r="3910" spans="1:24" ht="104.7" customHeight="1" x14ac:dyDescent="0.55000000000000004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20">
        <f t="shared" si="491"/>
        <v>41834.135370370372</v>
      </c>
      <c r="L3910" s="20">
        <f t="shared" si="492"/>
        <v>41849.135370370372</v>
      </c>
      <c r="M3910" s="6" t="b">
        <v>0</v>
      </c>
      <c r="N3910" s="6">
        <v>4</v>
      </c>
      <c r="O3910" s="6" t="b">
        <v>0</v>
      </c>
      <c r="P3910" s="6" t="s">
        <v>8271</v>
      </c>
      <c r="Q3910" s="8">
        <f t="shared" si="493"/>
        <v>8.6666666666666679</v>
      </c>
      <c r="R3910" s="9">
        <f t="shared" si="494"/>
        <v>16.25</v>
      </c>
      <c r="S3910" s="6" t="s">
        <v>8317</v>
      </c>
      <c r="T3910" s="6" t="s">
        <v>8318</v>
      </c>
      <c r="U3910" s="6" t="str">
        <f t="shared" si="488"/>
        <v>theater</v>
      </c>
      <c r="V3910" s="6" t="str">
        <f t="shared" si="495"/>
        <v>plays</v>
      </c>
      <c r="W3910" s="6" t="str">
        <f t="shared" si="489"/>
        <v>theater</v>
      </c>
      <c r="X3910" s="6" t="str">
        <f t="shared" si="490"/>
        <v>plays</v>
      </c>
    </row>
    <row r="3911" spans="1:24" ht="104.7" customHeight="1" x14ac:dyDescent="0.55000000000000004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20">
        <f t="shared" si="491"/>
        <v>41863.359282407408</v>
      </c>
      <c r="L3911" s="20">
        <f t="shared" si="492"/>
        <v>41893.359282407408</v>
      </c>
      <c r="M3911" s="6" t="b">
        <v>0</v>
      </c>
      <c r="N3911" s="6">
        <v>4</v>
      </c>
      <c r="O3911" s="6" t="b">
        <v>0</v>
      </c>
      <c r="P3911" s="6" t="s">
        <v>8271</v>
      </c>
      <c r="Q3911" s="8">
        <f t="shared" si="493"/>
        <v>0.22499999999999998</v>
      </c>
      <c r="R3911" s="9">
        <f t="shared" si="494"/>
        <v>33.75</v>
      </c>
      <c r="S3911" s="6" t="s">
        <v>8317</v>
      </c>
      <c r="T3911" s="6" t="s">
        <v>8318</v>
      </c>
      <c r="U3911" s="6" t="str">
        <f t="shared" si="488"/>
        <v>theater</v>
      </c>
      <c r="V3911" s="6" t="str">
        <f t="shared" si="495"/>
        <v>plays</v>
      </c>
      <c r="W3911" s="6" t="str">
        <f t="shared" si="489"/>
        <v>theater</v>
      </c>
      <c r="X3911" s="6" t="str">
        <f t="shared" si="490"/>
        <v>plays</v>
      </c>
    </row>
    <row r="3912" spans="1:24" ht="104.7" customHeight="1" x14ac:dyDescent="0.55000000000000004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20">
        <f t="shared" si="491"/>
        <v>42224.756909722222</v>
      </c>
      <c r="L3912" s="20">
        <f t="shared" si="492"/>
        <v>42254.756909722222</v>
      </c>
      <c r="M3912" s="6" t="b">
        <v>0</v>
      </c>
      <c r="N3912" s="6">
        <v>3</v>
      </c>
      <c r="O3912" s="6" t="b">
        <v>0</v>
      </c>
      <c r="P3912" s="6" t="s">
        <v>8271</v>
      </c>
      <c r="Q3912" s="8">
        <f t="shared" si="493"/>
        <v>3.0833333333333335</v>
      </c>
      <c r="R3912" s="9">
        <f t="shared" si="494"/>
        <v>61.666666666666664</v>
      </c>
      <c r="S3912" s="6" t="s">
        <v>8317</v>
      </c>
      <c r="T3912" s="6" t="s">
        <v>8318</v>
      </c>
      <c r="U3912" s="6" t="str">
        <f t="shared" si="488"/>
        <v>theater</v>
      </c>
      <c r="V3912" s="6" t="str">
        <f t="shared" si="495"/>
        <v>plays</v>
      </c>
      <c r="W3912" s="6" t="str">
        <f t="shared" si="489"/>
        <v>theater</v>
      </c>
      <c r="X3912" s="6" t="str">
        <f t="shared" si="490"/>
        <v>plays</v>
      </c>
    </row>
    <row r="3913" spans="1:24" ht="104.7" customHeight="1" x14ac:dyDescent="0.55000000000000004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20">
        <f t="shared" si="491"/>
        <v>41939.8122337963</v>
      </c>
      <c r="L3913" s="20">
        <f t="shared" si="492"/>
        <v>41969.853900462964</v>
      </c>
      <c r="M3913" s="6" t="b">
        <v>0</v>
      </c>
      <c r="N3913" s="6">
        <v>36</v>
      </c>
      <c r="O3913" s="6" t="b">
        <v>0</v>
      </c>
      <c r="P3913" s="6" t="s">
        <v>8271</v>
      </c>
      <c r="Q3913" s="8">
        <f t="shared" si="493"/>
        <v>37.412500000000001</v>
      </c>
      <c r="R3913" s="9">
        <f t="shared" si="494"/>
        <v>83.138888888888886</v>
      </c>
      <c r="S3913" s="6" t="s">
        <v>8317</v>
      </c>
      <c r="T3913" s="6" t="s">
        <v>8318</v>
      </c>
      <c r="U3913" s="6" t="str">
        <f t="shared" si="488"/>
        <v>theater</v>
      </c>
      <c r="V3913" s="6" t="str">
        <f t="shared" si="495"/>
        <v>plays</v>
      </c>
      <c r="W3913" s="6" t="str">
        <f t="shared" si="489"/>
        <v>theater</v>
      </c>
      <c r="X3913" s="6" t="str">
        <f t="shared" si="490"/>
        <v>plays</v>
      </c>
    </row>
    <row r="3914" spans="1:24" ht="104.7" customHeight="1" x14ac:dyDescent="0.55000000000000004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20">
        <f t="shared" si="491"/>
        <v>42059.270023148143</v>
      </c>
      <c r="L3914" s="20">
        <f t="shared" si="492"/>
        <v>42119.190972222219</v>
      </c>
      <c r="M3914" s="6" t="b">
        <v>0</v>
      </c>
      <c r="N3914" s="6">
        <v>1</v>
      </c>
      <c r="O3914" s="6" t="b">
        <v>0</v>
      </c>
      <c r="P3914" s="6" t="s">
        <v>8271</v>
      </c>
      <c r="Q3914" s="8">
        <f t="shared" si="493"/>
        <v>6.6666666666666671E-3</v>
      </c>
      <c r="R3914" s="9">
        <f t="shared" si="494"/>
        <v>1</v>
      </c>
      <c r="S3914" s="6" t="s">
        <v>8317</v>
      </c>
      <c r="T3914" s="6" t="s">
        <v>8318</v>
      </c>
      <c r="U3914" s="6" t="str">
        <f t="shared" si="488"/>
        <v>theater</v>
      </c>
      <c r="V3914" s="6" t="str">
        <f t="shared" si="495"/>
        <v>plays</v>
      </c>
      <c r="W3914" s="6" t="str">
        <f t="shared" si="489"/>
        <v>theater</v>
      </c>
      <c r="X3914" s="6" t="str">
        <f t="shared" si="490"/>
        <v>plays</v>
      </c>
    </row>
    <row r="3915" spans="1:24" ht="104.7" customHeight="1" x14ac:dyDescent="0.55000000000000004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20">
        <f t="shared" si="491"/>
        <v>42308.211215277777</v>
      </c>
      <c r="L3915" s="20">
        <f t="shared" si="492"/>
        <v>42338.252881944441</v>
      </c>
      <c r="M3915" s="6" t="b">
        <v>0</v>
      </c>
      <c r="N3915" s="6">
        <v>7</v>
      </c>
      <c r="O3915" s="6" t="b">
        <v>0</v>
      </c>
      <c r="P3915" s="6" t="s">
        <v>8271</v>
      </c>
      <c r="Q3915" s="8">
        <f t="shared" si="493"/>
        <v>10</v>
      </c>
      <c r="R3915" s="9">
        <f t="shared" si="494"/>
        <v>142.85714285714286</v>
      </c>
      <c r="S3915" s="6" t="s">
        <v>8317</v>
      </c>
      <c r="T3915" s="6" t="s">
        <v>8318</v>
      </c>
      <c r="U3915" s="6" t="str">
        <f t="shared" si="488"/>
        <v>theater</v>
      </c>
      <c r="V3915" s="6" t="str">
        <f t="shared" si="495"/>
        <v>plays</v>
      </c>
      <c r="W3915" s="6" t="str">
        <f t="shared" si="489"/>
        <v>theater</v>
      </c>
      <c r="X3915" s="6" t="str">
        <f t="shared" si="490"/>
        <v>plays</v>
      </c>
    </row>
    <row r="3916" spans="1:24" ht="104.7" customHeight="1" x14ac:dyDescent="0.55000000000000004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20">
        <f t="shared" si="491"/>
        <v>42114.818935185183</v>
      </c>
      <c r="L3916" s="20">
        <f t="shared" si="492"/>
        <v>42134.957638888889</v>
      </c>
      <c r="M3916" s="6" t="b">
        <v>0</v>
      </c>
      <c r="N3916" s="6">
        <v>27</v>
      </c>
      <c r="O3916" s="6" t="b">
        <v>0</v>
      </c>
      <c r="P3916" s="6" t="s">
        <v>8271</v>
      </c>
      <c r="Q3916" s="8">
        <f t="shared" si="493"/>
        <v>36.36</v>
      </c>
      <c r="R3916" s="9">
        <f t="shared" si="494"/>
        <v>33.666666666666664</v>
      </c>
      <c r="S3916" s="6" t="s">
        <v>8317</v>
      </c>
      <c r="T3916" s="6" t="s">
        <v>8318</v>
      </c>
      <c r="U3916" s="6" t="str">
        <f t="shared" si="488"/>
        <v>theater</v>
      </c>
      <c r="V3916" s="6" t="str">
        <f t="shared" si="495"/>
        <v>plays</v>
      </c>
      <c r="W3916" s="6" t="str">
        <f t="shared" si="489"/>
        <v>theater</v>
      </c>
      <c r="X3916" s="6" t="str">
        <f t="shared" si="490"/>
        <v>plays</v>
      </c>
    </row>
    <row r="3917" spans="1:24" ht="104.7" customHeight="1" x14ac:dyDescent="0.55000000000000004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20">
        <f t="shared" si="491"/>
        <v>42492.98505787037</v>
      </c>
      <c r="L3917" s="20">
        <f t="shared" si="492"/>
        <v>42522.98505787037</v>
      </c>
      <c r="M3917" s="6" t="b">
        <v>0</v>
      </c>
      <c r="N3917" s="6">
        <v>1</v>
      </c>
      <c r="O3917" s="6" t="b">
        <v>0</v>
      </c>
      <c r="P3917" s="6" t="s">
        <v>8271</v>
      </c>
      <c r="Q3917" s="8">
        <f t="shared" si="493"/>
        <v>0.33333333333333337</v>
      </c>
      <c r="R3917" s="9">
        <f t="shared" si="494"/>
        <v>5</v>
      </c>
      <c r="S3917" s="6" t="s">
        <v>8317</v>
      </c>
      <c r="T3917" s="6" t="s">
        <v>8318</v>
      </c>
      <c r="U3917" s="6" t="str">
        <f t="shared" si="488"/>
        <v>theater</v>
      </c>
      <c r="V3917" s="6" t="str">
        <f t="shared" si="495"/>
        <v>plays</v>
      </c>
      <c r="W3917" s="6" t="str">
        <f t="shared" si="489"/>
        <v>theater</v>
      </c>
      <c r="X3917" s="6" t="str">
        <f t="shared" si="490"/>
        <v>plays</v>
      </c>
    </row>
    <row r="3918" spans="1:24" ht="104.7" customHeight="1" x14ac:dyDescent="0.55000000000000004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20">
        <f t="shared" si="491"/>
        <v>42494.471666666665</v>
      </c>
      <c r="L3918" s="20">
        <f t="shared" si="492"/>
        <v>42524.471666666665</v>
      </c>
      <c r="M3918" s="6" t="b">
        <v>0</v>
      </c>
      <c r="N3918" s="6">
        <v>0</v>
      </c>
      <c r="O3918" s="6" t="b">
        <v>0</v>
      </c>
      <c r="P3918" s="6" t="s">
        <v>8271</v>
      </c>
      <c r="Q3918" s="8">
        <f t="shared" si="493"/>
        <v>0</v>
      </c>
      <c r="R3918" s="9" t="e">
        <f t="shared" si="494"/>
        <v>#DIV/0!</v>
      </c>
      <c r="S3918" s="6" t="s">
        <v>8317</v>
      </c>
      <c r="T3918" s="6" t="s">
        <v>8318</v>
      </c>
      <c r="U3918" s="6" t="str">
        <f t="shared" si="488"/>
        <v>theater</v>
      </c>
      <c r="V3918" s="6" t="str">
        <f t="shared" si="495"/>
        <v>plays</v>
      </c>
      <c r="W3918" s="6" t="str">
        <f t="shared" si="489"/>
        <v>theater</v>
      </c>
      <c r="X3918" s="6" t="str">
        <f t="shared" si="490"/>
        <v>plays</v>
      </c>
    </row>
    <row r="3919" spans="1:24" ht="104.7" customHeight="1" x14ac:dyDescent="0.55000000000000004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20">
        <f t="shared" si="491"/>
        <v>41863.527326388888</v>
      </c>
      <c r="L3919" s="20">
        <f t="shared" si="492"/>
        <v>41893.527326388888</v>
      </c>
      <c r="M3919" s="6" t="b">
        <v>0</v>
      </c>
      <c r="N3919" s="6">
        <v>1</v>
      </c>
      <c r="O3919" s="6" t="b">
        <v>0</v>
      </c>
      <c r="P3919" s="6" t="s">
        <v>8271</v>
      </c>
      <c r="Q3919" s="8">
        <f t="shared" si="493"/>
        <v>0.2857142857142857</v>
      </c>
      <c r="R3919" s="9">
        <f t="shared" si="494"/>
        <v>10</v>
      </c>
      <c r="S3919" s="6" t="s">
        <v>8317</v>
      </c>
      <c r="T3919" s="6" t="s">
        <v>8318</v>
      </c>
      <c r="U3919" s="6" t="str">
        <f t="shared" si="488"/>
        <v>theater</v>
      </c>
      <c r="V3919" s="6" t="str">
        <f t="shared" si="495"/>
        <v>plays</v>
      </c>
      <c r="W3919" s="6" t="str">
        <f t="shared" si="489"/>
        <v>theater</v>
      </c>
      <c r="X3919" s="6" t="str">
        <f t="shared" si="490"/>
        <v>plays</v>
      </c>
    </row>
    <row r="3920" spans="1:24" ht="104.7" customHeight="1" x14ac:dyDescent="0.55000000000000004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20">
        <f t="shared" si="491"/>
        <v>41843.664618055554</v>
      </c>
      <c r="L3920" s="20">
        <f t="shared" si="492"/>
        <v>41855.666666666664</v>
      </c>
      <c r="M3920" s="6" t="b">
        <v>0</v>
      </c>
      <c r="N3920" s="6">
        <v>3</v>
      </c>
      <c r="O3920" s="6" t="b">
        <v>0</v>
      </c>
      <c r="P3920" s="6" t="s">
        <v>8271</v>
      </c>
      <c r="Q3920" s="8">
        <f t="shared" si="493"/>
        <v>0.2</v>
      </c>
      <c r="R3920" s="9">
        <f t="shared" si="494"/>
        <v>40</v>
      </c>
      <c r="S3920" s="6" t="s">
        <v>8317</v>
      </c>
      <c r="T3920" s="6" t="s">
        <v>8318</v>
      </c>
      <c r="U3920" s="6" t="str">
        <f t="shared" si="488"/>
        <v>theater</v>
      </c>
      <c r="V3920" s="6" t="str">
        <f t="shared" si="495"/>
        <v>plays</v>
      </c>
      <c r="W3920" s="6" t="str">
        <f t="shared" si="489"/>
        <v>theater</v>
      </c>
      <c r="X3920" s="6" t="str">
        <f t="shared" si="490"/>
        <v>plays</v>
      </c>
    </row>
    <row r="3921" spans="1:24" ht="104.7" customHeight="1" x14ac:dyDescent="0.55000000000000004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20">
        <f t="shared" si="491"/>
        <v>42358.684872685189</v>
      </c>
      <c r="L3921" s="20">
        <f t="shared" si="492"/>
        <v>42387</v>
      </c>
      <c r="M3921" s="6" t="b">
        <v>0</v>
      </c>
      <c r="N3921" s="6">
        <v>3</v>
      </c>
      <c r="O3921" s="6" t="b">
        <v>0</v>
      </c>
      <c r="P3921" s="6" t="s">
        <v>8271</v>
      </c>
      <c r="Q3921" s="8">
        <f t="shared" si="493"/>
        <v>1.7999999999999998</v>
      </c>
      <c r="R3921" s="9">
        <f t="shared" si="494"/>
        <v>30</v>
      </c>
      <c r="S3921" s="6" t="s">
        <v>8317</v>
      </c>
      <c r="T3921" s="6" t="s">
        <v>8318</v>
      </c>
      <c r="U3921" s="6" t="str">
        <f t="shared" si="488"/>
        <v>theater</v>
      </c>
      <c r="V3921" s="6" t="str">
        <f t="shared" si="495"/>
        <v>plays</v>
      </c>
      <c r="W3921" s="6" t="str">
        <f t="shared" si="489"/>
        <v>theater</v>
      </c>
      <c r="X3921" s="6" t="str">
        <f t="shared" si="490"/>
        <v>plays</v>
      </c>
    </row>
    <row r="3922" spans="1:24" ht="104.7" customHeight="1" x14ac:dyDescent="0.55000000000000004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20">
        <f t="shared" si="491"/>
        <v>42657.38726851852</v>
      </c>
      <c r="L3922" s="20">
        <f t="shared" si="492"/>
        <v>42687.428935185191</v>
      </c>
      <c r="M3922" s="6" t="b">
        <v>0</v>
      </c>
      <c r="N3922" s="6">
        <v>3</v>
      </c>
      <c r="O3922" s="6" t="b">
        <v>0</v>
      </c>
      <c r="P3922" s="6" t="s">
        <v>8271</v>
      </c>
      <c r="Q3922" s="8">
        <f t="shared" si="493"/>
        <v>5.4</v>
      </c>
      <c r="R3922" s="9">
        <f t="shared" si="494"/>
        <v>45</v>
      </c>
      <c r="S3922" s="6" t="s">
        <v>8317</v>
      </c>
      <c r="T3922" s="6" t="s">
        <v>8318</v>
      </c>
      <c r="U3922" s="6" t="str">
        <f t="shared" si="488"/>
        <v>theater</v>
      </c>
      <c r="V3922" s="6" t="str">
        <f t="shared" si="495"/>
        <v>plays</v>
      </c>
      <c r="W3922" s="6" t="str">
        <f t="shared" si="489"/>
        <v>theater</v>
      </c>
      <c r="X3922" s="6" t="str">
        <f t="shared" si="490"/>
        <v>plays</v>
      </c>
    </row>
    <row r="3923" spans="1:24" ht="104.7" customHeight="1" x14ac:dyDescent="0.55000000000000004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20">
        <f t="shared" si="491"/>
        <v>41926.542303240742</v>
      </c>
      <c r="L3923" s="20">
        <f t="shared" si="492"/>
        <v>41938.75</v>
      </c>
      <c r="M3923" s="6" t="b">
        <v>0</v>
      </c>
      <c r="N3923" s="6">
        <v>0</v>
      </c>
      <c r="O3923" s="6" t="b">
        <v>0</v>
      </c>
      <c r="P3923" s="6" t="s">
        <v>8271</v>
      </c>
      <c r="Q3923" s="8">
        <f t="shared" si="493"/>
        <v>0</v>
      </c>
      <c r="R3923" s="9" t="e">
        <f t="shared" si="494"/>
        <v>#DIV/0!</v>
      </c>
      <c r="S3923" s="6" t="s">
        <v>8317</v>
      </c>
      <c r="T3923" s="6" t="s">
        <v>8318</v>
      </c>
      <c r="U3923" s="6" t="str">
        <f t="shared" si="488"/>
        <v>theater</v>
      </c>
      <c r="V3923" s="6" t="str">
        <f t="shared" si="495"/>
        <v>plays</v>
      </c>
      <c r="W3923" s="6" t="str">
        <f t="shared" si="489"/>
        <v>theater</v>
      </c>
      <c r="X3923" s="6" t="str">
        <f t="shared" si="490"/>
        <v>plays</v>
      </c>
    </row>
    <row r="3924" spans="1:24" ht="104.7" customHeight="1" x14ac:dyDescent="0.55000000000000004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20">
        <f t="shared" si="491"/>
        <v>42020.768634259264</v>
      </c>
      <c r="L3924" s="20">
        <f t="shared" si="492"/>
        <v>42065.958333333328</v>
      </c>
      <c r="M3924" s="6" t="b">
        <v>0</v>
      </c>
      <c r="N3924" s="6">
        <v>6</v>
      </c>
      <c r="O3924" s="6" t="b">
        <v>0</v>
      </c>
      <c r="P3924" s="6" t="s">
        <v>8271</v>
      </c>
      <c r="Q3924" s="8">
        <f t="shared" si="493"/>
        <v>8.1333333333333329</v>
      </c>
      <c r="R3924" s="9">
        <f t="shared" si="494"/>
        <v>10.166666666666666</v>
      </c>
      <c r="S3924" s="6" t="s">
        <v>8317</v>
      </c>
      <c r="T3924" s="6" t="s">
        <v>8318</v>
      </c>
      <c r="U3924" s="6" t="str">
        <f t="shared" si="488"/>
        <v>theater</v>
      </c>
      <c r="V3924" s="6" t="str">
        <f t="shared" si="495"/>
        <v>plays</v>
      </c>
      <c r="W3924" s="6" t="str">
        <f t="shared" si="489"/>
        <v>theater</v>
      </c>
      <c r="X3924" s="6" t="str">
        <f t="shared" si="490"/>
        <v>plays</v>
      </c>
    </row>
    <row r="3925" spans="1:24" ht="104.7" customHeight="1" x14ac:dyDescent="0.55000000000000004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20">
        <f t="shared" si="491"/>
        <v>42075.979988425926</v>
      </c>
      <c r="L3925" s="20">
        <f t="shared" si="492"/>
        <v>42103.979988425926</v>
      </c>
      <c r="M3925" s="6" t="b">
        <v>0</v>
      </c>
      <c r="N3925" s="6">
        <v>17</v>
      </c>
      <c r="O3925" s="6" t="b">
        <v>0</v>
      </c>
      <c r="P3925" s="6" t="s">
        <v>8271</v>
      </c>
      <c r="Q3925" s="8">
        <f t="shared" si="493"/>
        <v>12.034782608695652</v>
      </c>
      <c r="R3925" s="9">
        <f t="shared" si="494"/>
        <v>81.411764705882348</v>
      </c>
      <c r="S3925" s="6" t="s">
        <v>8317</v>
      </c>
      <c r="T3925" s="6" t="s">
        <v>8318</v>
      </c>
      <c r="U3925" s="6" t="str">
        <f t="shared" si="488"/>
        <v>theater</v>
      </c>
      <c r="V3925" s="6" t="str">
        <f t="shared" si="495"/>
        <v>plays</v>
      </c>
      <c r="W3925" s="6" t="str">
        <f t="shared" si="489"/>
        <v>theater</v>
      </c>
      <c r="X3925" s="6" t="str">
        <f t="shared" si="490"/>
        <v>plays</v>
      </c>
    </row>
    <row r="3926" spans="1:24" ht="104.7" customHeight="1" x14ac:dyDescent="0.55000000000000004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20">
        <f t="shared" si="491"/>
        <v>41786.959745370368</v>
      </c>
      <c r="L3926" s="20">
        <f t="shared" si="492"/>
        <v>41816.959745370368</v>
      </c>
      <c r="M3926" s="6" t="b">
        <v>0</v>
      </c>
      <c r="N3926" s="6">
        <v>40</v>
      </c>
      <c r="O3926" s="6" t="b">
        <v>0</v>
      </c>
      <c r="P3926" s="6" t="s">
        <v>8271</v>
      </c>
      <c r="Q3926" s="8">
        <f t="shared" si="493"/>
        <v>15.266666666666667</v>
      </c>
      <c r="R3926" s="9">
        <f t="shared" si="494"/>
        <v>57.25</v>
      </c>
      <c r="S3926" s="6" t="s">
        <v>8317</v>
      </c>
      <c r="T3926" s="6" t="s">
        <v>8318</v>
      </c>
      <c r="U3926" s="6" t="str">
        <f t="shared" si="488"/>
        <v>theater</v>
      </c>
      <c r="V3926" s="6" t="str">
        <f t="shared" si="495"/>
        <v>plays</v>
      </c>
      <c r="W3926" s="6" t="str">
        <f t="shared" si="489"/>
        <v>theater</v>
      </c>
      <c r="X3926" s="6" t="str">
        <f t="shared" si="490"/>
        <v>plays</v>
      </c>
    </row>
    <row r="3927" spans="1:24" ht="104.7" customHeight="1" x14ac:dyDescent="0.55000000000000004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20">
        <f t="shared" si="491"/>
        <v>41820.870821759258</v>
      </c>
      <c r="L3927" s="20">
        <f t="shared" si="492"/>
        <v>41850.870821759258</v>
      </c>
      <c r="M3927" s="6" t="b">
        <v>0</v>
      </c>
      <c r="N3927" s="6">
        <v>3</v>
      </c>
      <c r="O3927" s="6" t="b">
        <v>0</v>
      </c>
      <c r="P3927" s="6" t="s">
        <v>8271</v>
      </c>
      <c r="Q3927" s="8">
        <f t="shared" si="493"/>
        <v>10</v>
      </c>
      <c r="R3927" s="9">
        <f t="shared" si="494"/>
        <v>5</v>
      </c>
      <c r="S3927" s="6" t="s">
        <v>8317</v>
      </c>
      <c r="T3927" s="6" t="s">
        <v>8318</v>
      </c>
      <c r="U3927" s="6" t="str">
        <f t="shared" si="488"/>
        <v>theater</v>
      </c>
      <c r="V3927" s="6" t="str">
        <f t="shared" si="495"/>
        <v>plays</v>
      </c>
      <c r="W3927" s="6" t="str">
        <f t="shared" si="489"/>
        <v>theater</v>
      </c>
      <c r="X3927" s="6" t="str">
        <f t="shared" si="490"/>
        <v>plays</v>
      </c>
    </row>
    <row r="3928" spans="1:24" ht="104.7" customHeight="1" x14ac:dyDescent="0.55000000000000004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20">
        <f t="shared" si="491"/>
        <v>41970.085046296299</v>
      </c>
      <c r="L3928" s="20">
        <f t="shared" si="492"/>
        <v>42000.085046296299</v>
      </c>
      <c r="M3928" s="6" t="b">
        <v>0</v>
      </c>
      <c r="N3928" s="6">
        <v>1</v>
      </c>
      <c r="O3928" s="6" t="b">
        <v>0</v>
      </c>
      <c r="P3928" s="6" t="s">
        <v>8271</v>
      </c>
      <c r="Q3928" s="8">
        <f t="shared" si="493"/>
        <v>0.3</v>
      </c>
      <c r="R3928" s="9">
        <f t="shared" si="494"/>
        <v>15</v>
      </c>
      <c r="S3928" s="6" t="s">
        <v>8317</v>
      </c>
      <c r="T3928" s="6" t="s">
        <v>8318</v>
      </c>
      <c r="U3928" s="6" t="str">
        <f t="shared" si="488"/>
        <v>theater</v>
      </c>
      <c r="V3928" s="6" t="str">
        <f t="shared" si="495"/>
        <v>plays</v>
      </c>
      <c r="W3928" s="6" t="str">
        <f t="shared" si="489"/>
        <v>theater</v>
      </c>
      <c r="X3928" s="6" t="str">
        <f t="shared" si="490"/>
        <v>plays</v>
      </c>
    </row>
    <row r="3929" spans="1:24" ht="104.7" customHeight="1" x14ac:dyDescent="0.55000000000000004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20">
        <f t="shared" si="491"/>
        <v>41830.267407407409</v>
      </c>
      <c r="L3929" s="20">
        <f t="shared" si="492"/>
        <v>41860.267407407409</v>
      </c>
      <c r="M3929" s="6" t="b">
        <v>0</v>
      </c>
      <c r="N3929" s="6">
        <v>2</v>
      </c>
      <c r="O3929" s="6" t="b">
        <v>0</v>
      </c>
      <c r="P3929" s="6" t="s">
        <v>8271</v>
      </c>
      <c r="Q3929" s="8">
        <f t="shared" si="493"/>
        <v>1</v>
      </c>
      <c r="R3929" s="9">
        <f t="shared" si="494"/>
        <v>12.5</v>
      </c>
      <c r="S3929" s="6" t="s">
        <v>8317</v>
      </c>
      <c r="T3929" s="6" t="s">
        <v>8318</v>
      </c>
      <c r="U3929" s="6" t="str">
        <f t="shared" si="488"/>
        <v>theater</v>
      </c>
      <c r="V3929" s="6" t="str">
        <f t="shared" si="495"/>
        <v>plays</v>
      </c>
      <c r="W3929" s="6" t="str">
        <f t="shared" si="489"/>
        <v>theater</v>
      </c>
      <c r="X3929" s="6" t="str">
        <f t="shared" si="490"/>
        <v>plays</v>
      </c>
    </row>
    <row r="3930" spans="1:24" ht="104.7" customHeight="1" x14ac:dyDescent="0.55000000000000004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20">
        <f t="shared" si="491"/>
        <v>42265.683182870373</v>
      </c>
      <c r="L3930" s="20">
        <f t="shared" si="492"/>
        <v>42293.207638888889</v>
      </c>
      <c r="M3930" s="6" t="b">
        <v>0</v>
      </c>
      <c r="N3930" s="6">
        <v>7</v>
      </c>
      <c r="O3930" s="6" t="b">
        <v>0</v>
      </c>
      <c r="P3930" s="6" t="s">
        <v>8271</v>
      </c>
      <c r="Q3930" s="8">
        <f t="shared" si="493"/>
        <v>13.020000000000001</v>
      </c>
      <c r="R3930" s="9">
        <f t="shared" si="494"/>
        <v>93</v>
      </c>
      <c r="S3930" s="6" t="s">
        <v>8317</v>
      </c>
      <c r="T3930" s="6" t="s">
        <v>8318</v>
      </c>
      <c r="U3930" s="6" t="str">
        <f t="shared" si="488"/>
        <v>theater</v>
      </c>
      <c r="V3930" s="6" t="str">
        <f t="shared" si="495"/>
        <v>plays</v>
      </c>
      <c r="W3930" s="6" t="str">
        <f t="shared" si="489"/>
        <v>theater</v>
      </c>
      <c r="X3930" s="6" t="str">
        <f t="shared" si="490"/>
        <v>plays</v>
      </c>
    </row>
    <row r="3931" spans="1:24" ht="104.7" customHeight="1" x14ac:dyDescent="0.55000000000000004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20">
        <f t="shared" si="491"/>
        <v>42601.827141203699</v>
      </c>
      <c r="L3931" s="20">
        <f t="shared" si="492"/>
        <v>42631.827141203699</v>
      </c>
      <c r="M3931" s="6" t="b">
        <v>0</v>
      </c>
      <c r="N3931" s="6">
        <v>14</v>
      </c>
      <c r="O3931" s="6" t="b">
        <v>0</v>
      </c>
      <c r="P3931" s="6" t="s">
        <v>8271</v>
      </c>
      <c r="Q3931" s="8">
        <f t="shared" si="493"/>
        <v>2.2650000000000001</v>
      </c>
      <c r="R3931" s="9">
        <f t="shared" si="494"/>
        <v>32.357142857142854</v>
      </c>
      <c r="S3931" s="6" t="s">
        <v>8317</v>
      </c>
      <c r="T3931" s="6" t="s">
        <v>8318</v>
      </c>
      <c r="U3931" s="6" t="str">
        <f t="shared" si="488"/>
        <v>theater</v>
      </c>
      <c r="V3931" s="6" t="str">
        <f t="shared" si="495"/>
        <v>plays</v>
      </c>
      <c r="W3931" s="6" t="str">
        <f t="shared" si="489"/>
        <v>theater</v>
      </c>
      <c r="X3931" s="6" t="str">
        <f t="shared" si="490"/>
        <v>plays</v>
      </c>
    </row>
    <row r="3932" spans="1:24" ht="104.7" customHeight="1" x14ac:dyDescent="0.55000000000000004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20">
        <f t="shared" si="491"/>
        <v>42433.338749999995</v>
      </c>
      <c r="L3932" s="20">
        <f t="shared" si="492"/>
        <v>42461.25</v>
      </c>
      <c r="M3932" s="6" t="b">
        <v>0</v>
      </c>
      <c r="N3932" s="6">
        <v>0</v>
      </c>
      <c r="O3932" s="6" t="b">
        <v>0</v>
      </c>
      <c r="P3932" s="6" t="s">
        <v>8271</v>
      </c>
      <c r="Q3932" s="8">
        <f t="shared" si="493"/>
        <v>0</v>
      </c>
      <c r="R3932" s="9" t="e">
        <f t="shared" si="494"/>
        <v>#DIV/0!</v>
      </c>
      <c r="S3932" s="6" t="s">
        <v>8317</v>
      </c>
      <c r="T3932" s="6" t="s">
        <v>8318</v>
      </c>
      <c r="U3932" s="6" t="str">
        <f t="shared" si="488"/>
        <v>theater</v>
      </c>
      <c r="V3932" s="6" t="str">
        <f t="shared" si="495"/>
        <v>plays</v>
      </c>
      <c r="W3932" s="6" t="str">
        <f t="shared" si="489"/>
        <v>theater</v>
      </c>
      <c r="X3932" s="6" t="str">
        <f t="shared" si="490"/>
        <v>plays</v>
      </c>
    </row>
    <row r="3933" spans="1:24" ht="104.7" customHeight="1" x14ac:dyDescent="0.55000000000000004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20">
        <f t="shared" si="491"/>
        <v>42228.151701388888</v>
      </c>
      <c r="L3933" s="20">
        <f t="shared" si="492"/>
        <v>42253.151701388888</v>
      </c>
      <c r="M3933" s="6" t="b">
        <v>0</v>
      </c>
      <c r="N3933" s="6">
        <v>0</v>
      </c>
      <c r="O3933" s="6" t="b">
        <v>0</v>
      </c>
      <c r="P3933" s="6" t="s">
        <v>8271</v>
      </c>
      <c r="Q3933" s="8">
        <f t="shared" si="493"/>
        <v>0</v>
      </c>
      <c r="R3933" s="9" t="e">
        <f t="shared" si="494"/>
        <v>#DIV/0!</v>
      </c>
      <c r="S3933" s="6" t="s">
        <v>8317</v>
      </c>
      <c r="T3933" s="6" t="s">
        <v>8318</v>
      </c>
      <c r="U3933" s="6" t="str">
        <f t="shared" si="488"/>
        <v>theater</v>
      </c>
      <c r="V3933" s="6" t="str">
        <f t="shared" si="495"/>
        <v>plays</v>
      </c>
      <c r="W3933" s="6" t="str">
        <f t="shared" si="489"/>
        <v>theater</v>
      </c>
      <c r="X3933" s="6" t="str">
        <f t="shared" si="490"/>
        <v>plays</v>
      </c>
    </row>
    <row r="3934" spans="1:24" ht="104.7" customHeight="1" x14ac:dyDescent="0.55000000000000004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20">
        <f t="shared" si="491"/>
        <v>42415.168564814812</v>
      </c>
      <c r="L3934" s="20">
        <f t="shared" si="492"/>
        <v>42445.126898148148</v>
      </c>
      <c r="M3934" s="6" t="b">
        <v>0</v>
      </c>
      <c r="N3934" s="6">
        <v>1</v>
      </c>
      <c r="O3934" s="6" t="b">
        <v>0</v>
      </c>
      <c r="P3934" s="6" t="s">
        <v>8271</v>
      </c>
      <c r="Q3934" s="8">
        <f t="shared" si="493"/>
        <v>8.3333333333333332E-3</v>
      </c>
      <c r="R3934" s="9">
        <f t="shared" si="494"/>
        <v>1</v>
      </c>
      <c r="S3934" s="6" t="s">
        <v>8317</v>
      </c>
      <c r="T3934" s="6" t="s">
        <v>8318</v>
      </c>
      <c r="U3934" s="6" t="str">
        <f t="shared" si="488"/>
        <v>theater</v>
      </c>
      <c r="V3934" s="6" t="str">
        <f t="shared" si="495"/>
        <v>plays</v>
      </c>
      <c r="W3934" s="6" t="str">
        <f t="shared" si="489"/>
        <v>theater</v>
      </c>
      <c r="X3934" s="6" t="str">
        <f t="shared" si="490"/>
        <v>plays</v>
      </c>
    </row>
    <row r="3935" spans="1:24" ht="104.7" customHeight="1" x14ac:dyDescent="0.55000000000000004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20">
        <f t="shared" si="491"/>
        <v>42538.968310185184</v>
      </c>
      <c r="L3935" s="20">
        <f t="shared" si="492"/>
        <v>42568.029861111107</v>
      </c>
      <c r="M3935" s="6" t="b">
        <v>0</v>
      </c>
      <c r="N3935" s="6">
        <v>12</v>
      </c>
      <c r="O3935" s="6" t="b">
        <v>0</v>
      </c>
      <c r="P3935" s="6" t="s">
        <v>8271</v>
      </c>
      <c r="Q3935" s="8">
        <f t="shared" si="493"/>
        <v>15.742857142857142</v>
      </c>
      <c r="R3935" s="9">
        <f t="shared" si="494"/>
        <v>91.833333333333329</v>
      </c>
      <c r="S3935" s="6" t="s">
        <v>8317</v>
      </c>
      <c r="T3935" s="6" t="s">
        <v>8318</v>
      </c>
      <c r="U3935" s="6" t="str">
        <f t="shared" si="488"/>
        <v>theater</v>
      </c>
      <c r="V3935" s="6" t="str">
        <f t="shared" si="495"/>
        <v>plays</v>
      </c>
      <c r="W3935" s="6" t="str">
        <f t="shared" si="489"/>
        <v>theater</v>
      </c>
      <c r="X3935" s="6" t="str">
        <f t="shared" si="490"/>
        <v>plays</v>
      </c>
    </row>
    <row r="3936" spans="1:24" ht="104.7" customHeight="1" x14ac:dyDescent="0.55000000000000004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20">
        <f t="shared" si="491"/>
        <v>42233.671747685185</v>
      </c>
      <c r="L3936" s="20">
        <f t="shared" si="492"/>
        <v>42278.541666666672</v>
      </c>
      <c r="M3936" s="6" t="b">
        <v>0</v>
      </c>
      <c r="N3936" s="6">
        <v>12</v>
      </c>
      <c r="O3936" s="6" t="b">
        <v>0</v>
      </c>
      <c r="P3936" s="6" t="s">
        <v>8271</v>
      </c>
      <c r="Q3936" s="8">
        <f t="shared" si="493"/>
        <v>11</v>
      </c>
      <c r="R3936" s="9">
        <f t="shared" si="494"/>
        <v>45.833333333333336</v>
      </c>
      <c r="S3936" s="6" t="s">
        <v>8317</v>
      </c>
      <c r="T3936" s="6" t="s">
        <v>8318</v>
      </c>
      <c r="U3936" s="6" t="str">
        <f t="shared" si="488"/>
        <v>theater</v>
      </c>
      <c r="V3936" s="6" t="str">
        <f t="shared" si="495"/>
        <v>plays</v>
      </c>
      <c r="W3936" s="6" t="str">
        <f t="shared" si="489"/>
        <v>theater</v>
      </c>
      <c r="X3936" s="6" t="str">
        <f t="shared" si="490"/>
        <v>plays</v>
      </c>
    </row>
    <row r="3937" spans="1:24" ht="104.7" customHeight="1" x14ac:dyDescent="0.55000000000000004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20">
        <f t="shared" si="491"/>
        <v>42221.656782407401</v>
      </c>
      <c r="L3937" s="20">
        <f t="shared" si="492"/>
        <v>42281.656782407401</v>
      </c>
      <c r="M3937" s="6" t="b">
        <v>0</v>
      </c>
      <c r="N3937" s="6">
        <v>23</v>
      </c>
      <c r="O3937" s="6" t="b">
        <v>0</v>
      </c>
      <c r="P3937" s="6" t="s">
        <v>8271</v>
      </c>
      <c r="Q3937" s="8">
        <f t="shared" si="493"/>
        <v>43.833333333333336</v>
      </c>
      <c r="R3937" s="9">
        <f t="shared" si="494"/>
        <v>57.173913043478258</v>
      </c>
      <c r="S3937" s="6" t="s">
        <v>8317</v>
      </c>
      <c r="T3937" s="6" t="s">
        <v>8318</v>
      </c>
      <c r="U3937" s="6" t="str">
        <f t="shared" si="488"/>
        <v>theater</v>
      </c>
      <c r="V3937" s="6" t="str">
        <f t="shared" si="495"/>
        <v>plays</v>
      </c>
      <c r="W3937" s="6" t="str">
        <f t="shared" si="489"/>
        <v>theater</v>
      </c>
      <c r="X3937" s="6" t="str">
        <f t="shared" si="490"/>
        <v>plays</v>
      </c>
    </row>
    <row r="3938" spans="1:24" ht="104.7" customHeight="1" x14ac:dyDescent="0.55000000000000004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20">
        <f t="shared" si="491"/>
        <v>42675.262962962966</v>
      </c>
      <c r="L3938" s="20">
        <f t="shared" si="492"/>
        <v>42705.304629629631</v>
      </c>
      <c r="M3938" s="6" t="b">
        <v>0</v>
      </c>
      <c r="N3938" s="6">
        <v>0</v>
      </c>
      <c r="O3938" s="6" t="b">
        <v>0</v>
      </c>
      <c r="P3938" s="6" t="s">
        <v>8271</v>
      </c>
      <c r="Q3938" s="8">
        <f t="shared" si="493"/>
        <v>0</v>
      </c>
      <c r="R3938" s="9" t="e">
        <f t="shared" si="494"/>
        <v>#DIV/0!</v>
      </c>
      <c r="S3938" s="6" t="s">
        <v>8317</v>
      </c>
      <c r="T3938" s="6" t="s">
        <v>8318</v>
      </c>
      <c r="U3938" s="6" t="str">
        <f t="shared" si="488"/>
        <v>theater</v>
      </c>
      <c r="V3938" s="6" t="str">
        <f t="shared" si="495"/>
        <v>plays</v>
      </c>
      <c r="W3938" s="6" t="str">
        <f t="shared" si="489"/>
        <v>theater</v>
      </c>
      <c r="X3938" s="6" t="str">
        <f t="shared" si="490"/>
        <v>plays</v>
      </c>
    </row>
    <row r="3939" spans="1:24" ht="104.7" customHeight="1" x14ac:dyDescent="0.55000000000000004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20">
        <f t="shared" si="491"/>
        <v>42534.631481481483</v>
      </c>
      <c r="L3939" s="20">
        <f t="shared" si="492"/>
        <v>42562.631481481483</v>
      </c>
      <c r="M3939" s="6" t="b">
        <v>0</v>
      </c>
      <c r="N3939" s="6">
        <v>10</v>
      </c>
      <c r="O3939" s="6" t="b">
        <v>0</v>
      </c>
      <c r="P3939" s="6" t="s">
        <v>8271</v>
      </c>
      <c r="Q3939" s="8">
        <f t="shared" si="493"/>
        <v>86.135181975736558</v>
      </c>
      <c r="R3939" s="9">
        <f t="shared" si="494"/>
        <v>248.5</v>
      </c>
      <c r="S3939" s="6" t="s">
        <v>8317</v>
      </c>
      <c r="T3939" s="6" t="s">
        <v>8318</v>
      </c>
      <c r="U3939" s="6" t="str">
        <f t="shared" si="488"/>
        <v>theater</v>
      </c>
      <c r="V3939" s="6" t="str">
        <f t="shared" si="495"/>
        <v>plays</v>
      </c>
      <c r="W3939" s="6" t="str">
        <f t="shared" si="489"/>
        <v>theater</v>
      </c>
      <c r="X3939" s="6" t="str">
        <f t="shared" si="490"/>
        <v>plays</v>
      </c>
    </row>
    <row r="3940" spans="1:24" ht="104.7" customHeight="1" x14ac:dyDescent="0.55000000000000004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20">
        <f t="shared" si="491"/>
        <v>42151.905717592599</v>
      </c>
      <c r="L3940" s="20">
        <f t="shared" si="492"/>
        <v>42182.905717592599</v>
      </c>
      <c r="M3940" s="6" t="b">
        <v>0</v>
      </c>
      <c r="N3940" s="6">
        <v>5</v>
      </c>
      <c r="O3940" s="6" t="b">
        <v>0</v>
      </c>
      <c r="P3940" s="6" t="s">
        <v>8271</v>
      </c>
      <c r="Q3940" s="8">
        <f t="shared" si="493"/>
        <v>12.196620583717358</v>
      </c>
      <c r="R3940" s="9">
        <f t="shared" si="494"/>
        <v>79.400000000000006</v>
      </c>
      <c r="S3940" s="6" t="s">
        <v>8317</v>
      </c>
      <c r="T3940" s="6" t="s">
        <v>8318</v>
      </c>
      <c r="U3940" s="6" t="str">
        <f t="shared" si="488"/>
        <v>theater</v>
      </c>
      <c r="V3940" s="6" t="str">
        <f t="shared" si="495"/>
        <v>plays</v>
      </c>
      <c r="W3940" s="6" t="str">
        <f t="shared" si="489"/>
        <v>theater</v>
      </c>
      <c r="X3940" s="6" t="str">
        <f t="shared" si="490"/>
        <v>plays</v>
      </c>
    </row>
    <row r="3941" spans="1:24" ht="104.7" customHeight="1" x14ac:dyDescent="0.55000000000000004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20">
        <f t="shared" si="491"/>
        <v>41915.400219907409</v>
      </c>
      <c r="L3941" s="20">
        <f t="shared" si="492"/>
        <v>41919.1875</v>
      </c>
      <c r="M3941" s="6" t="b">
        <v>0</v>
      </c>
      <c r="N3941" s="6">
        <v>1</v>
      </c>
      <c r="O3941" s="6" t="b">
        <v>0</v>
      </c>
      <c r="P3941" s="6" t="s">
        <v>8271</v>
      </c>
      <c r="Q3941" s="8">
        <f t="shared" si="493"/>
        <v>0.1</v>
      </c>
      <c r="R3941" s="9">
        <f t="shared" si="494"/>
        <v>5</v>
      </c>
      <c r="S3941" s="6" t="s">
        <v>8317</v>
      </c>
      <c r="T3941" s="6" t="s">
        <v>8318</v>
      </c>
      <c r="U3941" s="6" t="str">
        <f t="shared" si="488"/>
        <v>theater</v>
      </c>
      <c r="V3941" s="6" t="str">
        <f t="shared" si="495"/>
        <v>plays</v>
      </c>
      <c r="W3941" s="6" t="str">
        <f t="shared" si="489"/>
        <v>theater</v>
      </c>
      <c r="X3941" s="6" t="str">
        <f t="shared" si="490"/>
        <v>plays</v>
      </c>
    </row>
    <row r="3942" spans="1:24" ht="104.7" customHeight="1" x14ac:dyDescent="0.55000000000000004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20">
        <f t="shared" si="491"/>
        <v>41961.492488425924</v>
      </c>
      <c r="L3942" s="20">
        <f t="shared" si="492"/>
        <v>42006.492488425924</v>
      </c>
      <c r="M3942" s="6" t="b">
        <v>0</v>
      </c>
      <c r="N3942" s="6">
        <v>2</v>
      </c>
      <c r="O3942" s="6" t="b">
        <v>0</v>
      </c>
      <c r="P3942" s="6" t="s">
        <v>8271</v>
      </c>
      <c r="Q3942" s="8">
        <f t="shared" si="493"/>
        <v>0.22</v>
      </c>
      <c r="R3942" s="9">
        <f t="shared" si="494"/>
        <v>5.5</v>
      </c>
      <c r="S3942" s="6" t="s">
        <v>8317</v>
      </c>
      <c r="T3942" s="6" t="s">
        <v>8318</v>
      </c>
      <c r="U3942" s="6" t="str">
        <f t="shared" si="488"/>
        <v>theater</v>
      </c>
      <c r="V3942" s="6" t="str">
        <f t="shared" si="495"/>
        <v>plays</v>
      </c>
      <c r="W3942" s="6" t="str">
        <f t="shared" si="489"/>
        <v>theater</v>
      </c>
      <c r="X3942" s="6" t="str">
        <f t="shared" si="490"/>
        <v>plays</v>
      </c>
    </row>
    <row r="3943" spans="1:24" ht="104.7" customHeight="1" x14ac:dyDescent="0.55000000000000004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20">
        <f t="shared" si="491"/>
        <v>41940.587233796294</v>
      </c>
      <c r="L3943" s="20">
        <f t="shared" si="492"/>
        <v>41968.041666666672</v>
      </c>
      <c r="M3943" s="6" t="b">
        <v>0</v>
      </c>
      <c r="N3943" s="6">
        <v>2</v>
      </c>
      <c r="O3943" s="6" t="b">
        <v>0</v>
      </c>
      <c r="P3943" s="6" t="s">
        <v>8271</v>
      </c>
      <c r="Q3943" s="8">
        <f t="shared" si="493"/>
        <v>0.90909090909090906</v>
      </c>
      <c r="R3943" s="9">
        <f t="shared" si="494"/>
        <v>25</v>
      </c>
      <c r="S3943" s="6" t="s">
        <v>8317</v>
      </c>
      <c r="T3943" s="6" t="s">
        <v>8318</v>
      </c>
      <c r="U3943" s="6" t="str">
        <f t="shared" si="488"/>
        <v>theater</v>
      </c>
      <c r="V3943" s="6" t="str">
        <f t="shared" si="495"/>
        <v>plays</v>
      </c>
      <c r="W3943" s="6" t="str">
        <f t="shared" si="489"/>
        <v>theater</v>
      </c>
      <c r="X3943" s="6" t="str">
        <f t="shared" si="490"/>
        <v>plays</v>
      </c>
    </row>
    <row r="3944" spans="1:24" ht="104.7" customHeight="1" x14ac:dyDescent="0.55000000000000004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20">
        <f t="shared" si="491"/>
        <v>42111.904097222221</v>
      </c>
      <c r="L3944" s="20">
        <f t="shared" si="492"/>
        <v>42171.904097222221</v>
      </c>
      <c r="M3944" s="6" t="b">
        <v>0</v>
      </c>
      <c r="N3944" s="6">
        <v>0</v>
      </c>
      <c r="O3944" s="6" t="b">
        <v>0</v>
      </c>
      <c r="P3944" s="6" t="s">
        <v>8271</v>
      </c>
      <c r="Q3944" s="8">
        <f t="shared" si="493"/>
        <v>0</v>
      </c>
      <c r="R3944" s="9" t="e">
        <f t="shared" si="494"/>
        <v>#DIV/0!</v>
      </c>
      <c r="S3944" s="6" t="s">
        <v>8317</v>
      </c>
      <c r="T3944" s="6" t="s">
        <v>8318</v>
      </c>
      <c r="U3944" s="6" t="str">
        <f t="shared" si="488"/>
        <v>theater</v>
      </c>
      <c r="V3944" s="6" t="str">
        <f t="shared" si="495"/>
        <v>plays</v>
      </c>
      <c r="W3944" s="6" t="str">
        <f t="shared" si="489"/>
        <v>theater</v>
      </c>
      <c r="X3944" s="6" t="str">
        <f t="shared" si="490"/>
        <v>plays</v>
      </c>
    </row>
    <row r="3945" spans="1:24" ht="104.7" customHeight="1" x14ac:dyDescent="0.55000000000000004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20">
        <f t="shared" si="491"/>
        <v>42279.778564814813</v>
      </c>
      <c r="L3945" s="20">
        <f t="shared" si="492"/>
        <v>42310.701388888891</v>
      </c>
      <c r="M3945" s="6" t="b">
        <v>0</v>
      </c>
      <c r="N3945" s="6">
        <v>13</v>
      </c>
      <c r="O3945" s="6" t="b">
        <v>0</v>
      </c>
      <c r="P3945" s="6" t="s">
        <v>8271</v>
      </c>
      <c r="Q3945" s="8">
        <f t="shared" si="493"/>
        <v>35.64</v>
      </c>
      <c r="R3945" s="9">
        <f t="shared" si="494"/>
        <v>137.07692307692307</v>
      </c>
      <c r="S3945" s="6" t="s">
        <v>8317</v>
      </c>
      <c r="T3945" s="6" t="s">
        <v>8318</v>
      </c>
      <c r="U3945" s="6" t="str">
        <f t="shared" si="488"/>
        <v>theater</v>
      </c>
      <c r="V3945" s="6" t="str">
        <f t="shared" si="495"/>
        <v>plays</v>
      </c>
      <c r="W3945" s="6" t="str">
        <f t="shared" si="489"/>
        <v>theater</v>
      </c>
      <c r="X3945" s="6" t="str">
        <f t="shared" si="490"/>
        <v>plays</v>
      </c>
    </row>
    <row r="3946" spans="1:24" ht="104.7" customHeight="1" x14ac:dyDescent="0.55000000000000004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20">
        <f t="shared" si="491"/>
        <v>42213.662905092591</v>
      </c>
      <c r="L3946" s="20">
        <f t="shared" si="492"/>
        <v>42243.662905092591</v>
      </c>
      <c r="M3946" s="6" t="b">
        <v>0</v>
      </c>
      <c r="N3946" s="6">
        <v>0</v>
      </c>
      <c r="O3946" s="6" t="b">
        <v>0</v>
      </c>
      <c r="P3946" s="6" t="s">
        <v>8271</v>
      </c>
      <c r="Q3946" s="8">
        <f t="shared" si="493"/>
        <v>0</v>
      </c>
      <c r="R3946" s="9" t="e">
        <f t="shared" si="494"/>
        <v>#DIV/0!</v>
      </c>
      <c r="S3946" s="6" t="s">
        <v>8317</v>
      </c>
      <c r="T3946" s="6" t="s">
        <v>8318</v>
      </c>
      <c r="U3946" s="6" t="str">
        <f t="shared" si="488"/>
        <v>theater</v>
      </c>
      <c r="V3946" s="6" t="str">
        <f t="shared" si="495"/>
        <v>plays</v>
      </c>
      <c r="W3946" s="6" t="str">
        <f t="shared" si="489"/>
        <v>theater</v>
      </c>
      <c r="X3946" s="6" t="str">
        <f t="shared" si="490"/>
        <v>plays</v>
      </c>
    </row>
    <row r="3947" spans="1:24" ht="104.7" customHeight="1" x14ac:dyDescent="0.55000000000000004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20">
        <f t="shared" si="491"/>
        <v>42109.801712962959</v>
      </c>
      <c r="L3947" s="20">
        <f t="shared" si="492"/>
        <v>42139.801712962959</v>
      </c>
      <c r="M3947" s="6" t="b">
        <v>0</v>
      </c>
      <c r="N3947" s="6">
        <v>1</v>
      </c>
      <c r="O3947" s="6" t="b">
        <v>0</v>
      </c>
      <c r="P3947" s="6" t="s">
        <v>8271</v>
      </c>
      <c r="Q3947" s="8">
        <f t="shared" si="493"/>
        <v>0.25</v>
      </c>
      <c r="R3947" s="9">
        <f t="shared" si="494"/>
        <v>5</v>
      </c>
      <c r="S3947" s="6" t="s">
        <v>8317</v>
      </c>
      <c r="T3947" s="6" t="s">
        <v>8318</v>
      </c>
      <c r="U3947" s="6" t="str">
        <f t="shared" si="488"/>
        <v>theater</v>
      </c>
      <c r="V3947" s="6" t="str">
        <f t="shared" si="495"/>
        <v>plays</v>
      </c>
      <c r="W3947" s="6" t="str">
        <f t="shared" si="489"/>
        <v>theater</v>
      </c>
      <c r="X3947" s="6" t="str">
        <f t="shared" si="490"/>
        <v>plays</v>
      </c>
    </row>
    <row r="3948" spans="1:24" ht="104.7" customHeight="1" x14ac:dyDescent="0.55000000000000004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20">
        <f t="shared" si="491"/>
        <v>42031.833587962959</v>
      </c>
      <c r="L3948" s="20">
        <f t="shared" si="492"/>
        <v>42063.333333333328</v>
      </c>
      <c r="M3948" s="6" t="b">
        <v>0</v>
      </c>
      <c r="N3948" s="6">
        <v>5</v>
      </c>
      <c r="O3948" s="6" t="b">
        <v>0</v>
      </c>
      <c r="P3948" s="6" t="s">
        <v>8271</v>
      </c>
      <c r="Q3948" s="8">
        <f t="shared" si="493"/>
        <v>3.25</v>
      </c>
      <c r="R3948" s="9">
        <f t="shared" si="494"/>
        <v>39</v>
      </c>
      <c r="S3948" s="6" t="s">
        <v>8317</v>
      </c>
      <c r="T3948" s="6" t="s">
        <v>8318</v>
      </c>
      <c r="U3948" s="6" t="str">
        <f t="shared" si="488"/>
        <v>theater</v>
      </c>
      <c r="V3948" s="6" t="str">
        <f t="shared" si="495"/>
        <v>plays</v>
      </c>
      <c r="W3948" s="6" t="str">
        <f t="shared" si="489"/>
        <v>theater</v>
      </c>
      <c r="X3948" s="6" t="str">
        <f t="shared" si="490"/>
        <v>plays</v>
      </c>
    </row>
    <row r="3949" spans="1:24" ht="104.7" customHeight="1" x14ac:dyDescent="0.55000000000000004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20">
        <f t="shared" si="491"/>
        <v>42615.142870370371</v>
      </c>
      <c r="L3949" s="20">
        <f t="shared" si="492"/>
        <v>42645.142870370371</v>
      </c>
      <c r="M3949" s="6" t="b">
        <v>0</v>
      </c>
      <c r="N3949" s="6">
        <v>2</v>
      </c>
      <c r="O3949" s="6" t="b">
        <v>0</v>
      </c>
      <c r="P3949" s="6" t="s">
        <v>8271</v>
      </c>
      <c r="Q3949" s="8">
        <f t="shared" si="493"/>
        <v>3.3666666666666663</v>
      </c>
      <c r="R3949" s="9">
        <f t="shared" si="494"/>
        <v>50.5</v>
      </c>
      <c r="S3949" s="6" t="s">
        <v>8317</v>
      </c>
      <c r="T3949" s="6" t="s">
        <v>8318</v>
      </c>
      <c r="U3949" s="6" t="str">
        <f t="shared" si="488"/>
        <v>theater</v>
      </c>
      <c r="V3949" s="6" t="str">
        <f t="shared" si="495"/>
        <v>plays</v>
      </c>
      <c r="W3949" s="6" t="str">
        <f t="shared" si="489"/>
        <v>theater</v>
      </c>
      <c r="X3949" s="6" t="str">
        <f t="shared" si="490"/>
        <v>plays</v>
      </c>
    </row>
    <row r="3950" spans="1:24" ht="104.7" customHeight="1" x14ac:dyDescent="0.55000000000000004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20">
        <f t="shared" si="491"/>
        <v>41829.325497685182</v>
      </c>
      <c r="L3950" s="20">
        <f t="shared" si="492"/>
        <v>41889.325497685182</v>
      </c>
      <c r="M3950" s="6" t="b">
        <v>0</v>
      </c>
      <c r="N3950" s="6">
        <v>0</v>
      </c>
      <c r="O3950" s="6" t="b">
        <v>0</v>
      </c>
      <c r="P3950" s="6" t="s">
        <v>8271</v>
      </c>
      <c r="Q3950" s="8">
        <f t="shared" si="493"/>
        <v>0</v>
      </c>
      <c r="R3950" s="9" t="e">
        <f t="shared" si="494"/>
        <v>#DIV/0!</v>
      </c>
      <c r="S3950" s="6" t="s">
        <v>8317</v>
      </c>
      <c r="T3950" s="6" t="s">
        <v>8318</v>
      </c>
      <c r="U3950" s="6" t="str">
        <f t="shared" si="488"/>
        <v>theater</v>
      </c>
      <c r="V3950" s="6" t="str">
        <f t="shared" si="495"/>
        <v>plays</v>
      </c>
      <c r="W3950" s="6" t="str">
        <f t="shared" si="489"/>
        <v>theater</v>
      </c>
      <c r="X3950" s="6" t="str">
        <f t="shared" si="490"/>
        <v>plays</v>
      </c>
    </row>
    <row r="3951" spans="1:24" ht="104.7" customHeight="1" x14ac:dyDescent="0.55000000000000004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20">
        <f t="shared" si="491"/>
        <v>42016.120613425926</v>
      </c>
      <c r="L3951" s="20">
        <f t="shared" si="492"/>
        <v>42046.120613425926</v>
      </c>
      <c r="M3951" s="6" t="b">
        <v>0</v>
      </c>
      <c r="N3951" s="6">
        <v>32</v>
      </c>
      <c r="O3951" s="6" t="b">
        <v>0</v>
      </c>
      <c r="P3951" s="6" t="s">
        <v>8271</v>
      </c>
      <c r="Q3951" s="8">
        <f t="shared" si="493"/>
        <v>15.770000000000001</v>
      </c>
      <c r="R3951" s="9">
        <f t="shared" si="494"/>
        <v>49.28125</v>
      </c>
      <c r="S3951" s="6" t="s">
        <v>8317</v>
      </c>
      <c r="T3951" s="6" t="s">
        <v>8318</v>
      </c>
      <c r="U3951" s="6" t="str">
        <f t="shared" si="488"/>
        <v>theater</v>
      </c>
      <c r="V3951" s="6" t="str">
        <f t="shared" si="495"/>
        <v>plays</v>
      </c>
      <c r="W3951" s="6" t="str">
        <f t="shared" si="489"/>
        <v>theater</v>
      </c>
      <c r="X3951" s="6" t="str">
        <f t="shared" si="490"/>
        <v>plays</v>
      </c>
    </row>
    <row r="3952" spans="1:24" ht="104.7" customHeight="1" x14ac:dyDescent="0.55000000000000004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20">
        <f t="shared" si="491"/>
        <v>42439.702314814815</v>
      </c>
      <c r="L3952" s="20">
        <f t="shared" si="492"/>
        <v>42468.774305555555</v>
      </c>
      <c r="M3952" s="6" t="b">
        <v>0</v>
      </c>
      <c r="N3952" s="6">
        <v>1</v>
      </c>
      <c r="O3952" s="6" t="b">
        <v>0</v>
      </c>
      <c r="P3952" s="6" t="s">
        <v>8271</v>
      </c>
      <c r="Q3952" s="8">
        <f t="shared" si="493"/>
        <v>0.625</v>
      </c>
      <c r="R3952" s="9">
        <f t="shared" si="494"/>
        <v>25</v>
      </c>
      <c r="S3952" s="6" t="s">
        <v>8317</v>
      </c>
      <c r="T3952" s="6" t="s">
        <v>8318</v>
      </c>
      <c r="U3952" s="6" t="str">
        <f t="shared" si="488"/>
        <v>theater</v>
      </c>
      <c r="V3952" s="6" t="str">
        <f t="shared" si="495"/>
        <v>plays</v>
      </c>
      <c r="W3952" s="6" t="str">
        <f t="shared" si="489"/>
        <v>theater</v>
      </c>
      <c r="X3952" s="6" t="str">
        <f t="shared" si="490"/>
        <v>plays</v>
      </c>
    </row>
    <row r="3953" spans="1:24" ht="104.7" customHeight="1" x14ac:dyDescent="0.55000000000000004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20">
        <f t="shared" si="491"/>
        <v>42433.825717592597</v>
      </c>
      <c r="L3953" s="20">
        <f t="shared" si="492"/>
        <v>42493.784050925926</v>
      </c>
      <c r="M3953" s="6" t="b">
        <v>0</v>
      </c>
      <c r="N3953" s="6">
        <v>1</v>
      </c>
      <c r="O3953" s="6" t="b">
        <v>0</v>
      </c>
      <c r="P3953" s="6" t="s">
        <v>8271</v>
      </c>
      <c r="Q3953" s="8">
        <f t="shared" si="493"/>
        <v>5.0000000000000001E-4</v>
      </c>
      <c r="R3953" s="9">
        <f t="shared" si="494"/>
        <v>1</v>
      </c>
      <c r="S3953" s="6" t="s">
        <v>8317</v>
      </c>
      <c r="T3953" s="6" t="s">
        <v>8318</v>
      </c>
      <c r="U3953" s="6" t="str">
        <f t="shared" si="488"/>
        <v>theater</v>
      </c>
      <c r="V3953" s="6" t="str">
        <f t="shared" si="495"/>
        <v>plays</v>
      </c>
      <c r="W3953" s="6" t="str">
        <f t="shared" si="489"/>
        <v>theater</v>
      </c>
      <c r="X3953" s="6" t="str">
        <f t="shared" si="490"/>
        <v>plays</v>
      </c>
    </row>
    <row r="3954" spans="1:24" ht="104.7" customHeight="1" x14ac:dyDescent="0.55000000000000004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20">
        <f t="shared" si="491"/>
        <v>42243.790393518517</v>
      </c>
      <c r="L3954" s="20">
        <f t="shared" si="492"/>
        <v>42303.790393518517</v>
      </c>
      <c r="M3954" s="6" t="b">
        <v>0</v>
      </c>
      <c r="N3954" s="6">
        <v>1</v>
      </c>
      <c r="O3954" s="6" t="b">
        <v>0</v>
      </c>
      <c r="P3954" s="6" t="s">
        <v>8271</v>
      </c>
      <c r="Q3954" s="8">
        <f t="shared" si="493"/>
        <v>9.6153846153846159E-2</v>
      </c>
      <c r="R3954" s="9">
        <f t="shared" si="494"/>
        <v>25</v>
      </c>
      <c r="S3954" s="6" t="s">
        <v>8317</v>
      </c>
      <c r="T3954" s="6" t="s">
        <v>8318</v>
      </c>
      <c r="U3954" s="6" t="str">
        <f t="shared" si="488"/>
        <v>theater</v>
      </c>
      <c r="V3954" s="6" t="str">
        <f t="shared" si="495"/>
        <v>plays</v>
      </c>
      <c r="W3954" s="6" t="str">
        <f t="shared" si="489"/>
        <v>theater</v>
      </c>
      <c r="X3954" s="6" t="str">
        <f t="shared" si="490"/>
        <v>plays</v>
      </c>
    </row>
    <row r="3955" spans="1:24" ht="104.7" customHeight="1" x14ac:dyDescent="0.55000000000000004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20">
        <f t="shared" si="491"/>
        <v>42550.048449074078</v>
      </c>
      <c r="L3955" s="20">
        <f t="shared" si="492"/>
        <v>42580.978472222225</v>
      </c>
      <c r="M3955" s="6" t="b">
        <v>0</v>
      </c>
      <c r="N3955" s="6">
        <v>0</v>
      </c>
      <c r="O3955" s="6" t="b">
        <v>0</v>
      </c>
      <c r="P3955" s="6" t="s">
        <v>8271</v>
      </c>
      <c r="Q3955" s="8">
        <f t="shared" si="493"/>
        <v>0</v>
      </c>
      <c r="R3955" s="9" t="e">
        <f t="shared" si="494"/>
        <v>#DIV/0!</v>
      </c>
      <c r="S3955" s="6" t="s">
        <v>8317</v>
      </c>
      <c r="T3955" s="6" t="s">
        <v>8318</v>
      </c>
      <c r="U3955" s="6" t="str">
        <f t="shared" si="488"/>
        <v>theater</v>
      </c>
      <c r="V3955" s="6" t="str">
        <f t="shared" si="495"/>
        <v>plays</v>
      </c>
      <c r="W3955" s="6" t="str">
        <f t="shared" si="489"/>
        <v>theater</v>
      </c>
      <c r="X3955" s="6" t="str">
        <f t="shared" si="490"/>
        <v>plays</v>
      </c>
    </row>
    <row r="3956" spans="1:24" ht="104.7" customHeight="1" x14ac:dyDescent="0.55000000000000004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20">
        <f t="shared" si="491"/>
        <v>41774.651203703703</v>
      </c>
      <c r="L3956" s="20">
        <f t="shared" si="492"/>
        <v>41834.651203703703</v>
      </c>
      <c r="M3956" s="6" t="b">
        <v>0</v>
      </c>
      <c r="N3956" s="6">
        <v>0</v>
      </c>
      <c r="O3956" s="6" t="b">
        <v>0</v>
      </c>
      <c r="P3956" s="6" t="s">
        <v>8271</v>
      </c>
      <c r="Q3956" s="8">
        <f t="shared" si="493"/>
        <v>0</v>
      </c>
      <c r="R3956" s="9" t="e">
        <f t="shared" si="494"/>
        <v>#DIV/0!</v>
      </c>
      <c r="S3956" s="6" t="s">
        <v>8317</v>
      </c>
      <c r="T3956" s="6" t="s">
        <v>8318</v>
      </c>
      <c r="U3956" s="6" t="str">
        <f t="shared" si="488"/>
        <v>theater</v>
      </c>
      <c r="V3956" s="6" t="str">
        <f t="shared" si="495"/>
        <v>plays</v>
      </c>
      <c r="W3956" s="6" t="str">
        <f t="shared" si="489"/>
        <v>theater</v>
      </c>
      <c r="X3956" s="6" t="str">
        <f t="shared" si="490"/>
        <v>plays</v>
      </c>
    </row>
    <row r="3957" spans="1:24" ht="104.7" customHeight="1" x14ac:dyDescent="0.55000000000000004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20">
        <f t="shared" si="491"/>
        <v>42306.848854166667</v>
      </c>
      <c r="L3957" s="20">
        <f t="shared" si="492"/>
        <v>42336.890520833331</v>
      </c>
      <c r="M3957" s="6" t="b">
        <v>0</v>
      </c>
      <c r="N3957" s="6">
        <v>8</v>
      </c>
      <c r="O3957" s="6" t="b">
        <v>0</v>
      </c>
      <c r="P3957" s="6" t="s">
        <v>8271</v>
      </c>
      <c r="Q3957" s="8">
        <f t="shared" si="493"/>
        <v>24.285714285714285</v>
      </c>
      <c r="R3957" s="9">
        <f t="shared" si="494"/>
        <v>53.125</v>
      </c>
      <c r="S3957" s="6" t="s">
        <v>8317</v>
      </c>
      <c r="T3957" s="6" t="s">
        <v>8318</v>
      </c>
      <c r="U3957" s="6" t="str">
        <f t="shared" si="488"/>
        <v>theater</v>
      </c>
      <c r="V3957" s="6" t="str">
        <f t="shared" si="495"/>
        <v>plays</v>
      </c>
      <c r="W3957" s="6" t="str">
        <f t="shared" si="489"/>
        <v>theater</v>
      </c>
      <c r="X3957" s="6" t="str">
        <f t="shared" si="490"/>
        <v>plays</v>
      </c>
    </row>
    <row r="3958" spans="1:24" ht="104.7" customHeight="1" x14ac:dyDescent="0.55000000000000004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20">
        <f t="shared" si="491"/>
        <v>42457.932025462964</v>
      </c>
      <c r="L3958" s="20">
        <f t="shared" si="492"/>
        <v>42485.013888888891</v>
      </c>
      <c r="M3958" s="6" t="b">
        <v>0</v>
      </c>
      <c r="N3958" s="6">
        <v>0</v>
      </c>
      <c r="O3958" s="6" t="b">
        <v>0</v>
      </c>
      <c r="P3958" s="6" t="s">
        <v>8271</v>
      </c>
      <c r="Q3958" s="8">
        <f t="shared" si="493"/>
        <v>0</v>
      </c>
      <c r="R3958" s="9" t="e">
        <f t="shared" si="494"/>
        <v>#DIV/0!</v>
      </c>
      <c r="S3958" s="6" t="s">
        <v>8317</v>
      </c>
      <c r="T3958" s="6" t="s">
        <v>8318</v>
      </c>
      <c r="U3958" s="6" t="str">
        <f t="shared" si="488"/>
        <v>theater</v>
      </c>
      <c r="V3958" s="6" t="str">
        <f t="shared" si="495"/>
        <v>plays</v>
      </c>
      <c r="W3958" s="6" t="str">
        <f t="shared" si="489"/>
        <v>theater</v>
      </c>
      <c r="X3958" s="6" t="str">
        <f t="shared" si="490"/>
        <v>plays</v>
      </c>
    </row>
    <row r="3959" spans="1:24" ht="104.7" customHeight="1" x14ac:dyDescent="0.55000000000000004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20">
        <f t="shared" si="491"/>
        <v>42513.976319444439</v>
      </c>
      <c r="L3959" s="20">
        <f t="shared" si="492"/>
        <v>42559.976319444439</v>
      </c>
      <c r="M3959" s="6" t="b">
        <v>0</v>
      </c>
      <c r="N3959" s="6">
        <v>1</v>
      </c>
      <c r="O3959" s="6" t="b">
        <v>0</v>
      </c>
      <c r="P3959" s="6" t="s">
        <v>8271</v>
      </c>
      <c r="Q3959" s="8">
        <f t="shared" si="493"/>
        <v>2.5000000000000001E-2</v>
      </c>
      <c r="R3959" s="9">
        <f t="shared" si="494"/>
        <v>7</v>
      </c>
      <c r="S3959" s="6" t="s">
        <v>8317</v>
      </c>
      <c r="T3959" s="6" t="s">
        <v>8318</v>
      </c>
      <c r="U3959" s="6" t="str">
        <f t="shared" si="488"/>
        <v>theater</v>
      </c>
      <c r="V3959" s="6" t="str">
        <f t="shared" si="495"/>
        <v>plays</v>
      </c>
      <c r="W3959" s="6" t="str">
        <f t="shared" si="489"/>
        <v>theater</v>
      </c>
      <c r="X3959" s="6" t="str">
        <f t="shared" si="490"/>
        <v>plays</v>
      </c>
    </row>
    <row r="3960" spans="1:24" ht="104.7" customHeight="1" x14ac:dyDescent="0.55000000000000004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20">
        <f t="shared" si="491"/>
        <v>41816.950370370374</v>
      </c>
      <c r="L3960" s="20">
        <f t="shared" si="492"/>
        <v>41853.583333333336</v>
      </c>
      <c r="M3960" s="6" t="b">
        <v>0</v>
      </c>
      <c r="N3960" s="6">
        <v>16</v>
      </c>
      <c r="O3960" s="6" t="b">
        <v>0</v>
      </c>
      <c r="P3960" s="6" t="s">
        <v>8271</v>
      </c>
      <c r="Q3960" s="8">
        <f t="shared" si="493"/>
        <v>32.049999999999997</v>
      </c>
      <c r="R3960" s="9">
        <f t="shared" si="494"/>
        <v>40.0625</v>
      </c>
      <c r="S3960" s="6" t="s">
        <v>8317</v>
      </c>
      <c r="T3960" s="6" t="s">
        <v>8318</v>
      </c>
      <c r="U3960" s="6" t="str">
        <f t="shared" si="488"/>
        <v>theater</v>
      </c>
      <c r="V3960" s="6" t="str">
        <f t="shared" si="495"/>
        <v>plays</v>
      </c>
      <c r="W3960" s="6" t="str">
        <f t="shared" si="489"/>
        <v>theater</v>
      </c>
      <c r="X3960" s="6" t="str">
        <f t="shared" si="490"/>
        <v>plays</v>
      </c>
    </row>
    <row r="3961" spans="1:24" ht="104.7" customHeight="1" x14ac:dyDescent="0.55000000000000004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20">
        <f t="shared" si="491"/>
        <v>41880.788842592592</v>
      </c>
      <c r="L3961" s="20">
        <f t="shared" si="492"/>
        <v>41910.788842592592</v>
      </c>
      <c r="M3961" s="6" t="b">
        <v>0</v>
      </c>
      <c r="N3961" s="6">
        <v>12</v>
      </c>
      <c r="O3961" s="6" t="b">
        <v>0</v>
      </c>
      <c r="P3961" s="6" t="s">
        <v>8271</v>
      </c>
      <c r="Q3961" s="8">
        <f t="shared" si="493"/>
        <v>24.333333333333336</v>
      </c>
      <c r="R3961" s="9">
        <f t="shared" si="494"/>
        <v>24.333333333333332</v>
      </c>
      <c r="S3961" s="6" t="s">
        <v>8317</v>
      </c>
      <c r="T3961" s="6" t="s">
        <v>8318</v>
      </c>
      <c r="U3961" s="6" t="str">
        <f t="shared" si="488"/>
        <v>theater</v>
      </c>
      <c r="V3961" s="6" t="str">
        <f t="shared" si="495"/>
        <v>plays</v>
      </c>
      <c r="W3961" s="6" t="str">
        <f t="shared" si="489"/>
        <v>theater</v>
      </c>
      <c r="X3961" s="6" t="str">
        <f t="shared" si="490"/>
        <v>plays</v>
      </c>
    </row>
    <row r="3962" spans="1:24" ht="104.7" customHeight="1" x14ac:dyDescent="0.55000000000000004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20">
        <f t="shared" si="491"/>
        <v>42342.845555555556</v>
      </c>
      <c r="L3962" s="20">
        <f t="shared" si="492"/>
        <v>42372.845555555556</v>
      </c>
      <c r="M3962" s="6" t="b">
        <v>0</v>
      </c>
      <c r="N3962" s="6">
        <v>4</v>
      </c>
      <c r="O3962" s="6" t="b">
        <v>0</v>
      </c>
      <c r="P3962" s="6" t="s">
        <v>8271</v>
      </c>
      <c r="Q3962" s="8">
        <f t="shared" si="493"/>
        <v>1.5</v>
      </c>
      <c r="R3962" s="9">
        <f t="shared" si="494"/>
        <v>11.25</v>
      </c>
      <c r="S3962" s="6" t="s">
        <v>8317</v>
      </c>
      <c r="T3962" s="6" t="s">
        <v>8318</v>
      </c>
      <c r="U3962" s="6" t="str">
        <f t="shared" si="488"/>
        <v>theater</v>
      </c>
      <c r="V3962" s="6" t="str">
        <f t="shared" si="495"/>
        <v>plays</v>
      </c>
      <c r="W3962" s="6" t="str">
        <f t="shared" si="489"/>
        <v>theater</v>
      </c>
      <c r="X3962" s="6" t="str">
        <f t="shared" si="490"/>
        <v>plays</v>
      </c>
    </row>
    <row r="3963" spans="1:24" ht="104.7" customHeight="1" x14ac:dyDescent="0.55000000000000004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20">
        <f t="shared" si="491"/>
        <v>41745.891319444447</v>
      </c>
      <c r="L3963" s="20">
        <f t="shared" si="492"/>
        <v>41767.891319444447</v>
      </c>
      <c r="M3963" s="6" t="b">
        <v>0</v>
      </c>
      <c r="N3963" s="6">
        <v>2</v>
      </c>
      <c r="O3963" s="6" t="b">
        <v>0</v>
      </c>
      <c r="P3963" s="6" t="s">
        <v>8271</v>
      </c>
      <c r="Q3963" s="8">
        <f t="shared" si="493"/>
        <v>0.42</v>
      </c>
      <c r="R3963" s="9">
        <f t="shared" si="494"/>
        <v>10.5</v>
      </c>
      <c r="S3963" s="6" t="s">
        <v>8317</v>
      </c>
      <c r="T3963" s="6" t="s">
        <v>8318</v>
      </c>
      <c r="U3963" s="6" t="str">
        <f t="shared" si="488"/>
        <v>theater</v>
      </c>
      <c r="V3963" s="6" t="str">
        <f t="shared" si="495"/>
        <v>plays</v>
      </c>
      <c r="W3963" s="6" t="str">
        <f t="shared" si="489"/>
        <v>theater</v>
      </c>
      <c r="X3963" s="6" t="str">
        <f t="shared" si="490"/>
        <v>plays</v>
      </c>
    </row>
    <row r="3964" spans="1:24" ht="104.7" customHeight="1" x14ac:dyDescent="0.55000000000000004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20">
        <f t="shared" si="491"/>
        <v>42311.621458333335</v>
      </c>
      <c r="L3964" s="20">
        <f t="shared" si="492"/>
        <v>42336.621458333335</v>
      </c>
      <c r="M3964" s="6" t="b">
        <v>0</v>
      </c>
      <c r="N3964" s="6">
        <v>3</v>
      </c>
      <c r="O3964" s="6" t="b">
        <v>0</v>
      </c>
      <c r="P3964" s="6" t="s">
        <v>8271</v>
      </c>
      <c r="Q3964" s="8">
        <f t="shared" si="493"/>
        <v>3.214285714285714</v>
      </c>
      <c r="R3964" s="9">
        <f t="shared" si="494"/>
        <v>15</v>
      </c>
      <c r="S3964" s="6" t="s">
        <v>8317</v>
      </c>
      <c r="T3964" s="6" t="s">
        <v>8318</v>
      </c>
      <c r="U3964" s="6" t="str">
        <f t="shared" si="488"/>
        <v>theater</v>
      </c>
      <c r="V3964" s="6" t="str">
        <f t="shared" si="495"/>
        <v>plays</v>
      </c>
      <c r="W3964" s="6" t="str">
        <f t="shared" si="489"/>
        <v>theater</v>
      </c>
      <c r="X3964" s="6" t="str">
        <f t="shared" si="490"/>
        <v>plays</v>
      </c>
    </row>
    <row r="3965" spans="1:24" ht="104.7" customHeight="1" x14ac:dyDescent="0.55000000000000004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20">
        <f t="shared" si="491"/>
        <v>42296.154131944444</v>
      </c>
      <c r="L3965" s="20">
        <f t="shared" si="492"/>
        <v>42326.195798611108</v>
      </c>
      <c r="M3965" s="6" t="b">
        <v>0</v>
      </c>
      <c r="N3965" s="6">
        <v>0</v>
      </c>
      <c r="O3965" s="6" t="b">
        <v>0</v>
      </c>
      <c r="P3965" s="6" t="s">
        <v>8271</v>
      </c>
      <c r="Q3965" s="8">
        <f t="shared" si="493"/>
        <v>0</v>
      </c>
      <c r="R3965" s="9" t="e">
        <f t="shared" si="494"/>
        <v>#DIV/0!</v>
      </c>
      <c r="S3965" s="6" t="s">
        <v>8317</v>
      </c>
      <c r="T3965" s="6" t="s">
        <v>8318</v>
      </c>
      <c r="U3965" s="6" t="str">
        <f t="shared" si="488"/>
        <v>theater</v>
      </c>
      <c r="V3965" s="6" t="str">
        <f t="shared" si="495"/>
        <v>plays</v>
      </c>
      <c r="W3965" s="6" t="str">
        <f t="shared" si="489"/>
        <v>theater</v>
      </c>
      <c r="X3965" s="6" t="str">
        <f t="shared" si="490"/>
        <v>plays</v>
      </c>
    </row>
    <row r="3966" spans="1:24" ht="104.7" customHeight="1" x14ac:dyDescent="0.55000000000000004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20">
        <f t="shared" si="491"/>
        <v>42053.722060185188</v>
      </c>
      <c r="L3966" s="20">
        <f t="shared" si="492"/>
        <v>42113.680393518516</v>
      </c>
      <c r="M3966" s="6" t="b">
        <v>0</v>
      </c>
      <c r="N3966" s="6">
        <v>3</v>
      </c>
      <c r="O3966" s="6" t="b">
        <v>0</v>
      </c>
      <c r="P3966" s="6" t="s">
        <v>8271</v>
      </c>
      <c r="Q3966" s="8">
        <f t="shared" si="493"/>
        <v>6.3</v>
      </c>
      <c r="R3966" s="9">
        <f t="shared" si="494"/>
        <v>42</v>
      </c>
      <c r="S3966" s="6" t="s">
        <v>8317</v>
      </c>
      <c r="T3966" s="6" t="s">
        <v>8318</v>
      </c>
      <c r="U3966" s="6" t="str">
        <f t="shared" si="488"/>
        <v>theater</v>
      </c>
      <c r="V3966" s="6" t="str">
        <f t="shared" si="495"/>
        <v>plays</v>
      </c>
      <c r="W3966" s="6" t="str">
        <f t="shared" si="489"/>
        <v>theater</v>
      </c>
      <c r="X3966" s="6" t="str">
        <f t="shared" si="490"/>
        <v>plays</v>
      </c>
    </row>
    <row r="3967" spans="1:24" ht="104.7" customHeight="1" x14ac:dyDescent="0.55000000000000004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20">
        <f t="shared" si="491"/>
        <v>42414.235879629632</v>
      </c>
      <c r="L3967" s="20">
        <f t="shared" si="492"/>
        <v>42474.194212962961</v>
      </c>
      <c r="M3967" s="6" t="b">
        <v>0</v>
      </c>
      <c r="N3967" s="6">
        <v>4</v>
      </c>
      <c r="O3967" s="6" t="b">
        <v>0</v>
      </c>
      <c r="P3967" s="6" t="s">
        <v>8271</v>
      </c>
      <c r="Q3967" s="8">
        <f t="shared" si="493"/>
        <v>14.249999999999998</v>
      </c>
      <c r="R3967" s="9">
        <f t="shared" si="494"/>
        <v>71.25</v>
      </c>
      <c r="S3967" s="6" t="s">
        <v>8317</v>
      </c>
      <c r="T3967" s="6" t="s">
        <v>8318</v>
      </c>
      <c r="U3967" s="6" t="str">
        <f t="shared" si="488"/>
        <v>theater</v>
      </c>
      <c r="V3967" s="6" t="str">
        <f t="shared" si="495"/>
        <v>plays</v>
      </c>
      <c r="W3967" s="6" t="str">
        <f t="shared" si="489"/>
        <v>theater</v>
      </c>
      <c r="X3967" s="6" t="str">
        <f t="shared" si="490"/>
        <v>plays</v>
      </c>
    </row>
    <row r="3968" spans="1:24" ht="104.7" customHeight="1" x14ac:dyDescent="0.55000000000000004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20">
        <f t="shared" si="491"/>
        <v>41801.711550925924</v>
      </c>
      <c r="L3968" s="20">
        <f t="shared" si="492"/>
        <v>41844.124305555553</v>
      </c>
      <c r="M3968" s="6" t="b">
        <v>0</v>
      </c>
      <c r="N3968" s="6">
        <v>2</v>
      </c>
      <c r="O3968" s="6" t="b">
        <v>0</v>
      </c>
      <c r="P3968" s="6" t="s">
        <v>8271</v>
      </c>
      <c r="Q3968" s="8">
        <f t="shared" si="493"/>
        <v>0.6</v>
      </c>
      <c r="R3968" s="9">
        <f t="shared" si="494"/>
        <v>22.5</v>
      </c>
      <c r="S3968" s="6" t="s">
        <v>8317</v>
      </c>
      <c r="T3968" s="6" t="s">
        <v>8318</v>
      </c>
      <c r="U3968" s="6" t="str">
        <f t="shared" si="488"/>
        <v>theater</v>
      </c>
      <c r="V3968" s="6" t="str">
        <f t="shared" si="495"/>
        <v>plays</v>
      </c>
      <c r="W3968" s="6" t="str">
        <f t="shared" si="489"/>
        <v>theater</v>
      </c>
      <c r="X3968" s="6" t="str">
        <f t="shared" si="490"/>
        <v>plays</v>
      </c>
    </row>
    <row r="3969" spans="1:24" ht="104.7" customHeight="1" x14ac:dyDescent="0.55000000000000004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20">
        <f t="shared" si="491"/>
        <v>42770.290590277778</v>
      </c>
      <c r="L3969" s="20">
        <f t="shared" si="492"/>
        <v>42800.290590277778</v>
      </c>
      <c r="M3969" s="6" t="b">
        <v>0</v>
      </c>
      <c r="N3969" s="6">
        <v>10</v>
      </c>
      <c r="O3969" s="6" t="b">
        <v>0</v>
      </c>
      <c r="P3969" s="6" t="s">
        <v>8271</v>
      </c>
      <c r="Q3969" s="8">
        <f t="shared" si="493"/>
        <v>24.117647058823529</v>
      </c>
      <c r="R3969" s="9">
        <f t="shared" si="494"/>
        <v>41</v>
      </c>
      <c r="S3969" s="6" t="s">
        <v>8317</v>
      </c>
      <c r="T3969" s="6" t="s">
        <v>8318</v>
      </c>
      <c r="U3969" s="6" t="str">
        <f t="shared" si="488"/>
        <v>theater</v>
      </c>
      <c r="V3969" s="6" t="str">
        <f t="shared" si="495"/>
        <v>plays</v>
      </c>
      <c r="W3969" s="6" t="str">
        <f t="shared" si="489"/>
        <v>theater</v>
      </c>
      <c r="X3969" s="6" t="str">
        <f t="shared" si="490"/>
        <v>plays</v>
      </c>
    </row>
    <row r="3970" spans="1:24" ht="104.7" customHeight="1" x14ac:dyDescent="0.55000000000000004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20">
        <f t="shared" si="491"/>
        <v>42452.815659722226</v>
      </c>
      <c r="L3970" s="20">
        <f t="shared" si="492"/>
        <v>42512.815659722226</v>
      </c>
      <c r="M3970" s="6" t="b">
        <v>0</v>
      </c>
      <c r="N3970" s="6">
        <v>11</v>
      </c>
      <c r="O3970" s="6" t="b">
        <v>0</v>
      </c>
      <c r="P3970" s="6" t="s">
        <v>8271</v>
      </c>
      <c r="Q3970" s="8">
        <f t="shared" si="493"/>
        <v>10.54</v>
      </c>
      <c r="R3970" s="9">
        <f t="shared" si="494"/>
        <v>47.909090909090907</v>
      </c>
      <c r="S3970" s="6" t="s">
        <v>8317</v>
      </c>
      <c r="T3970" s="6" t="s">
        <v>8318</v>
      </c>
      <c r="U3970" s="6" t="str">
        <f t="shared" ref="U3970:U4033" si="496">LEFT(P3970,FIND("/",P3970)-1)</f>
        <v>theater</v>
      </c>
      <c r="V3970" s="6" t="str">
        <f t="shared" si="495"/>
        <v>plays</v>
      </c>
      <c r="W3970" s="6" t="str">
        <f t="shared" ref="W3970:W4033" si="497">TRIM(MID(SUBSTITUTE(P3970,"/",REPT(" ",LEN(P3970))),(1-1)*LEN(P3970)+1,LEN(P3970)))</f>
        <v>theater</v>
      </c>
      <c r="X3970" s="6" t="str">
        <f t="shared" ref="X3970:X4033" si="498">TRIM(MID(SUBSTITUTE(P3970,"/",REPT(" ",LEN(P3970))),(2-1)*LEN(P3970)+1,LEN(P3970)))</f>
        <v>plays</v>
      </c>
    </row>
    <row r="3971" spans="1:24" ht="104.7" customHeight="1" x14ac:dyDescent="0.55000000000000004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20">
        <f t="shared" ref="K3971:K4034" si="499">(((J3971/60)/60)/24)+DATE(1970,1,1)</f>
        <v>42601.854699074072</v>
      </c>
      <c r="L3971" s="20">
        <f t="shared" ref="L3971:L4034" si="500">(((I3971/60)/60)/24)+DATE(1970,1,1)</f>
        <v>42611.163194444445</v>
      </c>
      <c r="M3971" s="6" t="b">
        <v>0</v>
      </c>
      <c r="N3971" s="6">
        <v>6</v>
      </c>
      <c r="O3971" s="6" t="b">
        <v>0</v>
      </c>
      <c r="P3971" s="6" t="s">
        <v>8271</v>
      </c>
      <c r="Q3971" s="8">
        <f t="shared" ref="Q3971:Q4034" si="501">E3971/D3971*100</f>
        <v>7.4690265486725664</v>
      </c>
      <c r="R3971" s="9">
        <f t="shared" ref="R3971:R4034" si="502">E3971/N3971</f>
        <v>35.166666666666664</v>
      </c>
      <c r="S3971" s="6" t="s">
        <v>8317</v>
      </c>
      <c r="T3971" s="6" t="s">
        <v>8318</v>
      </c>
      <c r="U3971" s="6" t="str">
        <f t="shared" si="496"/>
        <v>theater</v>
      </c>
      <c r="V3971" s="6" t="str">
        <f t="shared" ref="V3971:V4034" si="503">RIGHT(P3971,LEN(P3971)-LEN(U3971)-1)</f>
        <v>plays</v>
      </c>
      <c r="W3971" s="6" t="str">
        <f t="shared" si="497"/>
        <v>theater</v>
      </c>
      <c r="X3971" s="6" t="str">
        <f t="shared" si="498"/>
        <v>plays</v>
      </c>
    </row>
    <row r="3972" spans="1:24" ht="104.7" customHeight="1" x14ac:dyDescent="0.55000000000000004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20">
        <f t="shared" si="499"/>
        <v>42447.863553240735</v>
      </c>
      <c r="L3972" s="20">
        <f t="shared" si="500"/>
        <v>42477.863553240735</v>
      </c>
      <c r="M3972" s="6" t="b">
        <v>0</v>
      </c>
      <c r="N3972" s="6">
        <v>2</v>
      </c>
      <c r="O3972" s="6" t="b">
        <v>0</v>
      </c>
      <c r="P3972" s="6" t="s">
        <v>8271</v>
      </c>
      <c r="Q3972" s="8">
        <f t="shared" si="501"/>
        <v>7.3333333333333334E-2</v>
      </c>
      <c r="R3972" s="9">
        <f t="shared" si="502"/>
        <v>5.5</v>
      </c>
      <c r="S3972" s="6" t="s">
        <v>8317</v>
      </c>
      <c r="T3972" s="6" t="s">
        <v>8318</v>
      </c>
      <c r="U3972" s="6" t="str">
        <f t="shared" si="496"/>
        <v>theater</v>
      </c>
      <c r="V3972" s="6" t="str">
        <f t="shared" si="503"/>
        <v>plays</v>
      </c>
      <c r="W3972" s="6" t="str">
        <f t="shared" si="497"/>
        <v>theater</v>
      </c>
      <c r="X3972" s="6" t="str">
        <f t="shared" si="498"/>
        <v>plays</v>
      </c>
    </row>
    <row r="3973" spans="1:24" ht="104.7" customHeight="1" x14ac:dyDescent="0.55000000000000004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20">
        <f t="shared" si="499"/>
        <v>41811.536180555559</v>
      </c>
      <c r="L3973" s="20">
        <f t="shared" si="500"/>
        <v>41841.536180555559</v>
      </c>
      <c r="M3973" s="6" t="b">
        <v>0</v>
      </c>
      <c r="N3973" s="6">
        <v>6</v>
      </c>
      <c r="O3973" s="6" t="b">
        <v>0</v>
      </c>
      <c r="P3973" s="6" t="s">
        <v>8271</v>
      </c>
      <c r="Q3973" s="8">
        <f t="shared" si="501"/>
        <v>0.97142857142857131</v>
      </c>
      <c r="R3973" s="9">
        <f t="shared" si="502"/>
        <v>22.666666666666668</v>
      </c>
      <c r="S3973" s="6" t="s">
        <v>8317</v>
      </c>
      <c r="T3973" s="6" t="s">
        <v>8318</v>
      </c>
      <c r="U3973" s="6" t="str">
        <f t="shared" si="496"/>
        <v>theater</v>
      </c>
      <c r="V3973" s="6" t="str">
        <f t="shared" si="503"/>
        <v>plays</v>
      </c>
      <c r="W3973" s="6" t="str">
        <f t="shared" si="497"/>
        <v>theater</v>
      </c>
      <c r="X3973" s="6" t="str">
        <f t="shared" si="498"/>
        <v>plays</v>
      </c>
    </row>
    <row r="3974" spans="1:24" ht="104.7" customHeight="1" x14ac:dyDescent="0.55000000000000004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20">
        <f t="shared" si="499"/>
        <v>41981.067523148144</v>
      </c>
      <c r="L3974" s="20">
        <f t="shared" si="500"/>
        <v>42041.067523148144</v>
      </c>
      <c r="M3974" s="6" t="b">
        <v>0</v>
      </c>
      <c r="N3974" s="6">
        <v>8</v>
      </c>
      <c r="O3974" s="6" t="b">
        <v>0</v>
      </c>
      <c r="P3974" s="6" t="s">
        <v>8271</v>
      </c>
      <c r="Q3974" s="8">
        <f t="shared" si="501"/>
        <v>21.099999999999998</v>
      </c>
      <c r="R3974" s="9">
        <f t="shared" si="502"/>
        <v>26.375</v>
      </c>
      <c r="S3974" s="6" t="s">
        <v>8317</v>
      </c>
      <c r="T3974" s="6" t="s">
        <v>8318</v>
      </c>
      <c r="U3974" s="6" t="str">
        <f t="shared" si="496"/>
        <v>theater</v>
      </c>
      <c r="V3974" s="6" t="str">
        <f t="shared" si="503"/>
        <v>plays</v>
      </c>
      <c r="W3974" s="6" t="str">
        <f t="shared" si="497"/>
        <v>theater</v>
      </c>
      <c r="X3974" s="6" t="str">
        <f t="shared" si="498"/>
        <v>plays</v>
      </c>
    </row>
    <row r="3975" spans="1:24" ht="104.7" customHeight="1" x14ac:dyDescent="0.55000000000000004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20">
        <f t="shared" si="499"/>
        <v>42469.68414351852</v>
      </c>
      <c r="L3975" s="20">
        <f t="shared" si="500"/>
        <v>42499.166666666672</v>
      </c>
      <c r="M3975" s="6" t="b">
        <v>0</v>
      </c>
      <c r="N3975" s="6">
        <v>37</v>
      </c>
      <c r="O3975" s="6" t="b">
        <v>0</v>
      </c>
      <c r="P3975" s="6" t="s">
        <v>8271</v>
      </c>
      <c r="Q3975" s="8">
        <f t="shared" si="501"/>
        <v>78.100000000000009</v>
      </c>
      <c r="R3975" s="9">
        <f t="shared" si="502"/>
        <v>105.54054054054055</v>
      </c>
      <c r="S3975" s="6" t="s">
        <v>8317</v>
      </c>
      <c r="T3975" s="6" t="s">
        <v>8318</v>
      </c>
      <c r="U3975" s="6" t="str">
        <f t="shared" si="496"/>
        <v>theater</v>
      </c>
      <c r="V3975" s="6" t="str">
        <f t="shared" si="503"/>
        <v>plays</v>
      </c>
      <c r="W3975" s="6" t="str">
        <f t="shared" si="497"/>
        <v>theater</v>
      </c>
      <c r="X3975" s="6" t="str">
        <f t="shared" si="498"/>
        <v>plays</v>
      </c>
    </row>
    <row r="3976" spans="1:24" ht="104.7" customHeight="1" x14ac:dyDescent="0.55000000000000004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20">
        <f t="shared" si="499"/>
        <v>42493.546851851846</v>
      </c>
      <c r="L3976" s="20">
        <f t="shared" si="500"/>
        <v>42523.546851851846</v>
      </c>
      <c r="M3976" s="6" t="b">
        <v>0</v>
      </c>
      <c r="N3976" s="6">
        <v>11</v>
      </c>
      <c r="O3976" s="6" t="b">
        <v>0</v>
      </c>
      <c r="P3976" s="6" t="s">
        <v>8271</v>
      </c>
      <c r="Q3976" s="8">
        <f t="shared" si="501"/>
        <v>32</v>
      </c>
      <c r="R3976" s="9">
        <f t="shared" si="502"/>
        <v>29.09090909090909</v>
      </c>
      <c r="S3976" s="6" t="s">
        <v>8317</v>
      </c>
      <c r="T3976" s="6" t="s">
        <v>8318</v>
      </c>
      <c r="U3976" s="6" t="str">
        <f t="shared" si="496"/>
        <v>theater</v>
      </c>
      <c r="V3976" s="6" t="str">
        <f t="shared" si="503"/>
        <v>plays</v>
      </c>
      <c r="W3976" s="6" t="str">
        <f t="shared" si="497"/>
        <v>theater</v>
      </c>
      <c r="X3976" s="6" t="str">
        <f t="shared" si="498"/>
        <v>plays</v>
      </c>
    </row>
    <row r="3977" spans="1:24" ht="104.7" customHeight="1" x14ac:dyDescent="0.55000000000000004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20">
        <f t="shared" si="499"/>
        <v>42534.866875</v>
      </c>
      <c r="L3977" s="20">
        <f t="shared" si="500"/>
        <v>42564.866875</v>
      </c>
      <c r="M3977" s="6" t="b">
        <v>0</v>
      </c>
      <c r="N3977" s="6">
        <v>0</v>
      </c>
      <c r="O3977" s="6" t="b">
        <v>0</v>
      </c>
      <c r="P3977" s="6" t="s">
        <v>8271</v>
      </c>
      <c r="Q3977" s="8">
        <f t="shared" si="501"/>
        <v>0</v>
      </c>
      <c r="R3977" s="9" t="e">
        <f t="shared" si="502"/>
        <v>#DIV/0!</v>
      </c>
      <c r="S3977" s="6" t="s">
        <v>8317</v>
      </c>
      <c r="T3977" s="6" t="s">
        <v>8318</v>
      </c>
      <c r="U3977" s="6" t="str">
        <f t="shared" si="496"/>
        <v>theater</v>
      </c>
      <c r="V3977" s="6" t="str">
        <f t="shared" si="503"/>
        <v>plays</v>
      </c>
      <c r="W3977" s="6" t="str">
        <f t="shared" si="497"/>
        <v>theater</v>
      </c>
      <c r="X3977" s="6" t="str">
        <f t="shared" si="498"/>
        <v>plays</v>
      </c>
    </row>
    <row r="3978" spans="1:24" ht="104.7" customHeight="1" x14ac:dyDescent="0.55000000000000004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20">
        <f t="shared" si="499"/>
        <v>41830.858344907407</v>
      </c>
      <c r="L3978" s="20">
        <f t="shared" si="500"/>
        <v>41852.291666666664</v>
      </c>
      <c r="M3978" s="6" t="b">
        <v>0</v>
      </c>
      <c r="N3978" s="6">
        <v>10</v>
      </c>
      <c r="O3978" s="6" t="b">
        <v>0</v>
      </c>
      <c r="P3978" s="6" t="s">
        <v>8271</v>
      </c>
      <c r="Q3978" s="8">
        <f t="shared" si="501"/>
        <v>47.692307692307693</v>
      </c>
      <c r="R3978" s="9">
        <f t="shared" si="502"/>
        <v>62</v>
      </c>
      <c r="S3978" s="6" t="s">
        <v>8317</v>
      </c>
      <c r="T3978" s="6" t="s">
        <v>8318</v>
      </c>
      <c r="U3978" s="6" t="str">
        <f t="shared" si="496"/>
        <v>theater</v>
      </c>
      <c r="V3978" s="6" t="str">
        <f t="shared" si="503"/>
        <v>plays</v>
      </c>
      <c r="W3978" s="6" t="str">
        <f t="shared" si="497"/>
        <v>theater</v>
      </c>
      <c r="X3978" s="6" t="str">
        <f t="shared" si="498"/>
        <v>plays</v>
      </c>
    </row>
    <row r="3979" spans="1:24" ht="104.7" customHeight="1" x14ac:dyDescent="0.55000000000000004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20">
        <f t="shared" si="499"/>
        <v>42543.788564814815</v>
      </c>
      <c r="L3979" s="20">
        <f t="shared" si="500"/>
        <v>42573.788564814815</v>
      </c>
      <c r="M3979" s="6" t="b">
        <v>0</v>
      </c>
      <c r="N3979" s="6">
        <v>6</v>
      </c>
      <c r="O3979" s="6" t="b">
        <v>0</v>
      </c>
      <c r="P3979" s="6" t="s">
        <v>8271</v>
      </c>
      <c r="Q3979" s="8">
        <f t="shared" si="501"/>
        <v>1.4500000000000002</v>
      </c>
      <c r="R3979" s="9">
        <f t="shared" si="502"/>
        <v>217.5</v>
      </c>
      <c r="S3979" s="6" t="s">
        <v>8317</v>
      </c>
      <c r="T3979" s="6" t="s">
        <v>8318</v>
      </c>
      <c r="U3979" s="6" t="str">
        <f t="shared" si="496"/>
        <v>theater</v>
      </c>
      <c r="V3979" s="6" t="str">
        <f t="shared" si="503"/>
        <v>plays</v>
      </c>
      <c r="W3979" s="6" t="str">
        <f t="shared" si="497"/>
        <v>theater</v>
      </c>
      <c r="X3979" s="6" t="str">
        <f t="shared" si="498"/>
        <v>plays</v>
      </c>
    </row>
    <row r="3980" spans="1:24" ht="104.7" customHeight="1" x14ac:dyDescent="0.55000000000000004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20">
        <f t="shared" si="499"/>
        <v>41975.642974537041</v>
      </c>
      <c r="L3980" s="20">
        <f t="shared" si="500"/>
        <v>42035.642974537041</v>
      </c>
      <c r="M3980" s="6" t="b">
        <v>0</v>
      </c>
      <c r="N3980" s="6">
        <v>8</v>
      </c>
      <c r="O3980" s="6" t="b">
        <v>0</v>
      </c>
      <c r="P3980" s="6" t="s">
        <v>8271</v>
      </c>
      <c r="Q3980" s="8">
        <f t="shared" si="501"/>
        <v>10.7</v>
      </c>
      <c r="R3980" s="9">
        <f t="shared" si="502"/>
        <v>26.75</v>
      </c>
      <c r="S3980" s="6" t="s">
        <v>8317</v>
      </c>
      <c r="T3980" s="6" t="s">
        <v>8318</v>
      </c>
      <c r="U3980" s="6" t="str">
        <f t="shared" si="496"/>
        <v>theater</v>
      </c>
      <c r="V3980" s="6" t="str">
        <f t="shared" si="503"/>
        <v>plays</v>
      </c>
      <c r="W3980" s="6" t="str">
        <f t="shared" si="497"/>
        <v>theater</v>
      </c>
      <c r="X3980" s="6" t="str">
        <f t="shared" si="498"/>
        <v>plays</v>
      </c>
    </row>
    <row r="3981" spans="1:24" ht="104.7" customHeight="1" x14ac:dyDescent="0.55000000000000004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20">
        <f t="shared" si="499"/>
        <v>42069.903437500005</v>
      </c>
      <c r="L3981" s="20">
        <f t="shared" si="500"/>
        <v>42092.833333333328</v>
      </c>
      <c r="M3981" s="6" t="b">
        <v>0</v>
      </c>
      <c r="N3981" s="6">
        <v>6</v>
      </c>
      <c r="O3981" s="6" t="b">
        <v>0</v>
      </c>
      <c r="P3981" s="6" t="s">
        <v>8271</v>
      </c>
      <c r="Q3981" s="8">
        <f t="shared" si="501"/>
        <v>1.8333333333333333</v>
      </c>
      <c r="R3981" s="9">
        <f t="shared" si="502"/>
        <v>18.333333333333332</v>
      </c>
      <c r="S3981" s="6" t="s">
        <v>8317</v>
      </c>
      <c r="T3981" s="6" t="s">
        <v>8318</v>
      </c>
      <c r="U3981" s="6" t="str">
        <f t="shared" si="496"/>
        <v>theater</v>
      </c>
      <c r="V3981" s="6" t="str">
        <f t="shared" si="503"/>
        <v>plays</v>
      </c>
      <c r="W3981" s="6" t="str">
        <f t="shared" si="497"/>
        <v>theater</v>
      </c>
      <c r="X3981" s="6" t="str">
        <f t="shared" si="498"/>
        <v>plays</v>
      </c>
    </row>
    <row r="3982" spans="1:24" ht="104.7" customHeight="1" x14ac:dyDescent="0.55000000000000004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20">
        <f t="shared" si="499"/>
        <v>41795.598923611113</v>
      </c>
      <c r="L3982" s="20">
        <f t="shared" si="500"/>
        <v>41825.598923611113</v>
      </c>
      <c r="M3982" s="6" t="b">
        <v>0</v>
      </c>
      <c r="N3982" s="6">
        <v>7</v>
      </c>
      <c r="O3982" s="6" t="b">
        <v>0</v>
      </c>
      <c r="P3982" s="6" t="s">
        <v>8271</v>
      </c>
      <c r="Q3982" s="8">
        <f t="shared" si="501"/>
        <v>18</v>
      </c>
      <c r="R3982" s="9">
        <f t="shared" si="502"/>
        <v>64.285714285714292</v>
      </c>
      <c r="S3982" s="6" t="s">
        <v>8317</v>
      </c>
      <c r="T3982" s="6" t="s">
        <v>8318</v>
      </c>
      <c r="U3982" s="6" t="str">
        <f t="shared" si="496"/>
        <v>theater</v>
      </c>
      <c r="V3982" s="6" t="str">
        <f t="shared" si="503"/>
        <v>plays</v>
      </c>
      <c r="W3982" s="6" t="str">
        <f t="shared" si="497"/>
        <v>theater</v>
      </c>
      <c r="X3982" s="6" t="str">
        <f t="shared" si="498"/>
        <v>plays</v>
      </c>
    </row>
    <row r="3983" spans="1:24" ht="104.7" customHeight="1" x14ac:dyDescent="0.55000000000000004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20">
        <f t="shared" si="499"/>
        <v>42508.179965277777</v>
      </c>
      <c r="L3983" s="20">
        <f t="shared" si="500"/>
        <v>42568.179965277777</v>
      </c>
      <c r="M3983" s="6" t="b">
        <v>0</v>
      </c>
      <c r="N3983" s="6">
        <v>7</v>
      </c>
      <c r="O3983" s="6" t="b">
        <v>0</v>
      </c>
      <c r="P3983" s="6" t="s">
        <v>8271</v>
      </c>
      <c r="Q3983" s="8">
        <f t="shared" si="501"/>
        <v>4.083333333333333</v>
      </c>
      <c r="R3983" s="9">
        <f t="shared" si="502"/>
        <v>175</v>
      </c>
      <c r="S3983" s="6" t="s">
        <v>8317</v>
      </c>
      <c r="T3983" s="6" t="s">
        <v>8318</v>
      </c>
      <c r="U3983" s="6" t="str">
        <f t="shared" si="496"/>
        <v>theater</v>
      </c>
      <c r="V3983" s="6" t="str">
        <f t="shared" si="503"/>
        <v>plays</v>
      </c>
      <c r="W3983" s="6" t="str">
        <f t="shared" si="497"/>
        <v>theater</v>
      </c>
      <c r="X3983" s="6" t="str">
        <f t="shared" si="498"/>
        <v>plays</v>
      </c>
    </row>
    <row r="3984" spans="1:24" ht="104.7" customHeight="1" x14ac:dyDescent="0.55000000000000004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20">
        <f t="shared" si="499"/>
        <v>42132.809953703705</v>
      </c>
      <c r="L3984" s="20">
        <f t="shared" si="500"/>
        <v>42192.809953703705</v>
      </c>
      <c r="M3984" s="6" t="b">
        <v>0</v>
      </c>
      <c r="N3984" s="6">
        <v>5</v>
      </c>
      <c r="O3984" s="6" t="b">
        <v>0</v>
      </c>
      <c r="P3984" s="6" t="s">
        <v>8271</v>
      </c>
      <c r="Q3984" s="8">
        <f t="shared" si="501"/>
        <v>20</v>
      </c>
      <c r="R3984" s="9">
        <f t="shared" si="502"/>
        <v>34</v>
      </c>
      <c r="S3984" s="6" t="s">
        <v>8317</v>
      </c>
      <c r="T3984" s="6" t="s">
        <v>8318</v>
      </c>
      <c r="U3984" s="6" t="str">
        <f t="shared" si="496"/>
        <v>theater</v>
      </c>
      <c r="V3984" s="6" t="str">
        <f t="shared" si="503"/>
        <v>plays</v>
      </c>
      <c r="W3984" s="6" t="str">
        <f t="shared" si="497"/>
        <v>theater</v>
      </c>
      <c r="X3984" s="6" t="str">
        <f t="shared" si="498"/>
        <v>plays</v>
      </c>
    </row>
    <row r="3985" spans="1:24" ht="104.7" customHeight="1" x14ac:dyDescent="0.55000000000000004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20">
        <f t="shared" si="499"/>
        <v>41747.86986111111</v>
      </c>
      <c r="L3985" s="20">
        <f t="shared" si="500"/>
        <v>41779.290972222225</v>
      </c>
      <c r="M3985" s="6" t="b">
        <v>0</v>
      </c>
      <c r="N3985" s="6">
        <v>46</v>
      </c>
      <c r="O3985" s="6" t="b">
        <v>0</v>
      </c>
      <c r="P3985" s="6" t="s">
        <v>8271</v>
      </c>
      <c r="Q3985" s="8">
        <f t="shared" si="501"/>
        <v>34.802513464991023</v>
      </c>
      <c r="R3985" s="9">
        <f t="shared" si="502"/>
        <v>84.282608695652172</v>
      </c>
      <c r="S3985" s="6" t="s">
        <v>8317</v>
      </c>
      <c r="T3985" s="6" t="s">
        <v>8318</v>
      </c>
      <c r="U3985" s="6" t="str">
        <f t="shared" si="496"/>
        <v>theater</v>
      </c>
      <c r="V3985" s="6" t="str">
        <f t="shared" si="503"/>
        <v>plays</v>
      </c>
      <c r="W3985" s="6" t="str">
        <f t="shared" si="497"/>
        <v>theater</v>
      </c>
      <c r="X3985" s="6" t="str">
        <f t="shared" si="498"/>
        <v>plays</v>
      </c>
    </row>
    <row r="3986" spans="1:24" ht="104.7" customHeight="1" x14ac:dyDescent="0.55000000000000004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20">
        <f t="shared" si="499"/>
        <v>41920.963472222218</v>
      </c>
      <c r="L3986" s="20">
        <f t="shared" si="500"/>
        <v>41951</v>
      </c>
      <c r="M3986" s="6" t="b">
        <v>0</v>
      </c>
      <c r="N3986" s="6">
        <v>10</v>
      </c>
      <c r="O3986" s="6" t="b">
        <v>0</v>
      </c>
      <c r="P3986" s="6" t="s">
        <v>8271</v>
      </c>
      <c r="Q3986" s="8">
        <f t="shared" si="501"/>
        <v>6.3333333333333339</v>
      </c>
      <c r="R3986" s="9">
        <f t="shared" si="502"/>
        <v>9.5</v>
      </c>
      <c r="S3986" s="6" t="s">
        <v>8317</v>
      </c>
      <c r="T3986" s="6" t="s">
        <v>8318</v>
      </c>
      <c r="U3986" s="6" t="str">
        <f t="shared" si="496"/>
        <v>theater</v>
      </c>
      <c r="V3986" s="6" t="str">
        <f t="shared" si="503"/>
        <v>plays</v>
      </c>
      <c r="W3986" s="6" t="str">
        <f t="shared" si="497"/>
        <v>theater</v>
      </c>
      <c r="X3986" s="6" t="str">
        <f t="shared" si="498"/>
        <v>plays</v>
      </c>
    </row>
    <row r="3987" spans="1:24" ht="104.7" customHeight="1" x14ac:dyDescent="0.55000000000000004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20">
        <f t="shared" si="499"/>
        <v>42399.707407407404</v>
      </c>
      <c r="L3987" s="20">
        <f t="shared" si="500"/>
        <v>42420.878472222219</v>
      </c>
      <c r="M3987" s="6" t="b">
        <v>0</v>
      </c>
      <c r="N3987" s="6">
        <v>19</v>
      </c>
      <c r="O3987" s="6" t="b">
        <v>0</v>
      </c>
      <c r="P3987" s="6" t="s">
        <v>8271</v>
      </c>
      <c r="Q3987" s="8">
        <f t="shared" si="501"/>
        <v>32.049999999999997</v>
      </c>
      <c r="R3987" s="9">
        <f t="shared" si="502"/>
        <v>33.736842105263158</v>
      </c>
      <c r="S3987" s="6" t="s">
        <v>8317</v>
      </c>
      <c r="T3987" s="6" t="s">
        <v>8318</v>
      </c>
      <c r="U3987" s="6" t="str">
        <f t="shared" si="496"/>
        <v>theater</v>
      </c>
      <c r="V3987" s="6" t="str">
        <f t="shared" si="503"/>
        <v>plays</v>
      </c>
      <c r="W3987" s="6" t="str">
        <f t="shared" si="497"/>
        <v>theater</v>
      </c>
      <c r="X3987" s="6" t="str">
        <f t="shared" si="498"/>
        <v>plays</v>
      </c>
    </row>
    <row r="3988" spans="1:24" ht="104.7" customHeight="1" x14ac:dyDescent="0.55000000000000004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20">
        <f t="shared" si="499"/>
        <v>42467.548541666663</v>
      </c>
      <c r="L3988" s="20">
        <f t="shared" si="500"/>
        <v>42496.544444444444</v>
      </c>
      <c r="M3988" s="6" t="b">
        <v>0</v>
      </c>
      <c r="N3988" s="6">
        <v>13</v>
      </c>
      <c r="O3988" s="6" t="b">
        <v>0</v>
      </c>
      <c r="P3988" s="6" t="s">
        <v>8271</v>
      </c>
      <c r="Q3988" s="8">
        <f t="shared" si="501"/>
        <v>9.76</v>
      </c>
      <c r="R3988" s="9">
        <f t="shared" si="502"/>
        <v>37.53846153846154</v>
      </c>
      <c r="S3988" s="6" t="s">
        <v>8317</v>
      </c>
      <c r="T3988" s="6" t="s">
        <v>8318</v>
      </c>
      <c r="U3988" s="6" t="str">
        <f t="shared" si="496"/>
        <v>theater</v>
      </c>
      <c r="V3988" s="6" t="str">
        <f t="shared" si="503"/>
        <v>plays</v>
      </c>
      <c r="W3988" s="6" t="str">
        <f t="shared" si="497"/>
        <v>theater</v>
      </c>
      <c r="X3988" s="6" t="str">
        <f t="shared" si="498"/>
        <v>plays</v>
      </c>
    </row>
    <row r="3989" spans="1:24" ht="104.7" customHeight="1" x14ac:dyDescent="0.55000000000000004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20">
        <f t="shared" si="499"/>
        <v>41765.92465277778</v>
      </c>
      <c r="L3989" s="20">
        <f t="shared" si="500"/>
        <v>41775.92465277778</v>
      </c>
      <c r="M3989" s="6" t="b">
        <v>0</v>
      </c>
      <c r="N3989" s="6">
        <v>13</v>
      </c>
      <c r="O3989" s="6" t="b">
        <v>0</v>
      </c>
      <c r="P3989" s="6" t="s">
        <v>8271</v>
      </c>
      <c r="Q3989" s="8">
        <f t="shared" si="501"/>
        <v>37.75</v>
      </c>
      <c r="R3989" s="9">
        <f t="shared" si="502"/>
        <v>11.615384615384615</v>
      </c>
      <c r="S3989" s="6" t="s">
        <v>8317</v>
      </c>
      <c r="T3989" s="6" t="s">
        <v>8318</v>
      </c>
      <c r="U3989" s="6" t="str">
        <f t="shared" si="496"/>
        <v>theater</v>
      </c>
      <c r="V3989" s="6" t="str">
        <f t="shared" si="503"/>
        <v>plays</v>
      </c>
      <c r="W3989" s="6" t="str">
        <f t="shared" si="497"/>
        <v>theater</v>
      </c>
      <c r="X3989" s="6" t="str">
        <f t="shared" si="498"/>
        <v>plays</v>
      </c>
    </row>
    <row r="3990" spans="1:24" ht="104.7" customHeight="1" x14ac:dyDescent="0.55000000000000004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20">
        <f t="shared" si="499"/>
        <v>42230.08116898148</v>
      </c>
      <c r="L3990" s="20">
        <f t="shared" si="500"/>
        <v>42245.08116898148</v>
      </c>
      <c r="M3990" s="6" t="b">
        <v>0</v>
      </c>
      <c r="N3990" s="6">
        <v>4</v>
      </c>
      <c r="O3990" s="6" t="b">
        <v>0</v>
      </c>
      <c r="P3990" s="6" t="s">
        <v>8271</v>
      </c>
      <c r="Q3990" s="8">
        <f t="shared" si="501"/>
        <v>2.1333333333333333</v>
      </c>
      <c r="R3990" s="9">
        <f t="shared" si="502"/>
        <v>8</v>
      </c>
      <c r="S3990" s="6" t="s">
        <v>8317</v>
      </c>
      <c r="T3990" s="6" t="s">
        <v>8318</v>
      </c>
      <c r="U3990" s="6" t="str">
        <f t="shared" si="496"/>
        <v>theater</v>
      </c>
      <c r="V3990" s="6" t="str">
        <f t="shared" si="503"/>
        <v>plays</v>
      </c>
      <c r="W3990" s="6" t="str">
        <f t="shared" si="497"/>
        <v>theater</v>
      </c>
      <c r="X3990" s="6" t="str">
        <f t="shared" si="498"/>
        <v>plays</v>
      </c>
    </row>
    <row r="3991" spans="1:24" ht="104.7" customHeight="1" x14ac:dyDescent="0.55000000000000004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20">
        <f t="shared" si="499"/>
        <v>42286.749780092592</v>
      </c>
      <c r="L3991" s="20">
        <f t="shared" si="500"/>
        <v>42316.791446759264</v>
      </c>
      <c r="M3991" s="6" t="b">
        <v>0</v>
      </c>
      <c r="N3991" s="6">
        <v>0</v>
      </c>
      <c r="O3991" s="6" t="b">
        <v>0</v>
      </c>
      <c r="P3991" s="6" t="s">
        <v>8271</v>
      </c>
      <c r="Q3991" s="8">
        <f t="shared" si="501"/>
        <v>0</v>
      </c>
      <c r="R3991" s="9" t="e">
        <f t="shared" si="502"/>
        <v>#DIV/0!</v>
      </c>
      <c r="S3991" s="6" t="s">
        <v>8317</v>
      </c>
      <c r="T3991" s="6" t="s">
        <v>8318</v>
      </c>
      <c r="U3991" s="6" t="str">
        <f t="shared" si="496"/>
        <v>theater</v>
      </c>
      <c r="V3991" s="6" t="str">
        <f t="shared" si="503"/>
        <v>plays</v>
      </c>
      <c r="W3991" s="6" t="str">
        <f t="shared" si="497"/>
        <v>theater</v>
      </c>
      <c r="X3991" s="6" t="str">
        <f t="shared" si="498"/>
        <v>plays</v>
      </c>
    </row>
    <row r="3992" spans="1:24" ht="104.7" customHeight="1" x14ac:dyDescent="0.55000000000000004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20">
        <f t="shared" si="499"/>
        <v>42401.672372685185</v>
      </c>
      <c r="L3992" s="20">
        <f t="shared" si="500"/>
        <v>42431.672372685185</v>
      </c>
      <c r="M3992" s="6" t="b">
        <v>0</v>
      </c>
      <c r="N3992" s="6">
        <v>3</v>
      </c>
      <c r="O3992" s="6" t="b">
        <v>0</v>
      </c>
      <c r="P3992" s="6" t="s">
        <v>8271</v>
      </c>
      <c r="Q3992" s="8">
        <f t="shared" si="501"/>
        <v>4.1818181818181817</v>
      </c>
      <c r="R3992" s="9">
        <f t="shared" si="502"/>
        <v>23</v>
      </c>
      <c r="S3992" s="6" t="s">
        <v>8317</v>
      </c>
      <c r="T3992" s="6" t="s">
        <v>8318</v>
      </c>
      <c r="U3992" s="6" t="str">
        <f t="shared" si="496"/>
        <v>theater</v>
      </c>
      <c r="V3992" s="6" t="str">
        <f t="shared" si="503"/>
        <v>plays</v>
      </c>
      <c r="W3992" s="6" t="str">
        <f t="shared" si="497"/>
        <v>theater</v>
      </c>
      <c r="X3992" s="6" t="str">
        <f t="shared" si="498"/>
        <v>plays</v>
      </c>
    </row>
    <row r="3993" spans="1:24" ht="104.7" customHeight="1" x14ac:dyDescent="0.55000000000000004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20">
        <f t="shared" si="499"/>
        <v>42125.644467592589</v>
      </c>
      <c r="L3993" s="20">
        <f t="shared" si="500"/>
        <v>42155.644467592589</v>
      </c>
      <c r="M3993" s="6" t="b">
        <v>0</v>
      </c>
      <c r="N3993" s="6">
        <v>1</v>
      </c>
      <c r="O3993" s="6" t="b">
        <v>0</v>
      </c>
      <c r="P3993" s="6" t="s">
        <v>8271</v>
      </c>
      <c r="Q3993" s="8">
        <f t="shared" si="501"/>
        <v>20</v>
      </c>
      <c r="R3993" s="9">
        <f t="shared" si="502"/>
        <v>100</v>
      </c>
      <c r="S3993" s="6" t="s">
        <v>8317</v>
      </c>
      <c r="T3993" s="6" t="s">
        <v>8318</v>
      </c>
      <c r="U3993" s="6" t="str">
        <f t="shared" si="496"/>
        <v>theater</v>
      </c>
      <c r="V3993" s="6" t="str">
        <f t="shared" si="503"/>
        <v>plays</v>
      </c>
      <c r="W3993" s="6" t="str">
        <f t="shared" si="497"/>
        <v>theater</v>
      </c>
      <c r="X3993" s="6" t="str">
        <f t="shared" si="498"/>
        <v>plays</v>
      </c>
    </row>
    <row r="3994" spans="1:24" ht="104.7" customHeight="1" x14ac:dyDescent="0.55000000000000004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20">
        <f t="shared" si="499"/>
        <v>42289.94049768518</v>
      </c>
      <c r="L3994" s="20">
        <f t="shared" si="500"/>
        <v>42349.982164351852</v>
      </c>
      <c r="M3994" s="6" t="b">
        <v>0</v>
      </c>
      <c r="N3994" s="6">
        <v>9</v>
      </c>
      <c r="O3994" s="6" t="b">
        <v>0</v>
      </c>
      <c r="P3994" s="6" t="s">
        <v>8271</v>
      </c>
      <c r="Q3994" s="8">
        <f t="shared" si="501"/>
        <v>5.41</v>
      </c>
      <c r="R3994" s="9">
        <f t="shared" si="502"/>
        <v>60.111111111111114</v>
      </c>
      <c r="S3994" s="6" t="s">
        <v>8317</v>
      </c>
      <c r="T3994" s="6" t="s">
        <v>8318</v>
      </c>
      <c r="U3994" s="6" t="str">
        <f t="shared" si="496"/>
        <v>theater</v>
      </c>
      <c r="V3994" s="6" t="str">
        <f t="shared" si="503"/>
        <v>plays</v>
      </c>
      <c r="W3994" s="6" t="str">
        <f t="shared" si="497"/>
        <v>theater</v>
      </c>
      <c r="X3994" s="6" t="str">
        <f t="shared" si="498"/>
        <v>plays</v>
      </c>
    </row>
    <row r="3995" spans="1:24" ht="104.7" customHeight="1" x14ac:dyDescent="0.55000000000000004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20">
        <f t="shared" si="499"/>
        <v>42107.864722222221</v>
      </c>
      <c r="L3995" s="20">
        <f t="shared" si="500"/>
        <v>42137.864722222221</v>
      </c>
      <c r="M3995" s="6" t="b">
        <v>0</v>
      </c>
      <c r="N3995" s="6">
        <v>1</v>
      </c>
      <c r="O3995" s="6" t="b">
        <v>0</v>
      </c>
      <c r="P3995" s="6" t="s">
        <v>8271</v>
      </c>
      <c r="Q3995" s="8">
        <f t="shared" si="501"/>
        <v>6.0000000000000001E-3</v>
      </c>
      <c r="R3995" s="9">
        <f t="shared" si="502"/>
        <v>3</v>
      </c>
      <c r="S3995" s="6" t="s">
        <v>8317</v>
      </c>
      <c r="T3995" s="6" t="s">
        <v>8318</v>
      </c>
      <c r="U3995" s="6" t="str">
        <f t="shared" si="496"/>
        <v>theater</v>
      </c>
      <c r="V3995" s="6" t="str">
        <f t="shared" si="503"/>
        <v>plays</v>
      </c>
      <c r="W3995" s="6" t="str">
        <f t="shared" si="497"/>
        <v>theater</v>
      </c>
      <c r="X3995" s="6" t="str">
        <f t="shared" si="498"/>
        <v>plays</v>
      </c>
    </row>
    <row r="3996" spans="1:24" ht="104.7" customHeight="1" x14ac:dyDescent="0.55000000000000004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20">
        <f t="shared" si="499"/>
        <v>41809.389930555553</v>
      </c>
      <c r="L3996" s="20">
        <f t="shared" si="500"/>
        <v>41839.389930555553</v>
      </c>
      <c r="M3996" s="6" t="b">
        <v>0</v>
      </c>
      <c r="N3996" s="6">
        <v>1</v>
      </c>
      <c r="O3996" s="6" t="b">
        <v>0</v>
      </c>
      <c r="P3996" s="6" t="s">
        <v>8271</v>
      </c>
      <c r="Q3996" s="8">
        <f t="shared" si="501"/>
        <v>0.25</v>
      </c>
      <c r="R3996" s="9">
        <f t="shared" si="502"/>
        <v>5</v>
      </c>
      <c r="S3996" s="6" t="s">
        <v>8317</v>
      </c>
      <c r="T3996" s="6" t="s">
        <v>8318</v>
      </c>
      <c r="U3996" s="6" t="str">
        <f t="shared" si="496"/>
        <v>theater</v>
      </c>
      <c r="V3996" s="6" t="str">
        <f t="shared" si="503"/>
        <v>plays</v>
      </c>
      <c r="W3996" s="6" t="str">
        <f t="shared" si="497"/>
        <v>theater</v>
      </c>
      <c r="X3996" s="6" t="str">
        <f t="shared" si="498"/>
        <v>plays</v>
      </c>
    </row>
    <row r="3997" spans="1:24" ht="104.7" customHeight="1" x14ac:dyDescent="0.55000000000000004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20">
        <f t="shared" si="499"/>
        <v>42019.683761574073</v>
      </c>
      <c r="L3997" s="20">
        <f t="shared" si="500"/>
        <v>42049.477083333331</v>
      </c>
      <c r="M3997" s="6" t="b">
        <v>0</v>
      </c>
      <c r="N3997" s="6">
        <v>4</v>
      </c>
      <c r="O3997" s="6" t="b">
        <v>0</v>
      </c>
      <c r="P3997" s="6" t="s">
        <v>8271</v>
      </c>
      <c r="Q3997" s="8">
        <f t="shared" si="501"/>
        <v>35</v>
      </c>
      <c r="R3997" s="9">
        <f t="shared" si="502"/>
        <v>17.5</v>
      </c>
      <c r="S3997" s="6" t="s">
        <v>8317</v>
      </c>
      <c r="T3997" s="6" t="s">
        <v>8318</v>
      </c>
      <c r="U3997" s="6" t="str">
        <f t="shared" si="496"/>
        <v>theater</v>
      </c>
      <c r="V3997" s="6" t="str">
        <f t="shared" si="503"/>
        <v>plays</v>
      </c>
      <c r="W3997" s="6" t="str">
        <f t="shared" si="497"/>
        <v>theater</v>
      </c>
      <c r="X3997" s="6" t="str">
        <f t="shared" si="498"/>
        <v>plays</v>
      </c>
    </row>
    <row r="3998" spans="1:24" ht="104.7" customHeight="1" x14ac:dyDescent="0.55000000000000004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20">
        <f t="shared" si="499"/>
        <v>41950.26694444444</v>
      </c>
      <c r="L3998" s="20">
        <f t="shared" si="500"/>
        <v>41963.669444444444</v>
      </c>
      <c r="M3998" s="6" t="b">
        <v>0</v>
      </c>
      <c r="N3998" s="6">
        <v>17</v>
      </c>
      <c r="O3998" s="6" t="b">
        <v>0</v>
      </c>
      <c r="P3998" s="6" t="s">
        <v>8271</v>
      </c>
      <c r="Q3998" s="8">
        <f t="shared" si="501"/>
        <v>16.566666666666666</v>
      </c>
      <c r="R3998" s="9">
        <f t="shared" si="502"/>
        <v>29.235294117647058</v>
      </c>
      <c r="S3998" s="6" t="s">
        <v>8317</v>
      </c>
      <c r="T3998" s="6" t="s">
        <v>8318</v>
      </c>
      <c r="U3998" s="6" t="str">
        <f t="shared" si="496"/>
        <v>theater</v>
      </c>
      <c r="V3998" s="6" t="str">
        <f t="shared" si="503"/>
        <v>plays</v>
      </c>
      <c r="W3998" s="6" t="str">
        <f t="shared" si="497"/>
        <v>theater</v>
      </c>
      <c r="X3998" s="6" t="str">
        <f t="shared" si="498"/>
        <v>plays</v>
      </c>
    </row>
    <row r="3999" spans="1:24" ht="104.7" customHeight="1" x14ac:dyDescent="0.55000000000000004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20">
        <f t="shared" si="499"/>
        <v>42069.391446759255</v>
      </c>
      <c r="L3999" s="20">
        <f t="shared" si="500"/>
        <v>42099.349780092598</v>
      </c>
      <c r="M3999" s="6" t="b">
        <v>0</v>
      </c>
      <c r="N3999" s="6">
        <v>0</v>
      </c>
      <c r="O3999" s="6" t="b">
        <v>0</v>
      </c>
      <c r="P3999" s="6" t="s">
        <v>8271</v>
      </c>
      <c r="Q3999" s="8">
        <f t="shared" si="501"/>
        <v>0</v>
      </c>
      <c r="R3999" s="9" t="e">
        <f t="shared" si="502"/>
        <v>#DIV/0!</v>
      </c>
      <c r="S3999" s="6" t="s">
        <v>8317</v>
      </c>
      <c r="T3999" s="6" t="s">
        <v>8318</v>
      </c>
      <c r="U3999" s="6" t="str">
        <f t="shared" si="496"/>
        <v>theater</v>
      </c>
      <c r="V3999" s="6" t="str">
        <f t="shared" si="503"/>
        <v>plays</v>
      </c>
      <c r="W3999" s="6" t="str">
        <f t="shared" si="497"/>
        <v>theater</v>
      </c>
      <c r="X3999" s="6" t="str">
        <f t="shared" si="498"/>
        <v>plays</v>
      </c>
    </row>
    <row r="4000" spans="1:24" ht="104.7" customHeight="1" x14ac:dyDescent="0.55000000000000004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20">
        <f t="shared" si="499"/>
        <v>42061.963263888887</v>
      </c>
      <c r="L4000" s="20">
        <f t="shared" si="500"/>
        <v>42091.921597222223</v>
      </c>
      <c r="M4000" s="6" t="b">
        <v>0</v>
      </c>
      <c r="N4000" s="6">
        <v>12</v>
      </c>
      <c r="O4000" s="6" t="b">
        <v>0</v>
      </c>
      <c r="P4000" s="6" t="s">
        <v>8271</v>
      </c>
      <c r="Q4000" s="8">
        <f t="shared" si="501"/>
        <v>57.199999999999996</v>
      </c>
      <c r="R4000" s="9">
        <f t="shared" si="502"/>
        <v>59.583333333333336</v>
      </c>
      <c r="S4000" s="6" t="s">
        <v>8317</v>
      </c>
      <c r="T4000" s="6" t="s">
        <v>8318</v>
      </c>
      <c r="U4000" s="6" t="str">
        <f t="shared" si="496"/>
        <v>theater</v>
      </c>
      <c r="V4000" s="6" t="str">
        <f t="shared" si="503"/>
        <v>plays</v>
      </c>
      <c r="W4000" s="6" t="str">
        <f t="shared" si="497"/>
        <v>theater</v>
      </c>
      <c r="X4000" s="6" t="str">
        <f t="shared" si="498"/>
        <v>plays</v>
      </c>
    </row>
    <row r="4001" spans="1:24" ht="104.7" customHeight="1" x14ac:dyDescent="0.55000000000000004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20">
        <f t="shared" si="499"/>
        <v>41842.828680555554</v>
      </c>
      <c r="L4001" s="20">
        <f t="shared" si="500"/>
        <v>41882.827650462961</v>
      </c>
      <c r="M4001" s="6" t="b">
        <v>0</v>
      </c>
      <c r="N4001" s="6">
        <v>14</v>
      </c>
      <c r="O4001" s="6" t="b">
        <v>0</v>
      </c>
      <c r="P4001" s="6" t="s">
        <v>8271</v>
      </c>
      <c r="Q4001" s="8">
        <f t="shared" si="501"/>
        <v>16.514285714285716</v>
      </c>
      <c r="R4001" s="9">
        <f t="shared" si="502"/>
        <v>82.571428571428569</v>
      </c>
      <c r="S4001" s="6" t="s">
        <v>8317</v>
      </c>
      <c r="T4001" s="6" t="s">
        <v>8318</v>
      </c>
      <c r="U4001" s="6" t="str">
        <f t="shared" si="496"/>
        <v>theater</v>
      </c>
      <c r="V4001" s="6" t="str">
        <f t="shared" si="503"/>
        <v>plays</v>
      </c>
      <c r="W4001" s="6" t="str">
        <f t="shared" si="497"/>
        <v>theater</v>
      </c>
      <c r="X4001" s="6" t="str">
        <f t="shared" si="498"/>
        <v>plays</v>
      </c>
    </row>
    <row r="4002" spans="1:24" ht="104.7" customHeight="1" x14ac:dyDescent="0.55000000000000004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20">
        <f t="shared" si="499"/>
        <v>42437.64534722222</v>
      </c>
      <c r="L4002" s="20">
        <f t="shared" si="500"/>
        <v>42497.603680555556</v>
      </c>
      <c r="M4002" s="6" t="b">
        <v>0</v>
      </c>
      <c r="N4002" s="6">
        <v>1</v>
      </c>
      <c r="O4002" s="6" t="b">
        <v>0</v>
      </c>
      <c r="P4002" s="6" t="s">
        <v>8271</v>
      </c>
      <c r="Q4002" s="8">
        <f t="shared" si="501"/>
        <v>0.125</v>
      </c>
      <c r="R4002" s="9">
        <f t="shared" si="502"/>
        <v>10</v>
      </c>
      <c r="S4002" s="6" t="s">
        <v>8317</v>
      </c>
      <c r="T4002" s="6" t="s">
        <v>8318</v>
      </c>
      <c r="U4002" s="6" t="str">
        <f t="shared" si="496"/>
        <v>theater</v>
      </c>
      <c r="V4002" s="6" t="str">
        <f t="shared" si="503"/>
        <v>plays</v>
      </c>
      <c r="W4002" s="6" t="str">
        <f t="shared" si="497"/>
        <v>theater</v>
      </c>
      <c r="X4002" s="6" t="str">
        <f t="shared" si="498"/>
        <v>plays</v>
      </c>
    </row>
    <row r="4003" spans="1:24" ht="104.7" customHeight="1" x14ac:dyDescent="0.55000000000000004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20">
        <f t="shared" si="499"/>
        <v>42775.964212962965</v>
      </c>
      <c r="L4003" s="20">
        <f t="shared" si="500"/>
        <v>42795.791666666672</v>
      </c>
      <c r="M4003" s="6" t="b">
        <v>0</v>
      </c>
      <c r="N4003" s="6">
        <v>14</v>
      </c>
      <c r="O4003" s="6" t="b">
        <v>0</v>
      </c>
      <c r="P4003" s="6" t="s">
        <v>8271</v>
      </c>
      <c r="Q4003" s="8">
        <f t="shared" si="501"/>
        <v>37.75</v>
      </c>
      <c r="R4003" s="9">
        <f t="shared" si="502"/>
        <v>32.357142857142854</v>
      </c>
      <c r="S4003" s="6" t="s">
        <v>8317</v>
      </c>
      <c r="T4003" s="6" t="s">
        <v>8318</v>
      </c>
      <c r="U4003" s="6" t="str">
        <f t="shared" si="496"/>
        <v>theater</v>
      </c>
      <c r="V4003" s="6" t="str">
        <f t="shared" si="503"/>
        <v>plays</v>
      </c>
      <c r="W4003" s="6" t="str">
        <f t="shared" si="497"/>
        <v>theater</v>
      </c>
      <c r="X4003" s="6" t="str">
        <f t="shared" si="498"/>
        <v>plays</v>
      </c>
    </row>
    <row r="4004" spans="1:24" ht="104.7" customHeight="1" x14ac:dyDescent="0.55000000000000004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20">
        <f t="shared" si="499"/>
        <v>41879.043530092589</v>
      </c>
      <c r="L4004" s="20">
        <f t="shared" si="500"/>
        <v>41909.043530092589</v>
      </c>
      <c r="M4004" s="6" t="b">
        <v>0</v>
      </c>
      <c r="N4004" s="6">
        <v>4</v>
      </c>
      <c r="O4004" s="6" t="b">
        <v>0</v>
      </c>
      <c r="P4004" s="6" t="s">
        <v>8271</v>
      </c>
      <c r="Q4004" s="8">
        <f t="shared" si="501"/>
        <v>1.8399999999999999</v>
      </c>
      <c r="R4004" s="9">
        <f t="shared" si="502"/>
        <v>5.75</v>
      </c>
      <c r="S4004" s="6" t="s">
        <v>8317</v>
      </c>
      <c r="T4004" s="6" t="s">
        <v>8318</v>
      </c>
      <c r="U4004" s="6" t="str">
        <f t="shared" si="496"/>
        <v>theater</v>
      </c>
      <c r="V4004" s="6" t="str">
        <f t="shared" si="503"/>
        <v>plays</v>
      </c>
      <c r="W4004" s="6" t="str">
        <f t="shared" si="497"/>
        <v>theater</v>
      </c>
      <c r="X4004" s="6" t="str">
        <f t="shared" si="498"/>
        <v>plays</v>
      </c>
    </row>
    <row r="4005" spans="1:24" ht="104.7" customHeight="1" x14ac:dyDescent="0.55000000000000004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20">
        <f t="shared" si="499"/>
        <v>42020.587349537032</v>
      </c>
      <c r="L4005" s="20">
        <f t="shared" si="500"/>
        <v>42050.587349537032</v>
      </c>
      <c r="M4005" s="6" t="b">
        <v>0</v>
      </c>
      <c r="N4005" s="6">
        <v>2</v>
      </c>
      <c r="O4005" s="6" t="b">
        <v>0</v>
      </c>
      <c r="P4005" s="6" t="s">
        <v>8271</v>
      </c>
      <c r="Q4005" s="8">
        <f t="shared" si="501"/>
        <v>10.050000000000001</v>
      </c>
      <c r="R4005" s="9">
        <f t="shared" si="502"/>
        <v>100.5</v>
      </c>
      <c r="S4005" s="6" t="s">
        <v>8317</v>
      </c>
      <c r="T4005" s="6" t="s">
        <v>8318</v>
      </c>
      <c r="U4005" s="6" t="str">
        <f t="shared" si="496"/>
        <v>theater</v>
      </c>
      <c r="V4005" s="6" t="str">
        <f t="shared" si="503"/>
        <v>plays</v>
      </c>
      <c r="W4005" s="6" t="str">
        <f t="shared" si="497"/>
        <v>theater</v>
      </c>
      <c r="X4005" s="6" t="str">
        <f t="shared" si="498"/>
        <v>plays</v>
      </c>
    </row>
    <row r="4006" spans="1:24" ht="104.7" customHeight="1" x14ac:dyDescent="0.55000000000000004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20">
        <f t="shared" si="499"/>
        <v>41890.16269675926</v>
      </c>
      <c r="L4006" s="20">
        <f t="shared" si="500"/>
        <v>41920.16269675926</v>
      </c>
      <c r="M4006" s="6" t="b">
        <v>0</v>
      </c>
      <c r="N4006" s="6">
        <v>1</v>
      </c>
      <c r="O4006" s="6" t="b">
        <v>0</v>
      </c>
      <c r="P4006" s="6" t="s">
        <v>8271</v>
      </c>
      <c r="Q4006" s="8">
        <f t="shared" si="501"/>
        <v>0.2</v>
      </c>
      <c r="R4006" s="9">
        <f t="shared" si="502"/>
        <v>1</v>
      </c>
      <c r="S4006" s="6" t="s">
        <v>8317</v>
      </c>
      <c r="T4006" s="6" t="s">
        <v>8318</v>
      </c>
      <c r="U4006" s="6" t="str">
        <f t="shared" si="496"/>
        <v>theater</v>
      </c>
      <c r="V4006" s="6" t="str">
        <f t="shared" si="503"/>
        <v>plays</v>
      </c>
      <c r="W4006" s="6" t="str">
        <f t="shared" si="497"/>
        <v>theater</v>
      </c>
      <c r="X4006" s="6" t="str">
        <f t="shared" si="498"/>
        <v>plays</v>
      </c>
    </row>
    <row r="4007" spans="1:24" ht="104.7" customHeight="1" x14ac:dyDescent="0.55000000000000004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20">
        <f t="shared" si="499"/>
        <v>41872.807696759257</v>
      </c>
      <c r="L4007" s="20">
        <f t="shared" si="500"/>
        <v>41932.807696759257</v>
      </c>
      <c r="M4007" s="6" t="b">
        <v>0</v>
      </c>
      <c r="N4007" s="6">
        <v>2</v>
      </c>
      <c r="O4007" s="6" t="b">
        <v>0</v>
      </c>
      <c r="P4007" s="6" t="s">
        <v>8271</v>
      </c>
      <c r="Q4007" s="8">
        <f t="shared" si="501"/>
        <v>1.3333333333333335</v>
      </c>
      <c r="R4007" s="9">
        <f t="shared" si="502"/>
        <v>20</v>
      </c>
      <c r="S4007" s="6" t="s">
        <v>8317</v>
      </c>
      <c r="T4007" s="6" t="s">
        <v>8318</v>
      </c>
      <c r="U4007" s="6" t="str">
        <f t="shared" si="496"/>
        <v>theater</v>
      </c>
      <c r="V4007" s="6" t="str">
        <f t="shared" si="503"/>
        <v>plays</v>
      </c>
      <c r="W4007" s="6" t="str">
        <f t="shared" si="497"/>
        <v>theater</v>
      </c>
      <c r="X4007" s="6" t="str">
        <f t="shared" si="498"/>
        <v>plays</v>
      </c>
    </row>
    <row r="4008" spans="1:24" ht="104.7" customHeight="1" x14ac:dyDescent="0.55000000000000004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20">
        <f t="shared" si="499"/>
        <v>42391.772997685184</v>
      </c>
      <c r="L4008" s="20">
        <f t="shared" si="500"/>
        <v>42416.772997685184</v>
      </c>
      <c r="M4008" s="6" t="b">
        <v>0</v>
      </c>
      <c r="N4008" s="6">
        <v>1</v>
      </c>
      <c r="O4008" s="6" t="b">
        <v>0</v>
      </c>
      <c r="P4008" s="6" t="s">
        <v>8271</v>
      </c>
      <c r="Q4008" s="8">
        <f t="shared" si="501"/>
        <v>6.6666666666666671E-3</v>
      </c>
      <c r="R4008" s="9">
        <f t="shared" si="502"/>
        <v>2</v>
      </c>
      <c r="S4008" s="6" t="s">
        <v>8317</v>
      </c>
      <c r="T4008" s="6" t="s">
        <v>8318</v>
      </c>
      <c r="U4008" s="6" t="str">
        <f t="shared" si="496"/>
        <v>theater</v>
      </c>
      <c r="V4008" s="6" t="str">
        <f t="shared" si="503"/>
        <v>plays</v>
      </c>
      <c r="W4008" s="6" t="str">
        <f t="shared" si="497"/>
        <v>theater</v>
      </c>
      <c r="X4008" s="6" t="str">
        <f t="shared" si="498"/>
        <v>plays</v>
      </c>
    </row>
    <row r="4009" spans="1:24" ht="104.7" customHeight="1" x14ac:dyDescent="0.55000000000000004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20">
        <f t="shared" si="499"/>
        <v>41848.772928240738</v>
      </c>
      <c r="L4009" s="20">
        <f t="shared" si="500"/>
        <v>41877.686111111114</v>
      </c>
      <c r="M4009" s="6" t="b">
        <v>0</v>
      </c>
      <c r="N4009" s="6">
        <v>1</v>
      </c>
      <c r="O4009" s="6" t="b">
        <v>0</v>
      </c>
      <c r="P4009" s="6" t="s">
        <v>8271</v>
      </c>
      <c r="Q4009" s="8">
        <f t="shared" si="501"/>
        <v>0.25</v>
      </c>
      <c r="R4009" s="9">
        <f t="shared" si="502"/>
        <v>5</v>
      </c>
      <c r="S4009" s="6" t="s">
        <v>8317</v>
      </c>
      <c r="T4009" s="6" t="s">
        <v>8318</v>
      </c>
      <c r="U4009" s="6" t="str">
        <f t="shared" si="496"/>
        <v>theater</v>
      </c>
      <c r="V4009" s="6" t="str">
        <f t="shared" si="503"/>
        <v>plays</v>
      </c>
      <c r="W4009" s="6" t="str">
        <f t="shared" si="497"/>
        <v>theater</v>
      </c>
      <c r="X4009" s="6" t="str">
        <f t="shared" si="498"/>
        <v>plays</v>
      </c>
    </row>
    <row r="4010" spans="1:24" ht="104.7" customHeight="1" x14ac:dyDescent="0.55000000000000004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20">
        <f t="shared" si="499"/>
        <v>42177.964201388888</v>
      </c>
      <c r="L4010" s="20">
        <f t="shared" si="500"/>
        <v>42207.964201388888</v>
      </c>
      <c r="M4010" s="6" t="b">
        <v>0</v>
      </c>
      <c r="N4010" s="6">
        <v>4</v>
      </c>
      <c r="O4010" s="6" t="b">
        <v>0</v>
      </c>
      <c r="P4010" s="6" t="s">
        <v>8271</v>
      </c>
      <c r="Q4010" s="8">
        <f t="shared" si="501"/>
        <v>6</v>
      </c>
      <c r="R4010" s="9">
        <f t="shared" si="502"/>
        <v>15</v>
      </c>
      <c r="S4010" s="6" t="s">
        <v>8317</v>
      </c>
      <c r="T4010" s="6" t="s">
        <v>8318</v>
      </c>
      <c r="U4010" s="6" t="str">
        <f t="shared" si="496"/>
        <v>theater</v>
      </c>
      <c r="V4010" s="6" t="str">
        <f t="shared" si="503"/>
        <v>plays</v>
      </c>
      <c r="W4010" s="6" t="str">
        <f t="shared" si="497"/>
        <v>theater</v>
      </c>
      <c r="X4010" s="6" t="str">
        <f t="shared" si="498"/>
        <v>plays</v>
      </c>
    </row>
    <row r="4011" spans="1:24" ht="104.7" customHeight="1" x14ac:dyDescent="0.55000000000000004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20">
        <f t="shared" si="499"/>
        <v>41851.700925925928</v>
      </c>
      <c r="L4011" s="20">
        <f t="shared" si="500"/>
        <v>41891.700925925928</v>
      </c>
      <c r="M4011" s="6" t="b">
        <v>0</v>
      </c>
      <c r="N4011" s="6">
        <v>3</v>
      </c>
      <c r="O4011" s="6" t="b">
        <v>0</v>
      </c>
      <c r="P4011" s="6" t="s">
        <v>8271</v>
      </c>
      <c r="Q4011" s="8">
        <f t="shared" si="501"/>
        <v>3.8860103626943006</v>
      </c>
      <c r="R4011" s="9">
        <f t="shared" si="502"/>
        <v>25</v>
      </c>
      <c r="S4011" s="6" t="s">
        <v>8317</v>
      </c>
      <c r="T4011" s="6" t="s">
        <v>8318</v>
      </c>
      <c r="U4011" s="6" t="str">
        <f t="shared" si="496"/>
        <v>theater</v>
      </c>
      <c r="V4011" s="6" t="str">
        <f t="shared" si="503"/>
        <v>plays</v>
      </c>
      <c r="W4011" s="6" t="str">
        <f t="shared" si="497"/>
        <v>theater</v>
      </c>
      <c r="X4011" s="6" t="str">
        <f t="shared" si="498"/>
        <v>plays</v>
      </c>
    </row>
    <row r="4012" spans="1:24" ht="104.7" customHeight="1" x14ac:dyDescent="0.55000000000000004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20">
        <f t="shared" si="499"/>
        <v>41921.770439814813</v>
      </c>
      <c r="L4012" s="20">
        <f t="shared" si="500"/>
        <v>41938.770439814813</v>
      </c>
      <c r="M4012" s="6" t="b">
        <v>0</v>
      </c>
      <c r="N4012" s="6">
        <v>38</v>
      </c>
      <c r="O4012" s="6" t="b">
        <v>0</v>
      </c>
      <c r="P4012" s="6" t="s">
        <v>8271</v>
      </c>
      <c r="Q4012" s="8">
        <f t="shared" si="501"/>
        <v>24.194444444444443</v>
      </c>
      <c r="R4012" s="9">
        <f t="shared" si="502"/>
        <v>45.842105263157897</v>
      </c>
      <c r="S4012" s="6" t="s">
        <v>8317</v>
      </c>
      <c r="T4012" s="6" t="s">
        <v>8318</v>
      </c>
      <c r="U4012" s="6" t="str">
        <f t="shared" si="496"/>
        <v>theater</v>
      </c>
      <c r="V4012" s="6" t="str">
        <f t="shared" si="503"/>
        <v>plays</v>
      </c>
      <c r="W4012" s="6" t="str">
        <f t="shared" si="497"/>
        <v>theater</v>
      </c>
      <c r="X4012" s="6" t="str">
        <f t="shared" si="498"/>
        <v>plays</v>
      </c>
    </row>
    <row r="4013" spans="1:24" ht="104.7" customHeight="1" x14ac:dyDescent="0.55000000000000004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20">
        <f t="shared" si="499"/>
        <v>42002.54488425926</v>
      </c>
      <c r="L4013" s="20">
        <f t="shared" si="500"/>
        <v>42032.54488425926</v>
      </c>
      <c r="M4013" s="6" t="b">
        <v>0</v>
      </c>
      <c r="N4013" s="6">
        <v>4</v>
      </c>
      <c r="O4013" s="6" t="b">
        <v>0</v>
      </c>
      <c r="P4013" s="6" t="s">
        <v>8271</v>
      </c>
      <c r="Q4013" s="8">
        <f t="shared" si="501"/>
        <v>7.6</v>
      </c>
      <c r="R4013" s="9">
        <f t="shared" si="502"/>
        <v>4.75</v>
      </c>
      <c r="S4013" s="6" t="s">
        <v>8317</v>
      </c>
      <c r="T4013" s="6" t="s">
        <v>8318</v>
      </c>
      <c r="U4013" s="6" t="str">
        <f t="shared" si="496"/>
        <v>theater</v>
      </c>
      <c r="V4013" s="6" t="str">
        <f t="shared" si="503"/>
        <v>plays</v>
      </c>
      <c r="W4013" s="6" t="str">
        <f t="shared" si="497"/>
        <v>theater</v>
      </c>
      <c r="X4013" s="6" t="str">
        <f t="shared" si="498"/>
        <v>plays</v>
      </c>
    </row>
    <row r="4014" spans="1:24" ht="104.7" customHeight="1" x14ac:dyDescent="0.55000000000000004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20">
        <f t="shared" si="499"/>
        <v>42096.544548611113</v>
      </c>
      <c r="L4014" s="20">
        <f t="shared" si="500"/>
        <v>42126.544548611113</v>
      </c>
      <c r="M4014" s="6" t="b">
        <v>0</v>
      </c>
      <c r="N4014" s="6">
        <v>0</v>
      </c>
      <c r="O4014" s="6" t="b">
        <v>0</v>
      </c>
      <c r="P4014" s="6" t="s">
        <v>8271</v>
      </c>
      <c r="Q4014" s="8">
        <f t="shared" si="501"/>
        <v>0</v>
      </c>
      <c r="R4014" s="9" t="e">
        <f t="shared" si="502"/>
        <v>#DIV/0!</v>
      </c>
      <c r="S4014" s="6" t="s">
        <v>8317</v>
      </c>
      <c r="T4014" s="6" t="s">
        <v>8318</v>
      </c>
      <c r="U4014" s="6" t="str">
        <f t="shared" si="496"/>
        <v>theater</v>
      </c>
      <c r="V4014" s="6" t="str">
        <f t="shared" si="503"/>
        <v>plays</v>
      </c>
      <c r="W4014" s="6" t="str">
        <f t="shared" si="497"/>
        <v>theater</v>
      </c>
      <c r="X4014" s="6" t="str">
        <f t="shared" si="498"/>
        <v>plays</v>
      </c>
    </row>
    <row r="4015" spans="1:24" ht="104.7" customHeight="1" x14ac:dyDescent="0.55000000000000004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20">
        <f t="shared" si="499"/>
        <v>42021.301192129627</v>
      </c>
      <c r="L4015" s="20">
        <f t="shared" si="500"/>
        <v>42051.301192129627</v>
      </c>
      <c r="M4015" s="6" t="b">
        <v>0</v>
      </c>
      <c r="N4015" s="6">
        <v>2</v>
      </c>
      <c r="O4015" s="6" t="b">
        <v>0</v>
      </c>
      <c r="P4015" s="6" t="s">
        <v>8271</v>
      </c>
      <c r="Q4015" s="8">
        <f t="shared" si="501"/>
        <v>1.3</v>
      </c>
      <c r="R4015" s="9">
        <f t="shared" si="502"/>
        <v>13</v>
      </c>
      <c r="S4015" s="6" t="s">
        <v>8317</v>
      </c>
      <c r="T4015" s="6" t="s">
        <v>8318</v>
      </c>
      <c r="U4015" s="6" t="str">
        <f t="shared" si="496"/>
        <v>theater</v>
      </c>
      <c r="V4015" s="6" t="str">
        <f t="shared" si="503"/>
        <v>plays</v>
      </c>
      <c r="W4015" s="6" t="str">
        <f t="shared" si="497"/>
        <v>theater</v>
      </c>
      <c r="X4015" s="6" t="str">
        <f t="shared" si="498"/>
        <v>plays</v>
      </c>
    </row>
    <row r="4016" spans="1:24" ht="104.7" customHeight="1" x14ac:dyDescent="0.55000000000000004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20">
        <f t="shared" si="499"/>
        <v>42419.246168981481</v>
      </c>
      <c r="L4016" s="20">
        <f t="shared" si="500"/>
        <v>42434.246168981481</v>
      </c>
      <c r="M4016" s="6" t="b">
        <v>0</v>
      </c>
      <c r="N4016" s="6">
        <v>0</v>
      </c>
      <c r="O4016" s="6" t="b">
        <v>0</v>
      </c>
      <c r="P4016" s="6" t="s">
        <v>8271</v>
      </c>
      <c r="Q4016" s="8">
        <f t="shared" si="501"/>
        <v>0</v>
      </c>
      <c r="R4016" s="9" t="e">
        <f t="shared" si="502"/>
        <v>#DIV/0!</v>
      </c>
      <c r="S4016" s="6" t="s">
        <v>8317</v>
      </c>
      <c r="T4016" s="6" t="s">
        <v>8318</v>
      </c>
      <c r="U4016" s="6" t="str">
        <f t="shared" si="496"/>
        <v>theater</v>
      </c>
      <c r="V4016" s="6" t="str">
        <f t="shared" si="503"/>
        <v>plays</v>
      </c>
      <c r="W4016" s="6" t="str">
        <f t="shared" si="497"/>
        <v>theater</v>
      </c>
      <c r="X4016" s="6" t="str">
        <f t="shared" si="498"/>
        <v>plays</v>
      </c>
    </row>
    <row r="4017" spans="1:24" ht="104.7" customHeight="1" x14ac:dyDescent="0.55000000000000004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20">
        <f t="shared" si="499"/>
        <v>42174.780821759254</v>
      </c>
      <c r="L4017" s="20">
        <f t="shared" si="500"/>
        <v>42204.780821759254</v>
      </c>
      <c r="M4017" s="6" t="b">
        <v>0</v>
      </c>
      <c r="N4017" s="6">
        <v>1</v>
      </c>
      <c r="O4017" s="6" t="b">
        <v>0</v>
      </c>
      <c r="P4017" s="6" t="s">
        <v>8271</v>
      </c>
      <c r="Q4017" s="8">
        <f t="shared" si="501"/>
        <v>1.4285714285714287E-2</v>
      </c>
      <c r="R4017" s="9">
        <f t="shared" si="502"/>
        <v>1</v>
      </c>
      <c r="S4017" s="6" t="s">
        <v>8317</v>
      </c>
      <c r="T4017" s="6" t="s">
        <v>8318</v>
      </c>
      <c r="U4017" s="6" t="str">
        <f t="shared" si="496"/>
        <v>theater</v>
      </c>
      <c r="V4017" s="6" t="str">
        <f t="shared" si="503"/>
        <v>plays</v>
      </c>
      <c r="W4017" s="6" t="str">
        <f t="shared" si="497"/>
        <v>theater</v>
      </c>
      <c r="X4017" s="6" t="str">
        <f t="shared" si="498"/>
        <v>plays</v>
      </c>
    </row>
    <row r="4018" spans="1:24" ht="104.7" customHeight="1" x14ac:dyDescent="0.55000000000000004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20">
        <f t="shared" si="499"/>
        <v>41869.872685185182</v>
      </c>
      <c r="L4018" s="20">
        <f t="shared" si="500"/>
        <v>41899.872685185182</v>
      </c>
      <c r="M4018" s="6" t="b">
        <v>0</v>
      </c>
      <c r="N4018" s="6">
        <v>7</v>
      </c>
      <c r="O4018" s="6" t="b">
        <v>0</v>
      </c>
      <c r="P4018" s="6" t="s">
        <v>8271</v>
      </c>
      <c r="Q4018" s="8">
        <f t="shared" si="501"/>
        <v>14.000000000000002</v>
      </c>
      <c r="R4018" s="9">
        <f t="shared" si="502"/>
        <v>10</v>
      </c>
      <c r="S4018" s="6" t="s">
        <v>8317</v>
      </c>
      <c r="T4018" s="6" t="s">
        <v>8318</v>
      </c>
      <c r="U4018" s="6" t="str">
        <f t="shared" si="496"/>
        <v>theater</v>
      </c>
      <c r="V4018" s="6" t="str">
        <f t="shared" si="503"/>
        <v>plays</v>
      </c>
      <c r="W4018" s="6" t="str">
        <f t="shared" si="497"/>
        <v>theater</v>
      </c>
      <c r="X4018" s="6" t="str">
        <f t="shared" si="498"/>
        <v>plays</v>
      </c>
    </row>
    <row r="4019" spans="1:24" ht="104.7" customHeight="1" x14ac:dyDescent="0.55000000000000004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20">
        <f t="shared" si="499"/>
        <v>41856.672152777777</v>
      </c>
      <c r="L4019" s="20">
        <f t="shared" si="500"/>
        <v>41886.672152777777</v>
      </c>
      <c r="M4019" s="6" t="b">
        <v>0</v>
      </c>
      <c r="N4019" s="6">
        <v>2</v>
      </c>
      <c r="O4019" s="6" t="b">
        <v>0</v>
      </c>
      <c r="P4019" s="6" t="s">
        <v>8271</v>
      </c>
      <c r="Q4019" s="8">
        <f t="shared" si="501"/>
        <v>1.05</v>
      </c>
      <c r="R4019" s="9">
        <f t="shared" si="502"/>
        <v>52.5</v>
      </c>
      <c r="S4019" s="6" t="s">
        <v>8317</v>
      </c>
      <c r="T4019" s="6" t="s">
        <v>8318</v>
      </c>
      <c r="U4019" s="6" t="str">
        <f t="shared" si="496"/>
        <v>theater</v>
      </c>
      <c r="V4019" s="6" t="str">
        <f t="shared" si="503"/>
        <v>plays</v>
      </c>
      <c r="W4019" s="6" t="str">
        <f t="shared" si="497"/>
        <v>theater</v>
      </c>
      <c r="X4019" s="6" t="str">
        <f t="shared" si="498"/>
        <v>plays</v>
      </c>
    </row>
    <row r="4020" spans="1:24" ht="104.7" customHeight="1" x14ac:dyDescent="0.55000000000000004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20">
        <f t="shared" si="499"/>
        <v>42620.91097222222</v>
      </c>
      <c r="L4020" s="20">
        <f t="shared" si="500"/>
        <v>42650.91097222222</v>
      </c>
      <c r="M4020" s="6" t="b">
        <v>0</v>
      </c>
      <c r="N4020" s="6">
        <v>4</v>
      </c>
      <c r="O4020" s="6" t="b">
        <v>0</v>
      </c>
      <c r="P4020" s="6" t="s">
        <v>8271</v>
      </c>
      <c r="Q4020" s="8">
        <f t="shared" si="501"/>
        <v>8.6666666666666679</v>
      </c>
      <c r="R4020" s="9">
        <f t="shared" si="502"/>
        <v>32.5</v>
      </c>
      <c r="S4020" s="6" t="s">
        <v>8317</v>
      </c>
      <c r="T4020" s="6" t="s">
        <v>8318</v>
      </c>
      <c r="U4020" s="6" t="str">
        <f t="shared" si="496"/>
        <v>theater</v>
      </c>
      <c r="V4020" s="6" t="str">
        <f t="shared" si="503"/>
        <v>plays</v>
      </c>
      <c r="W4020" s="6" t="str">
        <f t="shared" si="497"/>
        <v>theater</v>
      </c>
      <c r="X4020" s="6" t="str">
        <f t="shared" si="498"/>
        <v>plays</v>
      </c>
    </row>
    <row r="4021" spans="1:24" ht="104.7" customHeight="1" x14ac:dyDescent="0.55000000000000004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20">
        <f t="shared" si="499"/>
        <v>42417.675879629634</v>
      </c>
      <c r="L4021" s="20">
        <f t="shared" si="500"/>
        <v>42475.686111111107</v>
      </c>
      <c r="M4021" s="6" t="b">
        <v>0</v>
      </c>
      <c r="N4021" s="6">
        <v>4</v>
      </c>
      <c r="O4021" s="6" t="b">
        <v>0</v>
      </c>
      <c r="P4021" s="6" t="s">
        <v>8271</v>
      </c>
      <c r="Q4021" s="8">
        <f t="shared" si="501"/>
        <v>0.82857142857142851</v>
      </c>
      <c r="R4021" s="9">
        <f t="shared" si="502"/>
        <v>7.25</v>
      </c>
      <c r="S4021" s="6" t="s">
        <v>8317</v>
      </c>
      <c r="T4021" s="6" t="s">
        <v>8318</v>
      </c>
      <c r="U4021" s="6" t="str">
        <f t="shared" si="496"/>
        <v>theater</v>
      </c>
      <c r="V4021" s="6" t="str">
        <f t="shared" si="503"/>
        <v>plays</v>
      </c>
      <c r="W4021" s="6" t="str">
        <f t="shared" si="497"/>
        <v>theater</v>
      </c>
      <c r="X4021" s="6" t="str">
        <f t="shared" si="498"/>
        <v>plays</v>
      </c>
    </row>
    <row r="4022" spans="1:24" ht="104.7" customHeight="1" x14ac:dyDescent="0.55000000000000004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20">
        <f t="shared" si="499"/>
        <v>42057.190960648149</v>
      </c>
      <c r="L4022" s="20">
        <f t="shared" si="500"/>
        <v>42087.149293981478</v>
      </c>
      <c r="M4022" s="6" t="b">
        <v>0</v>
      </c>
      <c r="N4022" s="6">
        <v>3</v>
      </c>
      <c r="O4022" s="6" t="b">
        <v>0</v>
      </c>
      <c r="P4022" s="6" t="s">
        <v>8271</v>
      </c>
      <c r="Q4022" s="8">
        <f t="shared" si="501"/>
        <v>16.666666666666664</v>
      </c>
      <c r="R4022" s="9">
        <f t="shared" si="502"/>
        <v>33.333333333333336</v>
      </c>
      <c r="S4022" s="6" t="s">
        <v>8317</v>
      </c>
      <c r="T4022" s="6" t="s">
        <v>8318</v>
      </c>
      <c r="U4022" s="6" t="str">
        <f t="shared" si="496"/>
        <v>theater</v>
      </c>
      <c r="V4022" s="6" t="str">
        <f t="shared" si="503"/>
        <v>plays</v>
      </c>
      <c r="W4022" s="6" t="str">
        <f t="shared" si="497"/>
        <v>theater</v>
      </c>
      <c r="X4022" s="6" t="str">
        <f t="shared" si="498"/>
        <v>plays</v>
      </c>
    </row>
    <row r="4023" spans="1:24" ht="104.7" customHeight="1" x14ac:dyDescent="0.55000000000000004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20">
        <f t="shared" si="499"/>
        <v>41878.911550925928</v>
      </c>
      <c r="L4023" s="20">
        <f t="shared" si="500"/>
        <v>41938.911550925928</v>
      </c>
      <c r="M4023" s="6" t="b">
        <v>0</v>
      </c>
      <c r="N4023" s="6">
        <v>2</v>
      </c>
      <c r="O4023" s="6" t="b">
        <v>0</v>
      </c>
      <c r="P4023" s="6" t="s">
        <v>8271</v>
      </c>
      <c r="Q4023" s="8">
        <f t="shared" si="501"/>
        <v>0.83333333333333337</v>
      </c>
      <c r="R4023" s="9">
        <f t="shared" si="502"/>
        <v>62.5</v>
      </c>
      <c r="S4023" s="6" t="s">
        <v>8317</v>
      </c>
      <c r="T4023" s="6" t="s">
        <v>8318</v>
      </c>
      <c r="U4023" s="6" t="str">
        <f t="shared" si="496"/>
        <v>theater</v>
      </c>
      <c r="V4023" s="6" t="str">
        <f t="shared" si="503"/>
        <v>plays</v>
      </c>
      <c r="W4023" s="6" t="str">
        <f t="shared" si="497"/>
        <v>theater</v>
      </c>
      <c r="X4023" s="6" t="str">
        <f t="shared" si="498"/>
        <v>plays</v>
      </c>
    </row>
    <row r="4024" spans="1:24" ht="104.7" customHeight="1" x14ac:dyDescent="0.55000000000000004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20">
        <f t="shared" si="499"/>
        <v>41990.584108796291</v>
      </c>
      <c r="L4024" s="20">
        <f t="shared" si="500"/>
        <v>42036.120833333334</v>
      </c>
      <c r="M4024" s="6" t="b">
        <v>0</v>
      </c>
      <c r="N4024" s="6">
        <v>197</v>
      </c>
      <c r="O4024" s="6" t="b">
        <v>0</v>
      </c>
      <c r="P4024" s="6" t="s">
        <v>8271</v>
      </c>
      <c r="Q4024" s="8">
        <f t="shared" si="501"/>
        <v>69.561111111111103</v>
      </c>
      <c r="R4024" s="9">
        <f t="shared" si="502"/>
        <v>63.558375634517766</v>
      </c>
      <c r="S4024" s="6" t="s">
        <v>8317</v>
      </c>
      <c r="T4024" s="6" t="s">
        <v>8318</v>
      </c>
      <c r="U4024" s="6" t="str">
        <f t="shared" si="496"/>
        <v>theater</v>
      </c>
      <c r="V4024" s="6" t="str">
        <f t="shared" si="503"/>
        <v>plays</v>
      </c>
      <c r="W4024" s="6" t="str">
        <f t="shared" si="497"/>
        <v>theater</v>
      </c>
      <c r="X4024" s="6" t="str">
        <f t="shared" si="498"/>
        <v>plays</v>
      </c>
    </row>
    <row r="4025" spans="1:24" ht="104.7" customHeight="1" x14ac:dyDescent="0.55000000000000004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20">
        <f t="shared" si="499"/>
        <v>42408.999571759254</v>
      </c>
      <c r="L4025" s="20">
        <f t="shared" si="500"/>
        <v>42453.957905092597</v>
      </c>
      <c r="M4025" s="6" t="b">
        <v>0</v>
      </c>
      <c r="N4025" s="6">
        <v>0</v>
      </c>
      <c r="O4025" s="6" t="b">
        <v>0</v>
      </c>
      <c r="P4025" s="6" t="s">
        <v>8271</v>
      </c>
      <c r="Q4025" s="8">
        <f t="shared" si="501"/>
        <v>0</v>
      </c>
      <c r="R4025" s="9" t="e">
        <f t="shared" si="502"/>
        <v>#DIV/0!</v>
      </c>
      <c r="S4025" s="6" t="s">
        <v>8317</v>
      </c>
      <c r="T4025" s="6" t="s">
        <v>8318</v>
      </c>
      <c r="U4025" s="6" t="str">
        <f t="shared" si="496"/>
        <v>theater</v>
      </c>
      <c r="V4025" s="6" t="str">
        <f t="shared" si="503"/>
        <v>plays</v>
      </c>
      <c r="W4025" s="6" t="str">
        <f t="shared" si="497"/>
        <v>theater</v>
      </c>
      <c r="X4025" s="6" t="str">
        <f t="shared" si="498"/>
        <v>plays</v>
      </c>
    </row>
    <row r="4026" spans="1:24" ht="104.7" customHeight="1" x14ac:dyDescent="0.55000000000000004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20">
        <f t="shared" si="499"/>
        <v>42217.670104166667</v>
      </c>
      <c r="L4026" s="20">
        <f t="shared" si="500"/>
        <v>42247.670104166667</v>
      </c>
      <c r="M4026" s="6" t="b">
        <v>0</v>
      </c>
      <c r="N4026" s="6">
        <v>1</v>
      </c>
      <c r="O4026" s="6" t="b">
        <v>0</v>
      </c>
      <c r="P4026" s="6" t="s">
        <v>8271</v>
      </c>
      <c r="Q4026" s="8">
        <f t="shared" si="501"/>
        <v>1.25</v>
      </c>
      <c r="R4026" s="9">
        <f t="shared" si="502"/>
        <v>10</v>
      </c>
      <c r="S4026" s="6" t="s">
        <v>8317</v>
      </c>
      <c r="T4026" s="6" t="s">
        <v>8318</v>
      </c>
      <c r="U4026" s="6" t="str">
        <f t="shared" si="496"/>
        <v>theater</v>
      </c>
      <c r="V4026" s="6" t="str">
        <f t="shared" si="503"/>
        <v>plays</v>
      </c>
      <c r="W4026" s="6" t="str">
        <f t="shared" si="497"/>
        <v>theater</v>
      </c>
      <c r="X4026" s="6" t="str">
        <f t="shared" si="498"/>
        <v>plays</v>
      </c>
    </row>
    <row r="4027" spans="1:24" ht="104.7" customHeight="1" x14ac:dyDescent="0.55000000000000004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20">
        <f t="shared" si="499"/>
        <v>42151.237685185188</v>
      </c>
      <c r="L4027" s="20">
        <f t="shared" si="500"/>
        <v>42211.237685185188</v>
      </c>
      <c r="M4027" s="6" t="b">
        <v>0</v>
      </c>
      <c r="N4027" s="6">
        <v>4</v>
      </c>
      <c r="O4027" s="6" t="b">
        <v>0</v>
      </c>
      <c r="P4027" s="6" t="s">
        <v>8271</v>
      </c>
      <c r="Q4027" s="8">
        <f t="shared" si="501"/>
        <v>5</v>
      </c>
      <c r="R4027" s="9">
        <f t="shared" si="502"/>
        <v>62.5</v>
      </c>
      <c r="S4027" s="6" t="s">
        <v>8317</v>
      </c>
      <c r="T4027" s="6" t="s">
        <v>8318</v>
      </c>
      <c r="U4027" s="6" t="str">
        <f t="shared" si="496"/>
        <v>theater</v>
      </c>
      <c r="V4027" s="6" t="str">
        <f t="shared" si="503"/>
        <v>plays</v>
      </c>
      <c r="W4027" s="6" t="str">
        <f t="shared" si="497"/>
        <v>theater</v>
      </c>
      <c r="X4027" s="6" t="str">
        <f t="shared" si="498"/>
        <v>plays</v>
      </c>
    </row>
    <row r="4028" spans="1:24" ht="104.7" customHeight="1" x14ac:dyDescent="0.55000000000000004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20">
        <f t="shared" si="499"/>
        <v>42282.655543981484</v>
      </c>
      <c r="L4028" s="20">
        <f t="shared" si="500"/>
        <v>42342.697210648148</v>
      </c>
      <c r="M4028" s="6" t="b">
        <v>0</v>
      </c>
      <c r="N4028" s="6">
        <v>0</v>
      </c>
      <c r="O4028" s="6" t="b">
        <v>0</v>
      </c>
      <c r="P4028" s="6" t="s">
        <v>8271</v>
      </c>
      <c r="Q4028" s="8">
        <f t="shared" si="501"/>
        <v>0</v>
      </c>
      <c r="R4028" s="9" t="e">
        <f t="shared" si="502"/>
        <v>#DIV/0!</v>
      </c>
      <c r="S4028" s="6" t="s">
        <v>8317</v>
      </c>
      <c r="T4028" s="6" t="s">
        <v>8318</v>
      </c>
      <c r="U4028" s="6" t="str">
        <f t="shared" si="496"/>
        <v>theater</v>
      </c>
      <c r="V4028" s="6" t="str">
        <f t="shared" si="503"/>
        <v>plays</v>
      </c>
      <c r="W4028" s="6" t="str">
        <f t="shared" si="497"/>
        <v>theater</v>
      </c>
      <c r="X4028" s="6" t="str">
        <f t="shared" si="498"/>
        <v>plays</v>
      </c>
    </row>
    <row r="4029" spans="1:24" ht="104.7" customHeight="1" x14ac:dyDescent="0.55000000000000004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20">
        <f t="shared" si="499"/>
        <v>42768.97084490741</v>
      </c>
      <c r="L4029" s="20">
        <f t="shared" si="500"/>
        <v>42789.041666666672</v>
      </c>
      <c r="M4029" s="6" t="b">
        <v>0</v>
      </c>
      <c r="N4029" s="6">
        <v>7</v>
      </c>
      <c r="O4029" s="6" t="b">
        <v>0</v>
      </c>
      <c r="P4029" s="6" t="s">
        <v>8271</v>
      </c>
      <c r="Q4029" s="8">
        <f t="shared" si="501"/>
        <v>7.166666666666667</v>
      </c>
      <c r="R4029" s="9">
        <f t="shared" si="502"/>
        <v>30.714285714285715</v>
      </c>
      <c r="S4029" s="6" t="s">
        <v>8317</v>
      </c>
      <c r="T4029" s="6" t="s">
        <v>8318</v>
      </c>
      <c r="U4029" s="6" t="str">
        <f t="shared" si="496"/>
        <v>theater</v>
      </c>
      <c r="V4029" s="6" t="str">
        <f t="shared" si="503"/>
        <v>plays</v>
      </c>
      <c r="W4029" s="6" t="str">
        <f t="shared" si="497"/>
        <v>theater</v>
      </c>
      <c r="X4029" s="6" t="str">
        <f t="shared" si="498"/>
        <v>plays</v>
      </c>
    </row>
    <row r="4030" spans="1:24" ht="104.7" customHeight="1" x14ac:dyDescent="0.55000000000000004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20">
        <f t="shared" si="499"/>
        <v>41765.938657407409</v>
      </c>
      <c r="L4030" s="20">
        <f t="shared" si="500"/>
        <v>41795.938657407409</v>
      </c>
      <c r="M4030" s="6" t="b">
        <v>0</v>
      </c>
      <c r="N4030" s="6">
        <v>11</v>
      </c>
      <c r="O4030" s="6" t="b">
        <v>0</v>
      </c>
      <c r="P4030" s="6" t="s">
        <v>8271</v>
      </c>
      <c r="Q4030" s="8">
        <f t="shared" si="501"/>
        <v>28.050000000000004</v>
      </c>
      <c r="R4030" s="9">
        <f t="shared" si="502"/>
        <v>51</v>
      </c>
      <c r="S4030" s="6" t="s">
        <v>8317</v>
      </c>
      <c r="T4030" s="6" t="s">
        <v>8318</v>
      </c>
      <c r="U4030" s="6" t="str">
        <f t="shared" si="496"/>
        <v>theater</v>
      </c>
      <c r="V4030" s="6" t="str">
        <f t="shared" si="503"/>
        <v>plays</v>
      </c>
      <c r="W4030" s="6" t="str">
        <f t="shared" si="497"/>
        <v>theater</v>
      </c>
      <c r="X4030" s="6" t="str">
        <f t="shared" si="498"/>
        <v>plays</v>
      </c>
    </row>
    <row r="4031" spans="1:24" ht="104.7" customHeight="1" x14ac:dyDescent="0.55000000000000004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20">
        <f t="shared" si="499"/>
        <v>42322.025115740747</v>
      </c>
      <c r="L4031" s="20">
        <f t="shared" si="500"/>
        <v>42352.025115740747</v>
      </c>
      <c r="M4031" s="6" t="b">
        <v>0</v>
      </c>
      <c r="N4031" s="6">
        <v>0</v>
      </c>
      <c r="O4031" s="6" t="b">
        <v>0</v>
      </c>
      <c r="P4031" s="6" t="s">
        <v>8271</v>
      </c>
      <c r="Q4031" s="8">
        <f t="shared" si="501"/>
        <v>0</v>
      </c>
      <c r="R4031" s="9" t="e">
        <f t="shared" si="502"/>
        <v>#DIV/0!</v>
      </c>
      <c r="S4031" s="6" t="s">
        <v>8317</v>
      </c>
      <c r="T4031" s="6" t="s">
        <v>8318</v>
      </c>
      <c r="U4031" s="6" t="str">
        <f t="shared" si="496"/>
        <v>theater</v>
      </c>
      <c r="V4031" s="6" t="str">
        <f t="shared" si="503"/>
        <v>plays</v>
      </c>
      <c r="W4031" s="6" t="str">
        <f t="shared" si="497"/>
        <v>theater</v>
      </c>
      <c r="X4031" s="6" t="str">
        <f t="shared" si="498"/>
        <v>plays</v>
      </c>
    </row>
    <row r="4032" spans="1:24" ht="104.7" customHeight="1" x14ac:dyDescent="0.55000000000000004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20">
        <f t="shared" si="499"/>
        <v>42374.655081018514</v>
      </c>
      <c r="L4032" s="20">
        <f t="shared" si="500"/>
        <v>42403.784027777772</v>
      </c>
      <c r="M4032" s="6" t="b">
        <v>0</v>
      </c>
      <c r="N4032" s="6">
        <v>6</v>
      </c>
      <c r="O4032" s="6" t="b">
        <v>0</v>
      </c>
      <c r="P4032" s="6" t="s">
        <v>8271</v>
      </c>
      <c r="Q4032" s="8">
        <f t="shared" si="501"/>
        <v>16</v>
      </c>
      <c r="R4032" s="9">
        <f t="shared" si="502"/>
        <v>66.666666666666671</v>
      </c>
      <c r="S4032" s="6" t="s">
        <v>8317</v>
      </c>
      <c r="T4032" s="6" t="s">
        <v>8318</v>
      </c>
      <c r="U4032" s="6" t="str">
        <f t="shared" si="496"/>
        <v>theater</v>
      </c>
      <c r="V4032" s="6" t="str">
        <f t="shared" si="503"/>
        <v>plays</v>
      </c>
      <c r="W4032" s="6" t="str">
        <f t="shared" si="497"/>
        <v>theater</v>
      </c>
      <c r="X4032" s="6" t="str">
        <f t="shared" si="498"/>
        <v>plays</v>
      </c>
    </row>
    <row r="4033" spans="1:24" ht="104.7" customHeight="1" x14ac:dyDescent="0.55000000000000004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20">
        <f t="shared" si="499"/>
        <v>41941.585231481484</v>
      </c>
      <c r="L4033" s="20">
        <f t="shared" si="500"/>
        <v>41991.626898148148</v>
      </c>
      <c r="M4033" s="6" t="b">
        <v>0</v>
      </c>
      <c r="N4033" s="6">
        <v>0</v>
      </c>
      <c r="O4033" s="6" t="b">
        <v>0</v>
      </c>
      <c r="P4033" s="6" t="s">
        <v>8271</v>
      </c>
      <c r="Q4033" s="8">
        <f t="shared" si="501"/>
        <v>0</v>
      </c>
      <c r="R4033" s="9" t="e">
        <f t="shared" si="502"/>
        <v>#DIV/0!</v>
      </c>
      <c r="S4033" s="6" t="s">
        <v>8317</v>
      </c>
      <c r="T4033" s="6" t="s">
        <v>8318</v>
      </c>
      <c r="U4033" s="6" t="str">
        <f t="shared" si="496"/>
        <v>theater</v>
      </c>
      <c r="V4033" s="6" t="str">
        <f t="shared" si="503"/>
        <v>plays</v>
      </c>
      <c r="W4033" s="6" t="str">
        <f t="shared" si="497"/>
        <v>theater</v>
      </c>
      <c r="X4033" s="6" t="str">
        <f t="shared" si="498"/>
        <v>plays</v>
      </c>
    </row>
    <row r="4034" spans="1:24" ht="104.7" customHeight="1" x14ac:dyDescent="0.55000000000000004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20">
        <f t="shared" si="499"/>
        <v>42293.809212962966</v>
      </c>
      <c r="L4034" s="20">
        <f t="shared" si="500"/>
        <v>42353.85087962963</v>
      </c>
      <c r="M4034" s="6" t="b">
        <v>0</v>
      </c>
      <c r="N4034" s="6">
        <v>7</v>
      </c>
      <c r="O4034" s="6" t="b">
        <v>0</v>
      </c>
      <c r="P4034" s="6" t="s">
        <v>8271</v>
      </c>
      <c r="Q4034" s="8">
        <f t="shared" si="501"/>
        <v>6.8287037037037033</v>
      </c>
      <c r="R4034" s="9">
        <f t="shared" si="502"/>
        <v>59</v>
      </c>
      <c r="S4034" s="6" t="s">
        <v>8317</v>
      </c>
      <c r="T4034" s="6" t="s">
        <v>8318</v>
      </c>
      <c r="U4034" s="6" t="str">
        <f t="shared" ref="U4034:U4097" si="504">LEFT(P4034,FIND("/",P4034)-1)</f>
        <v>theater</v>
      </c>
      <c r="V4034" s="6" t="str">
        <f t="shared" si="503"/>
        <v>plays</v>
      </c>
      <c r="W4034" s="6" t="str">
        <f t="shared" ref="W4034:W4097" si="505">TRIM(MID(SUBSTITUTE(P4034,"/",REPT(" ",LEN(P4034))),(1-1)*LEN(P4034)+1,LEN(P4034)))</f>
        <v>theater</v>
      </c>
      <c r="X4034" s="6" t="str">
        <f t="shared" ref="X4034:X4097" si="506">TRIM(MID(SUBSTITUTE(P4034,"/",REPT(" ",LEN(P4034))),(2-1)*LEN(P4034)+1,LEN(P4034)))</f>
        <v>plays</v>
      </c>
    </row>
    <row r="4035" spans="1:24" ht="104.7" customHeight="1" x14ac:dyDescent="0.55000000000000004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20">
        <f t="shared" ref="K4035:K4098" si="507">(((J4035/60)/60)/24)+DATE(1970,1,1)</f>
        <v>42614.268796296295</v>
      </c>
      <c r="L4035" s="20">
        <f t="shared" ref="L4035:L4098" si="508">(((I4035/60)/60)/24)+DATE(1970,1,1)</f>
        <v>42645.375</v>
      </c>
      <c r="M4035" s="6" t="b">
        <v>0</v>
      </c>
      <c r="N4035" s="6">
        <v>94</v>
      </c>
      <c r="O4035" s="6" t="b">
        <v>0</v>
      </c>
      <c r="P4035" s="6" t="s">
        <v>8271</v>
      </c>
      <c r="Q4035" s="8">
        <f t="shared" ref="Q4035:Q4098" si="509">E4035/D4035*100</f>
        <v>25.698702928870294</v>
      </c>
      <c r="R4035" s="9">
        <f t="shared" ref="R4035:R4098" si="510">E4035/N4035</f>
        <v>65.340319148936175</v>
      </c>
      <c r="S4035" s="6" t="s">
        <v>8317</v>
      </c>
      <c r="T4035" s="6" t="s">
        <v>8318</v>
      </c>
      <c r="U4035" s="6" t="str">
        <f t="shared" si="504"/>
        <v>theater</v>
      </c>
      <c r="V4035" s="6" t="str">
        <f t="shared" ref="V4035:V4098" si="511">RIGHT(P4035,LEN(P4035)-LEN(U4035)-1)</f>
        <v>plays</v>
      </c>
      <c r="W4035" s="6" t="str">
        <f t="shared" si="505"/>
        <v>theater</v>
      </c>
      <c r="X4035" s="6" t="str">
        <f t="shared" si="506"/>
        <v>plays</v>
      </c>
    </row>
    <row r="4036" spans="1:24" ht="104.7" customHeight="1" x14ac:dyDescent="0.55000000000000004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20">
        <f t="shared" si="507"/>
        <v>42067.947337962964</v>
      </c>
      <c r="L4036" s="20">
        <f t="shared" si="508"/>
        <v>42097.905671296292</v>
      </c>
      <c r="M4036" s="6" t="b">
        <v>0</v>
      </c>
      <c r="N4036" s="6">
        <v>2</v>
      </c>
      <c r="O4036" s="6" t="b">
        <v>0</v>
      </c>
      <c r="P4036" s="6" t="s">
        <v>8271</v>
      </c>
      <c r="Q4036" s="8">
        <f t="shared" si="509"/>
        <v>1.4814814814814816</v>
      </c>
      <c r="R4036" s="9">
        <f t="shared" si="510"/>
        <v>100</v>
      </c>
      <c r="S4036" s="6" t="s">
        <v>8317</v>
      </c>
      <c r="T4036" s="6" t="s">
        <v>8318</v>
      </c>
      <c r="U4036" s="6" t="str">
        <f t="shared" si="504"/>
        <v>theater</v>
      </c>
      <c r="V4036" s="6" t="str">
        <f t="shared" si="511"/>
        <v>plays</v>
      </c>
      <c r="W4036" s="6" t="str">
        <f t="shared" si="505"/>
        <v>theater</v>
      </c>
      <c r="X4036" s="6" t="str">
        <f t="shared" si="506"/>
        <v>plays</v>
      </c>
    </row>
    <row r="4037" spans="1:24" ht="104.7" customHeight="1" x14ac:dyDescent="0.55000000000000004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20">
        <f t="shared" si="507"/>
        <v>41903.882951388885</v>
      </c>
      <c r="L4037" s="20">
        <f t="shared" si="508"/>
        <v>41933.882951388885</v>
      </c>
      <c r="M4037" s="6" t="b">
        <v>0</v>
      </c>
      <c r="N4037" s="6">
        <v>25</v>
      </c>
      <c r="O4037" s="6" t="b">
        <v>0</v>
      </c>
      <c r="P4037" s="6" t="s">
        <v>8271</v>
      </c>
      <c r="Q4037" s="8">
        <f t="shared" si="509"/>
        <v>36.85</v>
      </c>
      <c r="R4037" s="9">
        <f t="shared" si="510"/>
        <v>147.4</v>
      </c>
      <c r="S4037" s="6" t="s">
        <v>8317</v>
      </c>
      <c r="T4037" s="6" t="s">
        <v>8318</v>
      </c>
      <c r="U4037" s="6" t="str">
        <f t="shared" si="504"/>
        <v>theater</v>
      </c>
      <c r="V4037" s="6" t="str">
        <f t="shared" si="511"/>
        <v>plays</v>
      </c>
      <c r="W4037" s="6" t="str">
        <f t="shared" si="505"/>
        <v>theater</v>
      </c>
      <c r="X4037" s="6" t="str">
        <f t="shared" si="506"/>
        <v>plays</v>
      </c>
    </row>
    <row r="4038" spans="1:24" ht="104.7" customHeight="1" x14ac:dyDescent="0.55000000000000004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20">
        <f t="shared" si="507"/>
        <v>41804.937083333331</v>
      </c>
      <c r="L4038" s="20">
        <f t="shared" si="508"/>
        <v>41821.9375</v>
      </c>
      <c r="M4038" s="6" t="b">
        <v>0</v>
      </c>
      <c r="N4038" s="6">
        <v>17</v>
      </c>
      <c r="O4038" s="6" t="b">
        <v>0</v>
      </c>
      <c r="P4038" s="6" t="s">
        <v>8271</v>
      </c>
      <c r="Q4038" s="8">
        <f t="shared" si="509"/>
        <v>47.05</v>
      </c>
      <c r="R4038" s="9">
        <f t="shared" si="510"/>
        <v>166.05882352941177</v>
      </c>
      <c r="S4038" s="6" t="s">
        <v>8317</v>
      </c>
      <c r="T4038" s="6" t="s">
        <v>8318</v>
      </c>
      <c r="U4038" s="6" t="str">
        <f t="shared" si="504"/>
        <v>theater</v>
      </c>
      <c r="V4038" s="6" t="str">
        <f t="shared" si="511"/>
        <v>plays</v>
      </c>
      <c r="W4038" s="6" t="str">
        <f t="shared" si="505"/>
        <v>theater</v>
      </c>
      <c r="X4038" s="6" t="str">
        <f t="shared" si="506"/>
        <v>plays</v>
      </c>
    </row>
    <row r="4039" spans="1:24" ht="104.7" customHeight="1" x14ac:dyDescent="0.55000000000000004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20">
        <f t="shared" si="507"/>
        <v>42497.070775462969</v>
      </c>
      <c r="L4039" s="20">
        <f t="shared" si="508"/>
        <v>42514.600694444445</v>
      </c>
      <c r="M4039" s="6" t="b">
        <v>0</v>
      </c>
      <c r="N4039" s="6">
        <v>2</v>
      </c>
      <c r="O4039" s="6" t="b">
        <v>0</v>
      </c>
      <c r="P4039" s="6" t="s">
        <v>8271</v>
      </c>
      <c r="Q4039" s="8">
        <f t="shared" si="509"/>
        <v>11.428571428571429</v>
      </c>
      <c r="R4039" s="9">
        <f t="shared" si="510"/>
        <v>40</v>
      </c>
      <c r="S4039" s="6" t="s">
        <v>8317</v>
      </c>
      <c r="T4039" s="6" t="s">
        <v>8318</v>
      </c>
      <c r="U4039" s="6" t="str">
        <f t="shared" si="504"/>
        <v>theater</v>
      </c>
      <c r="V4039" s="6" t="str">
        <f t="shared" si="511"/>
        <v>plays</v>
      </c>
      <c r="W4039" s="6" t="str">
        <f t="shared" si="505"/>
        <v>theater</v>
      </c>
      <c r="X4039" s="6" t="str">
        <f t="shared" si="506"/>
        <v>plays</v>
      </c>
    </row>
    <row r="4040" spans="1:24" ht="104.7" customHeight="1" x14ac:dyDescent="0.55000000000000004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20">
        <f t="shared" si="507"/>
        <v>41869.798726851855</v>
      </c>
      <c r="L4040" s="20">
        <f t="shared" si="508"/>
        <v>41929.798726851855</v>
      </c>
      <c r="M4040" s="6" t="b">
        <v>0</v>
      </c>
      <c r="N4040" s="6">
        <v>4</v>
      </c>
      <c r="O4040" s="6" t="b">
        <v>0</v>
      </c>
      <c r="P4040" s="6" t="s">
        <v>8271</v>
      </c>
      <c r="Q4040" s="8">
        <f t="shared" si="509"/>
        <v>12.04</v>
      </c>
      <c r="R4040" s="9">
        <f t="shared" si="510"/>
        <v>75.25</v>
      </c>
      <c r="S4040" s="6" t="s">
        <v>8317</v>
      </c>
      <c r="T4040" s="6" t="s">
        <v>8318</v>
      </c>
      <c r="U4040" s="6" t="str">
        <f t="shared" si="504"/>
        <v>theater</v>
      </c>
      <c r="V4040" s="6" t="str">
        <f t="shared" si="511"/>
        <v>plays</v>
      </c>
      <c r="W4040" s="6" t="str">
        <f t="shared" si="505"/>
        <v>theater</v>
      </c>
      <c r="X4040" s="6" t="str">
        <f t="shared" si="506"/>
        <v>plays</v>
      </c>
    </row>
    <row r="4041" spans="1:24" ht="104.7" customHeight="1" x14ac:dyDescent="0.55000000000000004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20">
        <f t="shared" si="507"/>
        <v>42305.670914351853</v>
      </c>
      <c r="L4041" s="20">
        <f t="shared" si="508"/>
        <v>42339.249305555553</v>
      </c>
      <c r="M4041" s="6" t="b">
        <v>0</v>
      </c>
      <c r="N4041" s="6">
        <v>5</v>
      </c>
      <c r="O4041" s="6" t="b">
        <v>0</v>
      </c>
      <c r="P4041" s="6" t="s">
        <v>8271</v>
      </c>
      <c r="Q4041" s="8">
        <f t="shared" si="509"/>
        <v>60</v>
      </c>
      <c r="R4041" s="9">
        <f t="shared" si="510"/>
        <v>60</v>
      </c>
      <c r="S4041" s="6" t="s">
        <v>8317</v>
      </c>
      <c r="T4041" s="6" t="s">
        <v>8318</v>
      </c>
      <c r="U4041" s="6" t="str">
        <f t="shared" si="504"/>
        <v>theater</v>
      </c>
      <c r="V4041" s="6" t="str">
        <f t="shared" si="511"/>
        <v>plays</v>
      </c>
      <c r="W4041" s="6" t="str">
        <f t="shared" si="505"/>
        <v>theater</v>
      </c>
      <c r="X4041" s="6" t="str">
        <f t="shared" si="506"/>
        <v>plays</v>
      </c>
    </row>
    <row r="4042" spans="1:24" ht="104.7" customHeight="1" x14ac:dyDescent="0.55000000000000004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20">
        <f t="shared" si="507"/>
        <v>42144.231527777782</v>
      </c>
      <c r="L4042" s="20">
        <f t="shared" si="508"/>
        <v>42203.125</v>
      </c>
      <c r="M4042" s="6" t="b">
        <v>0</v>
      </c>
      <c r="N4042" s="6">
        <v>2</v>
      </c>
      <c r="O4042" s="6" t="b">
        <v>0</v>
      </c>
      <c r="P4042" s="6" t="s">
        <v>8271</v>
      </c>
      <c r="Q4042" s="8">
        <f t="shared" si="509"/>
        <v>31.25</v>
      </c>
      <c r="R4042" s="9">
        <f t="shared" si="510"/>
        <v>1250</v>
      </c>
      <c r="S4042" s="6" t="s">
        <v>8317</v>
      </c>
      <c r="T4042" s="6" t="s">
        <v>8318</v>
      </c>
      <c r="U4042" s="6" t="str">
        <f t="shared" si="504"/>
        <v>theater</v>
      </c>
      <c r="V4042" s="6" t="str">
        <f t="shared" si="511"/>
        <v>plays</v>
      </c>
      <c r="W4042" s="6" t="str">
        <f t="shared" si="505"/>
        <v>theater</v>
      </c>
      <c r="X4042" s="6" t="str">
        <f t="shared" si="506"/>
        <v>plays</v>
      </c>
    </row>
    <row r="4043" spans="1:24" ht="104.7" customHeight="1" x14ac:dyDescent="0.55000000000000004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20">
        <f t="shared" si="507"/>
        <v>42559.474004629628</v>
      </c>
      <c r="L4043" s="20">
        <f t="shared" si="508"/>
        <v>42619.474004629628</v>
      </c>
      <c r="M4043" s="6" t="b">
        <v>0</v>
      </c>
      <c r="N4043" s="6">
        <v>2</v>
      </c>
      <c r="O4043" s="6" t="b">
        <v>0</v>
      </c>
      <c r="P4043" s="6" t="s">
        <v>8271</v>
      </c>
      <c r="Q4043" s="8">
        <f t="shared" si="509"/>
        <v>0.42</v>
      </c>
      <c r="R4043" s="9">
        <f t="shared" si="510"/>
        <v>10.5</v>
      </c>
      <c r="S4043" s="6" t="s">
        <v>8317</v>
      </c>
      <c r="T4043" s="6" t="s">
        <v>8318</v>
      </c>
      <c r="U4043" s="6" t="str">
        <f t="shared" si="504"/>
        <v>theater</v>
      </c>
      <c r="V4043" s="6" t="str">
        <f t="shared" si="511"/>
        <v>plays</v>
      </c>
      <c r="W4043" s="6" t="str">
        <f t="shared" si="505"/>
        <v>theater</v>
      </c>
      <c r="X4043" s="6" t="str">
        <f t="shared" si="506"/>
        <v>plays</v>
      </c>
    </row>
    <row r="4044" spans="1:24" ht="104.7" customHeight="1" x14ac:dyDescent="0.55000000000000004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20">
        <f t="shared" si="507"/>
        <v>41995.084074074075</v>
      </c>
      <c r="L4044" s="20">
        <f t="shared" si="508"/>
        <v>42024.802777777775</v>
      </c>
      <c r="M4044" s="6" t="b">
        <v>0</v>
      </c>
      <c r="N4044" s="6">
        <v>3</v>
      </c>
      <c r="O4044" s="6" t="b">
        <v>0</v>
      </c>
      <c r="P4044" s="6" t="s">
        <v>8271</v>
      </c>
      <c r="Q4044" s="8">
        <f t="shared" si="509"/>
        <v>0.21</v>
      </c>
      <c r="R4044" s="9">
        <f t="shared" si="510"/>
        <v>7</v>
      </c>
      <c r="S4044" s="6" t="s">
        <v>8317</v>
      </c>
      <c r="T4044" s="6" t="s">
        <v>8318</v>
      </c>
      <c r="U4044" s="6" t="str">
        <f t="shared" si="504"/>
        <v>theater</v>
      </c>
      <c r="V4044" s="6" t="str">
        <f t="shared" si="511"/>
        <v>plays</v>
      </c>
      <c r="W4044" s="6" t="str">
        <f t="shared" si="505"/>
        <v>theater</v>
      </c>
      <c r="X4044" s="6" t="str">
        <f t="shared" si="506"/>
        <v>plays</v>
      </c>
    </row>
    <row r="4045" spans="1:24" ht="104.7" customHeight="1" x14ac:dyDescent="0.55000000000000004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20">
        <f t="shared" si="507"/>
        <v>41948.957465277781</v>
      </c>
      <c r="L4045" s="20">
        <f t="shared" si="508"/>
        <v>41963.957465277781</v>
      </c>
      <c r="M4045" s="6" t="b">
        <v>0</v>
      </c>
      <c r="N4045" s="6">
        <v>0</v>
      </c>
      <c r="O4045" s="6" t="b">
        <v>0</v>
      </c>
      <c r="P4045" s="6" t="s">
        <v>8271</v>
      </c>
      <c r="Q4045" s="8">
        <f t="shared" si="509"/>
        <v>0</v>
      </c>
      <c r="R4045" s="9" t="e">
        <f t="shared" si="510"/>
        <v>#DIV/0!</v>
      </c>
      <c r="S4045" s="6" t="s">
        <v>8317</v>
      </c>
      <c r="T4045" s="6" t="s">
        <v>8318</v>
      </c>
      <c r="U4045" s="6" t="str">
        <f t="shared" si="504"/>
        <v>theater</v>
      </c>
      <c r="V4045" s="6" t="str">
        <f t="shared" si="511"/>
        <v>plays</v>
      </c>
      <c r="W4045" s="6" t="str">
        <f t="shared" si="505"/>
        <v>theater</v>
      </c>
      <c r="X4045" s="6" t="str">
        <f t="shared" si="506"/>
        <v>plays</v>
      </c>
    </row>
    <row r="4046" spans="1:24" ht="104.7" customHeight="1" x14ac:dyDescent="0.55000000000000004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20">
        <f t="shared" si="507"/>
        <v>42074.219699074078</v>
      </c>
      <c r="L4046" s="20">
        <f t="shared" si="508"/>
        <v>42104.208333333328</v>
      </c>
      <c r="M4046" s="6" t="b">
        <v>0</v>
      </c>
      <c r="N4046" s="6">
        <v>4</v>
      </c>
      <c r="O4046" s="6" t="b">
        <v>0</v>
      </c>
      <c r="P4046" s="6" t="s">
        <v>8271</v>
      </c>
      <c r="Q4046" s="8">
        <f t="shared" si="509"/>
        <v>37.5</v>
      </c>
      <c r="R4046" s="9">
        <f t="shared" si="510"/>
        <v>56.25</v>
      </c>
      <c r="S4046" s="6" t="s">
        <v>8317</v>
      </c>
      <c r="T4046" s="6" t="s">
        <v>8318</v>
      </c>
      <c r="U4046" s="6" t="str">
        <f t="shared" si="504"/>
        <v>theater</v>
      </c>
      <c r="V4046" s="6" t="str">
        <f t="shared" si="511"/>
        <v>plays</v>
      </c>
      <c r="W4046" s="6" t="str">
        <f t="shared" si="505"/>
        <v>theater</v>
      </c>
      <c r="X4046" s="6" t="str">
        <f t="shared" si="506"/>
        <v>plays</v>
      </c>
    </row>
    <row r="4047" spans="1:24" ht="104.7" customHeight="1" x14ac:dyDescent="0.55000000000000004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20">
        <f t="shared" si="507"/>
        <v>41842.201261574075</v>
      </c>
      <c r="L4047" s="20">
        <f t="shared" si="508"/>
        <v>41872.201261574075</v>
      </c>
      <c r="M4047" s="6" t="b">
        <v>0</v>
      </c>
      <c r="N4047" s="6">
        <v>1</v>
      </c>
      <c r="O4047" s="6" t="b">
        <v>0</v>
      </c>
      <c r="P4047" s="6" t="s">
        <v>8271</v>
      </c>
      <c r="Q4047" s="8">
        <f t="shared" si="509"/>
        <v>0.02</v>
      </c>
      <c r="R4047" s="9">
        <f t="shared" si="510"/>
        <v>1</v>
      </c>
      <c r="S4047" s="6" t="s">
        <v>8317</v>
      </c>
      <c r="T4047" s="6" t="s">
        <v>8318</v>
      </c>
      <c r="U4047" s="6" t="str">
        <f t="shared" si="504"/>
        <v>theater</v>
      </c>
      <c r="V4047" s="6" t="str">
        <f t="shared" si="511"/>
        <v>plays</v>
      </c>
      <c r="W4047" s="6" t="str">
        <f t="shared" si="505"/>
        <v>theater</v>
      </c>
      <c r="X4047" s="6" t="str">
        <f t="shared" si="506"/>
        <v>plays</v>
      </c>
    </row>
    <row r="4048" spans="1:24" ht="104.7" customHeight="1" x14ac:dyDescent="0.55000000000000004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20">
        <f t="shared" si="507"/>
        <v>41904.650578703702</v>
      </c>
      <c r="L4048" s="20">
        <f t="shared" si="508"/>
        <v>41934.650578703702</v>
      </c>
      <c r="M4048" s="6" t="b">
        <v>0</v>
      </c>
      <c r="N4048" s="6">
        <v>12</v>
      </c>
      <c r="O4048" s="6" t="b">
        <v>0</v>
      </c>
      <c r="P4048" s="6" t="s">
        <v>8271</v>
      </c>
      <c r="Q4048" s="8">
        <f t="shared" si="509"/>
        <v>8.2142857142857135</v>
      </c>
      <c r="R4048" s="9">
        <f t="shared" si="510"/>
        <v>38.333333333333336</v>
      </c>
      <c r="S4048" s="6" t="s">
        <v>8317</v>
      </c>
      <c r="T4048" s="6" t="s">
        <v>8318</v>
      </c>
      <c r="U4048" s="6" t="str">
        <f t="shared" si="504"/>
        <v>theater</v>
      </c>
      <c r="V4048" s="6" t="str">
        <f t="shared" si="511"/>
        <v>plays</v>
      </c>
      <c r="W4048" s="6" t="str">
        <f t="shared" si="505"/>
        <v>theater</v>
      </c>
      <c r="X4048" s="6" t="str">
        <f t="shared" si="506"/>
        <v>plays</v>
      </c>
    </row>
    <row r="4049" spans="1:24" ht="104.7" customHeight="1" x14ac:dyDescent="0.55000000000000004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20">
        <f t="shared" si="507"/>
        <v>41991.022488425922</v>
      </c>
      <c r="L4049" s="20">
        <f t="shared" si="508"/>
        <v>42015.041666666672</v>
      </c>
      <c r="M4049" s="6" t="b">
        <v>0</v>
      </c>
      <c r="N4049" s="6">
        <v>4</v>
      </c>
      <c r="O4049" s="6" t="b">
        <v>0</v>
      </c>
      <c r="P4049" s="6" t="s">
        <v>8271</v>
      </c>
      <c r="Q4049" s="8">
        <f t="shared" si="509"/>
        <v>2.1999999999999997</v>
      </c>
      <c r="R4049" s="9">
        <f t="shared" si="510"/>
        <v>27.5</v>
      </c>
      <c r="S4049" s="6" t="s">
        <v>8317</v>
      </c>
      <c r="T4049" s="6" t="s">
        <v>8318</v>
      </c>
      <c r="U4049" s="6" t="str">
        <f t="shared" si="504"/>
        <v>theater</v>
      </c>
      <c r="V4049" s="6" t="str">
        <f t="shared" si="511"/>
        <v>plays</v>
      </c>
      <c r="W4049" s="6" t="str">
        <f t="shared" si="505"/>
        <v>theater</v>
      </c>
      <c r="X4049" s="6" t="str">
        <f t="shared" si="506"/>
        <v>plays</v>
      </c>
    </row>
    <row r="4050" spans="1:24" ht="104.7" customHeight="1" x14ac:dyDescent="0.55000000000000004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20">
        <f t="shared" si="507"/>
        <v>42436.509108796294</v>
      </c>
      <c r="L4050" s="20">
        <f t="shared" si="508"/>
        <v>42471.467442129629</v>
      </c>
      <c r="M4050" s="6" t="b">
        <v>0</v>
      </c>
      <c r="N4050" s="6">
        <v>91</v>
      </c>
      <c r="O4050" s="6" t="b">
        <v>0</v>
      </c>
      <c r="P4050" s="6" t="s">
        <v>8271</v>
      </c>
      <c r="Q4050" s="8">
        <f t="shared" si="509"/>
        <v>17.652941176470588</v>
      </c>
      <c r="R4050" s="9">
        <f t="shared" si="510"/>
        <v>32.978021978021978</v>
      </c>
      <c r="S4050" s="6" t="s">
        <v>8317</v>
      </c>
      <c r="T4050" s="6" t="s">
        <v>8318</v>
      </c>
      <c r="U4050" s="6" t="str">
        <f t="shared" si="504"/>
        <v>theater</v>
      </c>
      <c r="V4050" s="6" t="str">
        <f t="shared" si="511"/>
        <v>plays</v>
      </c>
      <c r="W4050" s="6" t="str">
        <f t="shared" si="505"/>
        <v>theater</v>
      </c>
      <c r="X4050" s="6" t="str">
        <f t="shared" si="506"/>
        <v>plays</v>
      </c>
    </row>
    <row r="4051" spans="1:24" ht="104.7" customHeight="1" x14ac:dyDescent="0.55000000000000004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20">
        <f t="shared" si="507"/>
        <v>42169.958506944444</v>
      </c>
      <c r="L4051" s="20">
        <f t="shared" si="508"/>
        <v>42199.958506944444</v>
      </c>
      <c r="M4051" s="6" t="b">
        <v>0</v>
      </c>
      <c r="N4051" s="6">
        <v>1</v>
      </c>
      <c r="O4051" s="6" t="b">
        <v>0</v>
      </c>
      <c r="P4051" s="6" t="s">
        <v>8271</v>
      </c>
      <c r="Q4051" s="8">
        <f t="shared" si="509"/>
        <v>0.08</v>
      </c>
      <c r="R4051" s="9">
        <f t="shared" si="510"/>
        <v>16</v>
      </c>
      <c r="S4051" s="6" t="s">
        <v>8317</v>
      </c>
      <c r="T4051" s="6" t="s">
        <v>8318</v>
      </c>
      <c r="U4051" s="6" t="str">
        <f t="shared" si="504"/>
        <v>theater</v>
      </c>
      <c r="V4051" s="6" t="str">
        <f t="shared" si="511"/>
        <v>plays</v>
      </c>
      <c r="W4051" s="6" t="str">
        <f t="shared" si="505"/>
        <v>theater</v>
      </c>
      <c r="X4051" s="6" t="str">
        <f t="shared" si="506"/>
        <v>plays</v>
      </c>
    </row>
    <row r="4052" spans="1:24" ht="104.7" customHeight="1" x14ac:dyDescent="0.55000000000000004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20">
        <f t="shared" si="507"/>
        <v>41905.636469907404</v>
      </c>
      <c r="L4052" s="20">
        <f t="shared" si="508"/>
        <v>41935.636469907404</v>
      </c>
      <c r="M4052" s="6" t="b">
        <v>0</v>
      </c>
      <c r="N4052" s="6">
        <v>1</v>
      </c>
      <c r="O4052" s="6" t="b">
        <v>0</v>
      </c>
      <c r="P4052" s="6" t="s">
        <v>8271</v>
      </c>
      <c r="Q4052" s="8">
        <f t="shared" si="509"/>
        <v>6.6666666666666666E-2</v>
      </c>
      <c r="R4052" s="9">
        <f t="shared" si="510"/>
        <v>1</v>
      </c>
      <c r="S4052" s="6" t="s">
        <v>8317</v>
      </c>
      <c r="T4052" s="6" t="s">
        <v>8318</v>
      </c>
      <c r="U4052" s="6" t="str">
        <f t="shared" si="504"/>
        <v>theater</v>
      </c>
      <c r="V4052" s="6" t="str">
        <f t="shared" si="511"/>
        <v>plays</v>
      </c>
      <c r="W4052" s="6" t="str">
        <f t="shared" si="505"/>
        <v>theater</v>
      </c>
      <c r="X4052" s="6" t="str">
        <f t="shared" si="506"/>
        <v>plays</v>
      </c>
    </row>
    <row r="4053" spans="1:24" ht="104.7" customHeight="1" x14ac:dyDescent="0.55000000000000004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20">
        <f t="shared" si="507"/>
        <v>41761.810150462967</v>
      </c>
      <c r="L4053" s="20">
        <f t="shared" si="508"/>
        <v>41768.286805555559</v>
      </c>
      <c r="M4053" s="6" t="b">
        <v>0</v>
      </c>
      <c r="N4053" s="6">
        <v>0</v>
      </c>
      <c r="O4053" s="6" t="b">
        <v>0</v>
      </c>
      <c r="P4053" s="6" t="s">
        <v>8271</v>
      </c>
      <c r="Q4053" s="8">
        <f t="shared" si="509"/>
        <v>0</v>
      </c>
      <c r="R4053" s="9" t="e">
        <f t="shared" si="510"/>
        <v>#DIV/0!</v>
      </c>
      <c r="S4053" s="6" t="s">
        <v>8317</v>
      </c>
      <c r="T4053" s="6" t="s">
        <v>8318</v>
      </c>
      <c r="U4053" s="6" t="str">
        <f t="shared" si="504"/>
        <v>theater</v>
      </c>
      <c r="V4053" s="6" t="str">
        <f t="shared" si="511"/>
        <v>plays</v>
      </c>
      <c r="W4053" s="6" t="str">
        <f t="shared" si="505"/>
        <v>theater</v>
      </c>
      <c r="X4053" s="6" t="str">
        <f t="shared" si="506"/>
        <v>plays</v>
      </c>
    </row>
    <row r="4054" spans="1:24" ht="104.7" customHeight="1" x14ac:dyDescent="0.55000000000000004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20">
        <f t="shared" si="507"/>
        <v>41865.878657407404</v>
      </c>
      <c r="L4054" s="20">
        <f t="shared" si="508"/>
        <v>41925.878657407404</v>
      </c>
      <c r="M4054" s="6" t="b">
        <v>0</v>
      </c>
      <c r="N4054" s="6">
        <v>13</v>
      </c>
      <c r="O4054" s="6" t="b">
        <v>0</v>
      </c>
      <c r="P4054" s="6" t="s">
        <v>8271</v>
      </c>
      <c r="Q4054" s="8">
        <f t="shared" si="509"/>
        <v>37.533333333333339</v>
      </c>
      <c r="R4054" s="9">
        <f t="shared" si="510"/>
        <v>86.615384615384613</v>
      </c>
      <c r="S4054" s="6" t="s">
        <v>8317</v>
      </c>
      <c r="T4054" s="6" t="s">
        <v>8318</v>
      </c>
      <c r="U4054" s="6" t="str">
        <f t="shared" si="504"/>
        <v>theater</v>
      </c>
      <c r="V4054" s="6" t="str">
        <f t="shared" si="511"/>
        <v>plays</v>
      </c>
      <c r="W4054" s="6" t="str">
        <f t="shared" si="505"/>
        <v>theater</v>
      </c>
      <c r="X4054" s="6" t="str">
        <f t="shared" si="506"/>
        <v>plays</v>
      </c>
    </row>
    <row r="4055" spans="1:24" ht="104.7" customHeight="1" x14ac:dyDescent="0.55000000000000004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20">
        <f t="shared" si="507"/>
        <v>41928.690138888887</v>
      </c>
      <c r="L4055" s="20">
        <f t="shared" si="508"/>
        <v>41958.833333333328</v>
      </c>
      <c r="M4055" s="6" t="b">
        <v>0</v>
      </c>
      <c r="N4055" s="6">
        <v>2</v>
      </c>
      <c r="O4055" s="6" t="b">
        <v>0</v>
      </c>
      <c r="P4055" s="6" t="s">
        <v>8271</v>
      </c>
      <c r="Q4055" s="8">
        <f t="shared" si="509"/>
        <v>22</v>
      </c>
      <c r="R4055" s="9">
        <f t="shared" si="510"/>
        <v>55</v>
      </c>
      <c r="S4055" s="6" t="s">
        <v>8317</v>
      </c>
      <c r="T4055" s="6" t="s">
        <v>8318</v>
      </c>
      <c r="U4055" s="6" t="str">
        <f t="shared" si="504"/>
        <v>theater</v>
      </c>
      <c r="V4055" s="6" t="str">
        <f t="shared" si="511"/>
        <v>plays</v>
      </c>
      <c r="W4055" s="6" t="str">
        <f t="shared" si="505"/>
        <v>theater</v>
      </c>
      <c r="X4055" s="6" t="str">
        <f t="shared" si="506"/>
        <v>plays</v>
      </c>
    </row>
    <row r="4056" spans="1:24" ht="104.7" customHeight="1" x14ac:dyDescent="0.55000000000000004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20">
        <f t="shared" si="507"/>
        <v>42613.841261574074</v>
      </c>
      <c r="L4056" s="20">
        <f t="shared" si="508"/>
        <v>42644.166666666672</v>
      </c>
      <c r="M4056" s="6" t="b">
        <v>0</v>
      </c>
      <c r="N4056" s="6">
        <v>0</v>
      </c>
      <c r="O4056" s="6" t="b">
        <v>0</v>
      </c>
      <c r="P4056" s="6" t="s">
        <v>8271</v>
      </c>
      <c r="Q4056" s="8">
        <f t="shared" si="509"/>
        <v>0</v>
      </c>
      <c r="R4056" s="9" t="e">
        <f t="shared" si="510"/>
        <v>#DIV/0!</v>
      </c>
      <c r="S4056" s="6" t="s">
        <v>8317</v>
      </c>
      <c r="T4056" s="6" t="s">
        <v>8318</v>
      </c>
      <c r="U4056" s="6" t="str">
        <f t="shared" si="504"/>
        <v>theater</v>
      </c>
      <c r="V4056" s="6" t="str">
        <f t="shared" si="511"/>
        <v>plays</v>
      </c>
      <c r="W4056" s="6" t="str">
        <f t="shared" si="505"/>
        <v>theater</v>
      </c>
      <c r="X4056" s="6" t="str">
        <f t="shared" si="506"/>
        <v>plays</v>
      </c>
    </row>
    <row r="4057" spans="1:24" ht="104.7" customHeight="1" x14ac:dyDescent="0.55000000000000004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20">
        <f t="shared" si="507"/>
        <v>41779.648506944446</v>
      </c>
      <c r="L4057" s="20">
        <f t="shared" si="508"/>
        <v>41809.648506944446</v>
      </c>
      <c r="M4057" s="6" t="b">
        <v>0</v>
      </c>
      <c r="N4057" s="6">
        <v>21</v>
      </c>
      <c r="O4057" s="6" t="b">
        <v>0</v>
      </c>
      <c r="P4057" s="6" t="s">
        <v>8271</v>
      </c>
      <c r="Q4057" s="8">
        <f t="shared" si="509"/>
        <v>17.62</v>
      </c>
      <c r="R4057" s="9">
        <f t="shared" si="510"/>
        <v>41.952380952380949</v>
      </c>
      <c r="S4057" s="6" t="s">
        <v>8317</v>
      </c>
      <c r="T4057" s="6" t="s">
        <v>8318</v>
      </c>
      <c r="U4057" s="6" t="str">
        <f t="shared" si="504"/>
        <v>theater</v>
      </c>
      <c r="V4057" s="6" t="str">
        <f t="shared" si="511"/>
        <v>plays</v>
      </c>
      <c r="W4057" s="6" t="str">
        <f t="shared" si="505"/>
        <v>theater</v>
      </c>
      <c r="X4057" s="6" t="str">
        <f t="shared" si="506"/>
        <v>plays</v>
      </c>
    </row>
    <row r="4058" spans="1:24" ht="104.7" customHeight="1" x14ac:dyDescent="0.55000000000000004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20">
        <f t="shared" si="507"/>
        <v>42534.933321759265</v>
      </c>
      <c r="L4058" s="20">
        <f t="shared" si="508"/>
        <v>42554.832638888889</v>
      </c>
      <c r="M4058" s="6" t="b">
        <v>0</v>
      </c>
      <c r="N4058" s="6">
        <v>9</v>
      </c>
      <c r="O4058" s="6" t="b">
        <v>0</v>
      </c>
      <c r="P4058" s="6" t="s">
        <v>8271</v>
      </c>
      <c r="Q4058" s="8">
        <f t="shared" si="509"/>
        <v>53</v>
      </c>
      <c r="R4058" s="9">
        <f t="shared" si="510"/>
        <v>88.333333333333329</v>
      </c>
      <c r="S4058" s="6" t="s">
        <v>8317</v>
      </c>
      <c r="T4058" s="6" t="s">
        <v>8318</v>
      </c>
      <c r="U4058" s="6" t="str">
        <f t="shared" si="504"/>
        <v>theater</v>
      </c>
      <c r="V4058" s="6" t="str">
        <f t="shared" si="511"/>
        <v>plays</v>
      </c>
      <c r="W4058" s="6" t="str">
        <f t="shared" si="505"/>
        <v>theater</v>
      </c>
      <c r="X4058" s="6" t="str">
        <f t="shared" si="506"/>
        <v>plays</v>
      </c>
    </row>
    <row r="4059" spans="1:24" ht="104.7" customHeight="1" x14ac:dyDescent="0.55000000000000004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20">
        <f t="shared" si="507"/>
        <v>42310.968518518523</v>
      </c>
      <c r="L4059" s="20">
        <f t="shared" si="508"/>
        <v>42333.958333333328</v>
      </c>
      <c r="M4059" s="6" t="b">
        <v>0</v>
      </c>
      <c r="N4059" s="6">
        <v>6</v>
      </c>
      <c r="O4059" s="6" t="b">
        <v>0</v>
      </c>
      <c r="P4059" s="6" t="s">
        <v>8271</v>
      </c>
      <c r="Q4059" s="8">
        <f t="shared" si="509"/>
        <v>22.142857142857142</v>
      </c>
      <c r="R4059" s="9">
        <f t="shared" si="510"/>
        <v>129.16666666666666</v>
      </c>
      <c r="S4059" s="6" t="s">
        <v>8317</v>
      </c>
      <c r="T4059" s="6" t="s">
        <v>8318</v>
      </c>
      <c r="U4059" s="6" t="str">
        <f t="shared" si="504"/>
        <v>theater</v>
      </c>
      <c r="V4059" s="6" t="str">
        <f t="shared" si="511"/>
        <v>plays</v>
      </c>
      <c r="W4059" s="6" t="str">
        <f t="shared" si="505"/>
        <v>theater</v>
      </c>
      <c r="X4059" s="6" t="str">
        <f t="shared" si="506"/>
        <v>plays</v>
      </c>
    </row>
    <row r="4060" spans="1:24" ht="104.7" customHeight="1" x14ac:dyDescent="0.55000000000000004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20">
        <f t="shared" si="507"/>
        <v>42446.060694444444</v>
      </c>
      <c r="L4060" s="20">
        <f t="shared" si="508"/>
        <v>42461.165972222225</v>
      </c>
      <c r="M4060" s="6" t="b">
        <v>0</v>
      </c>
      <c r="N4060" s="6">
        <v>4</v>
      </c>
      <c r="O4060" s="6" t="b">
        <v>0</v>
      </c>
      <c r="P4060" s="6" t="s">
        <v>8271</v>
      </c>
      <c r="Q4060" s="8">
        <f t="shared" si="509"/>
        <v>2.5333333333333332</v>
      </c>
      <c r="R4060" s="9">
        <f t="shared" si="510"/>
        <v>23.75</v>
      </c>
      <c r="S4060" s="6" t="s">
        <v>8317</v>
      </c>
      <c r="T4060" s="6" t="s">
        <v>8318</v>
      </c>
      <c r="U4060" s="6" t="str">
        <f t="shared" si="504"/>
        <v>theater</v>
      </c>
      <c r="V4060" s="6" t="str">
        <f t="shared" si="511"/>
        <v>plays</v>
      </c>
      <c r="W4060" s="6" t="str">
        <f t="shared" si="505"/>
        <v>theater</v>
      </c>
      <c r="X4060" s="6" t="str">
        <f t="shared" si="506"/>
        <v>plays</v>
      </c>
    </row>
    <row r="4061" spans="1:24" ht="104.7" customHeight="1" x14ac:dyDescent="0.55000000000000004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20">
        <f t="shared" si="507"/>
        <v>41866.640648148146</v>
      </c>
      <c r="L4061" s="20">
        <f t="shared" si="508"/>
        <v>41898.125</v>
      </c>
      <c r="M4061" s="6" t="b">
        <v>0</v>
      </c>
      <c r="N4061" s="6">
        <v>7</v>
      </c>
      <c r="O4061" s="6" t="b">
        <v>0</v>
      </c>
      <c r="P4061" s="6" t="s">
        <v>8271</v>
      </c>
      <c r="Q4061" s="8">
        <f t="shared" si="509"/>
        <v>2.5</v>
      </c>
      <c r="R4061" s="9">
        <f t="shared" si="510"/>
        <v>35.714285714285715</v>
      </c>
      <c r="S4061" s="6" t="s">
        <v>8317</v>
      </c>
      <c r="T4061" s="6" t="s">
        <v>8318</v>
      </c>
      <c r="U4061" s="6" t="str">
        <f t="shared" si="504"/>
        <v>theater</v>
      </c>
      <c r="V4061" s="6" t="str">
        <f t="shared" si="511"/>
        <v>plays</v>
      </c>
      <c r="W4061" s="6" t="str">
        <f t="shared" si="505"/>
        <v>theater</v>
      </c>
      <c r="X4061" s="6" t="str">
        <f t="shared" si="506"/>
        <v>plays</v>
      </c>
    </row>
    <row r="4062" spans="1:24" ht="104.7" customHeight="1" x14ac:dyDescent="0.55000000000000004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20">
        <f t="shared" si="507"/>
        <v>41779.695092592592</v>
      </c>
      <c r="L4062" s="20">
        <f t="shared" si="508"/>
        <v>41813.666666666664</v>
      </c>
      <c r="M4062" s="6" t="b">
        <v>0</v>
      </c>
      <c r="N4062" s="6">
        <v>5</v>
      </c>
      <c r="O4062" s="6" t="b">
        <v>0</v>
      </c>
      <c r="P4062" s="6" t="s">
        <v>8271</v>
      </c>
      <c r="Q4062" s="8">
        <f t="shared" si="509"/>
        <v>2.85</v>
      </c>
      <c r="R4062" s="9">
        <f t="shared" si="510"/>
        <v>57</v>
      </c>
      <c r="S4062" s="6" t="s">
        <v>8317</v>
      </c>
      <c r="T4062" s="6" t="s">
        <v>8318</v>
      </c>
      <c r="U4062" s="6" t="str">
        <f t="shared" si="504"/>
        <v>theater</v>
      </c>
      <c r="V4062" s="6" t="str">
        <f t="shared" si="511"/>
        <v>plays</v>
      </c>
      <c r="W4062" s="6" t="str">
        <f t="shared" si="505"/>
        <v>theater</v>
      </c>
      <c r="X4062" s="6" t="str">
        <f t="shared" si="506"/>
        <v>plays</v>
      </c>
    </row>
    <row r="4063" spans="1:24" ht="104.7" customHeight="1" x14ac:dyDescent="0.55000000000000004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20">
        <f t="shared" si="507"/>
        <v>42421.141469907408</v>
      </c>
      <c r="L4063" s="20">
        <f t="shared" si="508"/>
        <v>42481.099803240737</v>
      </c>
      <c r="M4063" s="6" t="b">
        <v>0</v>
      </c>
      <c r="N4063" s="6">
        <v>0</v>
      </c>
      <c r="O4063" s="6" t="b">
        <v>0</v>
      </c>
      <c r="P4063" s="6" t="s">
        <v>8271</v>
      </c>
      <c r="Q4063" s="8">
        <f t="shared" si="509"/>
        <v>0</v>
      </c>
      <c r="R4063" s="9" t="e">
        <f t="shared" si="510"/>
        <v>#DIV/0!</v>
      </c>
      <c r="S4063" s="6" t="s">
        <v>8317</v>
      </c>
      <c r="T4063" s="6" t="s">
        <v>8318</v>
      </c>
      <c r="U4063" s="6" t="str">
        <f t="shared" si="504"/>
        <v>theater</v>
      </c>
      <c r="V4063" s="6" t="str">
        <f t="shared" si="511"/>
        <v>plays</v>
      </c>
      <c r="W4063" s="6" t="str">
        <f t="shared" si="505"/>
        <v>theater</v>
      </c>
      <c r="X4063" s="6" t="str">
        <f t="shared" si="506"/>
        <v>plays</v>
      </c>
    </row>
    <row r="4064" spans="1:24" ht="104.7" customHeight="1" x14ac:dyDescent="0.55000000000000004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20">
        <f t="shared" si="507"/>
        <v>42523.739212962959</v>
      </c>
      <c r="L4064" s="20">
        <f t="shared" si="508"/>
        <v>42553.739212962959</v>
      </c>
      <c r="M4064" s="6" t="b">
        <v>0</v>
      </c>
      <c r="N4064" s="6">
        <v>3</v>
      </c>
      <c r="O4064" s="6" t="b">
        <v>0</v>
      </c>
      <c r="P4064" s="6" t="s">
        <v>8271</v>
      </c>
      <c r="Q4064" s="8">
        <f t="shared" si="509"/>
        <v>2.4500000000000002</v>
      </c>
      <c r="R4064" s="9">
        <f t="shared" si="510"/>
        <v>163.33333333333334</v>
      </c>
      <c r="S4064" s="6" t="s">
        <v>8317</v>
      </c>
      <c r="T4064" s="6" t="s">
        <v>8318</v>
      </c>
      <c r="U4064" s="6" t="str">
        <f t="shared" si="504"/>
        <v>theater</v>
      </c>
      <c r="V4064" s="6" t="str">
        <f t="shared" si="511"/>
        <v>plays</v>
      </c>
      <c r="W4064" s="6" t="str">
        <f t="shared" si="505"/>
        <v>theater</v>
      </c>
      <c r="X4064" s="6" t="str">
        <f t="shared" si="506"/>
        <v>plays</v>
      </c>
    </row>
    <row r="4065" spans="1:24" ht="104.7" customHeight="1" x14ac:dyDescent="0.55000000000000004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20">
        <f t="shared" si="507"/>
        <v>41787.681527777779</v>
      </c>
      <c r="L4065" s="20">
        <f t="shared" si="508"/>
        <v>41817.681527777779</v>
      </c>
      <c r="M4065" s="6" t="b">
        <v>0</v>
      </c>
      <c r="N4065" s="6">
        <v>9</v>
      </c>
      <c r="O4065" s="6" t="b">
        <v>0</v>
      </c>
      <c r="P4065" s="6" t="s">
        <v>8271</v>
      </c>
      <c r="Q4065" s="8">
        <f t="shared" si="509"/>
        <v>1.4210526315789473</v>
      </c>
      <c r="R4065" s="9">
        <f t="shared" si="510"/>
        <v>15</v>
      </c>
      <c r="S4065" s="6" t="s">
        <v>8317</v>
      </c>
      <c r="T4065" s="6" t="s">
        <v>8318</v>
      </c>
      <c r="U4065" s="6" t="str">
        <f t="shared" si="504"/>
        <v>theater</v>
      </c>
      <c r="V4065" s="6" t="str">
        <f t="shared" si="511"/>
        <v>plays</v>
      </c>
      <c r="W4065" s="6" t="str">
        <f t="shared" si="505"/>
        <v>theater</v>
      </c>
      <c r="X4065" s="6" t="str">
        <f t="shared" si="506"/>
        <v>plays</v>
      </c>
    </row>
    <row r="4066" spans="1:24" ht="104.7" customHeight="1" x14ac:dyDescent="0.55000000000000004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20">
        <f t="shared" si="507"/>
        <v>42093.588263888887</v>
      </c>
      <c r="L4066" s="20">
        <f t="shared" si="508"/>
        <v>42123.588263888887</v>
      </c>
      <c r="M4066" s="6" t="b">
        <v>0</v>
      </c>
      <c r="N4066" s="6">
        <v>6</v>
      </c>
      <c r="O4066" s="6" t="b">
        <v>0</v>
      </c>
      <c r="P4066" s="6" t="s">
        <v>8271</v>
      </c>
      <c r="Q4066" s="8">
        <f t="shared" si="509"/>
        <v>19.25</v>
      </c>
      <c r="R4066" s="9">
        <f t="shared" si="510"/>
        <v>64.166666666666671</v>
      </c>
      <c r="S4066" s="6" t="s">
        <v>8317</v>
      </c>
      <c r="T4066" s="6" t="s">
        <v>8318</v>
      </c>
      <c r="U4066" s="6" t="str">
        <f t="shared" si="504"/>
        <v>theater</v>
      </c>
      <c r="V4066" s="6" t="str">
        <f t="shared" si="511"/>
        <v>plays</v>
      </c>
      <c r="W4066" s="6" t="str">
        <f t="shared" si="505"/>
        <v>theater</v>
      </c>
      <c r="X4066" s="6" t="str">
        <f t="shared" si="506"/>
        <v>plays</v>
      </c>
    </row>
    <row r="4067" spans="1:24" ht="104.7" customHeight="1" x14ac:dyDescent="0.55000000000000004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20">
        <f t="shared" si="507"/>
        <v>41833.951516203706</v>
      </c>
      <c r="L4067" s="20">
        <f t="shared" si="508"/>
        <v>41863.951516203706</v>
      </c>
      <c r="M4067" s="6" t="b">
        <v>0</v>
      </c>
      <c r="N4067" s="6">
        <v>4</v>
      </c>
      <c r="O4067" s="6" t="b">
        <v>0</v>
      </c>
      <c r="P4067" s="6" t="s">
        <v>8271</v>
      </c>
      <c r="Q4067" s="8">
        <f t="shared" si="509"/>
        <v>0.67500000000000004</v>
      </c>
      <c r="R4067" s="9">
        <f t="shared" si="510"/>
        <v>6.75</v>
      </c>
      <c r="S4067" s="6" t="s">
        <v>8317</v>
      </c>
      <c r="T4067" s="6" t="s">
        <v>8318</v>
      </c>
      <c r="U4067" s="6" t="str">
        <f t="shared" si="504"/>
        <v>theater</v>
      </c>
      <c r="V4067" s="6" t="str">
        <f t="shared" si="511"/>
        <v>plays</v>
      </c>
      <c r="W4067" s="6" t="str">
        <f t="shared" si="505"/>
        <v>theater</v>
      </c>
      <c r="X4067" s="6" t="str">
        <f t="shared" si="506"/>
        <v>plays</v>
      </c>
    </row>
    <row r="4068" spans="1:24" ht="104.7" customHeight="1" x14ac:dyDescent="0.55000000000000004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20">
        <f t="shared" si="507"/>
        <v>42479.039212962962</v>
      </c>
      <c r="L4068" s="20">
        <f t="shared" si="508"/>
        <v>42509.039212962962</v>
      </c>
      <c r="M4068" s="6" t="b">
        <v>0</v>
      </c>
      <c r="N4068" s="6">
        <v>1</v>
      </c>
      <c r="O4068" s="6" t="b">
        <v>0</v>
      </c>
      <c r="P4068" s="6" t="s">
        <v>8271</v>
      </c>
      <c r="Q4068" s="8">
        <f t="shared" si="509"/>
        <v>0.16666666666666669</v>
      </c>
      <c r="R4068" s="9">
        <f t="shared" si="510"/>
        <v>25</v>
      </c>
      <c r="S4068" s="6" t="s">
        <v>8317</v>
      </c>
      <c r="T4068" s="6" t="s">
        <v>8318</v>
      </c>
      <c r="U4068" s="6" t="str">
        <f t="shared" si="504"/>
        <v>theater</v>
      </c>
      <c r="V4068" s="6" t="str">
        <f t="shared" si="511"/>
        <v>plays</v>
      </c>
      <c r="W4068" s="6" t="str">
        <f t="shared" si="505"/>
        <v>theater</v>
      </c>
      <c r="X4068" s="6" t="str">
        <f t="shared" si="506"/>
        <v>plays</v>
      </c>
    </row>
    <row r="4069" spans="1:24" ht="104.7" customHeight="1" x14ac:dyDescent="0.55000000000000004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20">
        <f t="shared" si="507"/>
        <v>42235.117476851854</v>
      </c>
      <c r="L4069" s="20">
        <f t="shared" si="508"/>
        <v>42275.117476851854</v>
      </c>
      <c r="M4069" s="6" t="b">
        <v>0</v>
      </c>
      <c r="N4069" s="6">
        <v>17</v>
      </c>
      <c r="O4069" s="6" t="b">
        <v>0</v>
      </c>
      <c r="P4069" s="6" t="s">
        <v>8271</v>
      </c>
      <c r="Q4069" s="8">
        <f t="shared" si="509"/>
        <v>60.9</v>
      </c>
      <c r="R4069" s="9">
        <f t="shared" si="510"/>
        <v>179.11764705882354</v>
      </c>
      <c r="S4069" s="6" t="s">
        <v>8317</v>
      </c>
      <c r="T4069" s="6" t="s">
        <v>8318</v>
      </c>
      <c r="U4069" s="6" t="str">
        <f t="shared" si="504"/>
        <v>theater</v>
      </c>
      <c r="V4069" s="6" t="str">
        <f t="shared" si="511"/>
        <v>plays</v>
      </c>
      <c r="W4069" s="6" t="str">
        <f t="shared" si="505"/>
        <v>theater</v>
      </c>
      <c r="X4069" s="6" t="str">
        <f t="shared" si="506"/>
        <v>plays</v>
      </c>
    </row>
    <row r="4070" spans="1:24" ht="104.7" customHeight="1" x14ac:dyDescent="0.55000000000000004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20">
        <f t="shared" si="507"/>
        <v>42718.963599537034</v>
      </c>
      <c r="L4070" s="20">
        <f t="shared" si="508"/>
        <v>42748.961805555555</v>
      </c>
      <c r="M4070" s="6" t="b">
        <v>0</v>
      </c>
      <c r="N4070" s="6">
        <v>1</v>
      </c>
      <c r="O4070" s="6" t="b">
        <v>0</v>
      </c>
      <c r="P4070" s="6" t="s">
        <v>8271</v>
      </c>
      <c r="Q4070" s="8">
        <f t="shared" si="509"/>
        <v>1</v>
      </c>
      <c r="R4070" s="9">
        <f t="shared" si="510"/>
        <v>34.950000000000003</v>
      </c>
      <c r="S4070" s="6" t="s">
        <v>8317</v>
      </c>
      <c r="T4070" s="6" t="s">
        <v>8318</v>
      </c>
      <c r="U4070" s="6" t="str">
        <f t="shared" si="504"/>
        <v>theater</v>
      </c>
      <c r="V4070" s="6" t="str">
        <f t="shared" si="511"/>
        <v>plays</v>
      </c>
      <c r="W4070" s="6" t="str">
        <f t="shared" si="505"/>
        <v>theater</v>
      </c>
      <c r="X4070" s="6" t="str">
        <f t="shared" si="506"/>
        <v>plays</v>
      </c>
    </row>
    <row r="4071" spans="1:24" ht="104.7" customHeight="1" x14ac:dyDescent="0.55000000000000004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20">
        <f t="shared" si="507"/>
        <v>42022.661527777775</v>
      </c>
      <c r="L4071" s="20">
        <f t="shared" si="508"/>
        <v>42063.5</v>
      </c>
      <c r="M4071" s="6" t="b">
        <v>0</v>
      </c>
      <c r="N4071" s="6">
        <v>13</v>
      </c>
      <c r="O4071" s="6" t="b">
        <v>0</v>
      </c>
      <c r="P4071" s="6" t="s">
        <v>8271</v>
      </c>
      <c r="Q4071" s="8">
        <f t="shared" si="509"/>
        <v>34.4</v>
      </c>
      <c r="R4071" s="9">
        <f t="shared" si="510"/>
        <v>33.07692307692308</v>
      </c>
      <c r="S4071" s="6" t="s">
        <v>8317</v>
      </c>
      <c r="T4071" s="6" t="s">
        <v>8318</v>
      </c>
      <c r="U4071" s="6" t="str">
        <f t="shared" si="504"/>
        <v>theater</v>
      </c>
      <c r="V4071" s="6" t="str">
        <f t="shared" si="511"/>
        <v>plays</v>
      </c>
      <c r="W4071" s="6" t="str">
        <f t="shared" si="505"/>
        <v>theater</v>
      </c>
      <c r="X4071" s="6" t="str">
        <f t="shared" si="506"/>
        <v>plays</v>
      </c>
    </row>
    <row r="4072" spans="1:24" ht="104.7" customHeight="1" x14ac:dyDescent="0.55000000000000004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20">
        <f t="shared" si="507"/>
        <v>42031.666898148149</v>
      </c>
      <c r="L4072" s="20">
        <f t="shared" si="508"/>
        <v>42064.125</v>
      </c>
      <c r="M4072" s="6" t="b">
        <v>0</v>
      </c>
      <c r="N4072" s="6">
        <v>6</v>
      </c>
      <c r="O4072" s="6" t="b">
        <v>0</v>
      </c>
      <c r="P4072" s="6" t="s">
        <v>8271</v>
      </c>
      <c r="Q4072" s="8">
        <f t="shared" si="509"/>
        <v>16.5</v>
      </c>
      <c r="R4072" s="9">
        <f t="shared" si="510"/>
        <v>27.5</v>
      </c>
      <c r="S4072" s="6" t="s">
        <v>8317</v>
      </c>
      <c r="T4072" s="6" t="s">
        <v>8318</v>
      </c>
      <c r="U4072" s="6" t="str">
        <f t="shared" si="504"/>
        <v>theater</v>
      </c>
      <c r="V4072" s="6" t="str">
        <f t="shared" si="511"/>
        <v>plays</v>
      </c>
      <c r="W4072" s="6" t="str">
        <f t="shared" si="505"/>
        <v>theater</v>
      </c>
      <c r="X4072" s="6" t="str">
        <f t="shared" si="506"/>
        <v>plays</v>
      </c>
    </row>
    <row r="4073" spans="1:24" ht="104.7" customHeight="1" x14ac:dyDescent="0.55000000000000004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20">
        <f t="shared" si="507"/>
        <v>42700.804756944446</v>
      </c>
      <c r="L4073" s="20">
        <f t="shared" si="508"/>
        <v>42730.804756944446</v>
      </c>
      <c r="M4073" s="6" t="b">
        <v>0</v>
      </c>
      <c r="N4073" s="6">
        <v>0</v>
      </c>
      <c r="O4073" s="6" t="b">
        <v>0</v>
      </c>
      <c r="P4073" s="6" t="s">
        <v>8271</v>
      </c>
      <c r="Q4073" s="8">
        <f t="shared" si="509"/>
        <v>0</v>
      </c>
      <c r="R4073" s="9" t="e">
        <f t="shared" si="510"/>
        <v>#DIV/0!</v>
      </c>
      <c r="S4073" s="6" t="s">
        <v>8317</v>
      </c>
      <c r="T4073" s="6" t="s">
        <v>8318</v>
      </c>
      <c r="U4073" s="6" t="str">
        <f t="shared" si="504"/>
        <v>theater</v>
      </c>
      <c r="V4073" s="6" t="str">
        <f t="shared" si="511"/>
        <v>plays</v>
      </c>
      <c r="W4073" s="6" t="str">
        <f t="shared" si="505"/>
        <v>theater</v>
      </c>
      <c r="X4073" s="6" t="str">
        <f t="shared" si="506"/>
        <v>plays</v>
      </c>
    </row>
    <row r="4074" spans="1:24" ht="104.7" customHeight="1" x14ac:dyDescent="0.55000000000000004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20">
        <f t="shared" si="507"/>
        <v>41812.77443287037</v>
      </c>
      <c r="L4074" s="20">
        <f t="shared" si="508"/>
        <v>41872.77443287037</v>
      </c>
      <c r="M4074" s="6" t="b">
        <v>0</v>
      </c>
      <c r="N4074" s="6">
        <v>2</v>
      </c>
      <c r="O4074" s="6" t="b">
        <v>0</v>
      </c>
      <c r="P4074" s="6" t="s">
        <v>8271</v>
      </c>
      <c r="Q4074" s="8">
        <f t="shared" si="509"/>
        <v>0.4</v>
      </c>
      <c r="R4074" s="9">
        <f t="shared" si="510"/>
        <v>2</v>
      </c>
      <c r="S4074" s="6" t="s">
        <v>8317</v>
      </c>
      <c r="T4074" s="6" t="s">
        <v>8318</v>
      </c>
      <c r="U4074" s="6" t="str">
        <f t="shared" si="504"/>
        <v>theater</v>
      </c>
      <c r="V4074" s="6" t="str">
        <f t="shared" si="511"/>
        <v>plays</v>
      </c>
      <c r="W4074" s="6" t="str">
        <f t="shared" si="505"/>
        <v>theater</v>
      </c>
      <c r="X4074" s="6" t="str">
        <f t="shared" si="506"/>
        <v>plays</v>
      </c>
    </row>
    <row r="4075" spans="1:24" ht="104.7" customHeight="1" x14ac:dyDescent="0.55000000000000004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20">
        <f t="shared" si="507"/>
        <v>42078.34520833334</v>
      </c>
      <c r="L4075" s="20">
        <f t="shared" si="508"/>
        <v>42133.166666666672</v>
      </c>
      <c r="M4075" s="6" t="b">
        <v>0</v>
      </c>
      <c r="N4075" s="6">
        <v>2</v>
      </c>
      <c r="O4075" s="6" t="b">
        <v>0</v>
      </c>
      <c r="P4075" s="6" t="s">
        <v>8271</v>
      </c>
      <c r="Q4075" s="8">
        <f t="shared" si="509"/>
        <v>1.0571428571428572</v>
      </c>
      <c r="R4075" s="9">
        <f t="shared" si="510"/>
        <v>18.5</v>
      </c>
      <c r="S4075" s="6" t="s">
        <v>8317</v>
      </c>
      <c r="T4075" s="6" t="s">
        <v>8318</v>
      </c>
      <c r="U4075" s="6" t="str">
        <f t="shared" si="504"/>
        <v>theater</v>
      </c>
      <c r="V4075" s="6" t="str">
        <f t="shared" si="511"/>
        <v>plays</v>
      </c>
      <c r="W4075" s="6" t="str">
        <f t="shared" si="505"/>
        <v>theater</v>
      </c>
      <c r="X4075" s="6" t="str">
        <f t="shared" si="506"/>
        <v>plays</v>
      </c>
    </row>
    <row r="4076" spans="1:24" ht="104.7" customHeight="1" x14ac:dyDescent="0.55000000000000004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20">
        <f t="shared" si="507"/>
        <v>42283.552951388891</v>
      </c>
      <c r="L4076" s="20">
        <f t="shared" si="508"/>
        <v>42313.594618055555</v>
      </c>
      <c r="M4076" s="6" t="b">
        <v>0</v>
      </c>
      <c r="N4076" s="6">
        <v>21</v>
      </c>
      <c r="O4076" s="6" t="b">
        <v>0</v>
      </c>
      <c r="P4076" s="6" t="s">
        <v>8271</v>
      </c>
      <c r="Q4076" s="8">
        <f t="shared" si="509"/>
        <v>26.727272727272727</v>
      </c>
      <c r="R4076" s="9">
        <f t="shared" si="510"/>
        <v>35</v>
      </c>
      <c r="S4076" s="6" t="s">
        <v>8317</v>
      </c>
      <c r="T4076" s="6" t="s">
        <v>8318</v>
      </c>
      <c r="U4076" s="6" t="str">
        <f t="shared" si="504"/>
        <v>theater</v>
      </c>
      <c r="V4076" s="6" t="str">
        <f t="shared" si="511"/>
        <v>plays</v>
      </c>
      <c r="W4076" s="6" t="str">
        <f t="shared" si="505"/>
        <v>theater</v>
      </c>
      <c r="X4076" s="6" t="str">
        <f t="shared" si="506"/>
        <v>plays</v>
      </c>
    </row>
    <row r="4077" spans="1:24" ht="104.7" customHeight="1" x14ac:dyDescent="0.55000000000000004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20">
        <f t="shared" si="507"/>
        <v>41779.045937499999</v>
      </c>
      <c r="L4077" s="20">
        <f t="shared" si="508"/>
        <v>41820.727777777778</v>
      </c>
      <c r="M4077" s="6" t="b">
        <v>0</v>
      </c>
      <c r="N4077" s="6">
        <v>13</v>
      </c>
      <c r="O4077" s="6" t="b">
        <v>0</v>
      </c>
      <c r="P4077" s="6" t="s">
        <v>8271</v>
      </c>
      <c r="Q4077" s="8">
        <f t="shared" si="509"/>
        <v>28.799999999999997</v>
      </c>
      <c r="R4077" s="9">
        <f t="shared" si="510"/>
        <v>44.307692307692307</v>
      </c>
      <c r="S4077" s="6" t="s">
        <v>8317</v>
      </c>
      <c r="T4077" s="6" t="s">
        <v>8318</v>
      </c>
      <c r="U4077" s="6" t="str">
        <f t="shared" si="504"/>
        <v>theater</v>
      </c>
      <c r="V4077" s="6" t="str">
        <f t="shared" si="511"/>
        <v>plays</v>
      </c>
      <c r="W4077" s="6" t="str">
        <f t="shared" si="505"/>
        <v>theater</v>
      </c>
      <c r="X4077" s="6" t="str">
        <f t="shared" si="506"/>
        <v>plays</v>
      </c>
    </row>
    <row r="4078" spans="1:24" ht="104.7" customHeight="1" x14ac:dyDescent="0.55000000000000004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20">
        <f t="shared" si="507"/>
        <v>41905.795706018522</v>
      </c>
      <c r="L4078" s="20">
        <f t="shared" si="508"/>
        <v>41933.82708333333</v>
      </c>
      <c r="M4078" s="6" t="b">
        <v>0</v>
      </c>
      <c r="N4078" s="6">
        <v>0</v>
      </c>
      <c r="O4078" s="6" t="b">
        <v>0</v>
      </c>
      <c r="P4078" s="6" t="s">
        <v>8271</v>
      </c>
      <c r="Q4078" s="8">
        <f t="shared" si="509"/>
        <v>0</v>
      </c>
      <c r="R4078" s="9" t="e">
        <f t="shared" si="510"/>
        <v>#DIV/0!</v>
      </c>
      <c r="S4078" s="6" t="s">
        <v>8317</v>
      </c>
      <c r="T4078" s="6" t="s">
        <v>8318</v>
      </c>
      <c r="U4078" s="6" t="str">
        <f t="shared" si="504"/>
        <v>theater</v>
      </c>
      <c r="V4078" s="6" t="str">
        <f t="shared" si="511"/>
        <v>plays</v>
      </c>
      <c r="W4078" s="6" t="str">
        <f t="shared" si="505"/>
        <v>theater</v>
      </c>
      <c r="X4078" s="6" t="str">
        <f t="shared" si="506"/>
        <v>plays</v>
      </c>
    </row>
    <row r="4079" spans="1:24" ht="104.7" customHeight="1" x14ac:dyDescent="0.55000000000000004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20">
        <f t="shared" si="507"/>
        <v>42695.7105787037</v>
      </c>
      <c r="L4079" s="20">
        <f t="shared" si="508"/>
        <v>42725.7105787037</v>
      </c>
      <c r="M4079" s="6" t="b">
        <v>0</v>
      </c>
      <c r="N4079" s="6">
        <v>6</v>
      </c>
      <c r="O4079" s="6" t="b">
        <v>0</v>
      </c>
      <c r="P4079" s="6" t="s">
        <v>8271</v>
      </c>
      <c r="Q4079" s="8">
        <f t="shared" si="509"/>
        <v>8.9</v>
      </c>
      <c r="R4079" s="9">
        <f t="shared" si="510"/>
        <v>222.5</v>
      </c>
      <c r="S4079" s="6" t="s">
        <v>8317</v>
      </c>
      <c r="T4079" s="6" t="s">
        <v>8318</v>
      </c>
      <c r="U4079" s="6" t="str">
        <f t="shared" si="504"/>
        <v>theater</v>
      </c>
      <c r="V4079" s="6" t="str">
        <f t="shared" si="511"/>
        <v>plays</v>
      </c>
      <c r="W4079" s="6" t="str">
        <f t="shared" si="505"/>
        <v>theater</v>
      </c>
      <c r="X4079" s="6" t="str">
        <f t="shared" si="506"/>
        <v>plays</v>
      </c>
    </row>
    <row r="4080" spans="1:24" ht="104.7" customHeight="1" x14ac:dyDescent="0.55000000000000004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20">
        <f t="shared" si="507"/>
        <v>42732.787523148145</v>
      </c>
      <c r="L4080" s="20">
        <f t="shared" si="508"/>
        <v>42762.787523148145</v>
      </c>
      <c r="M4080" s="6" t="b">
        <v>0</v>
      </c>
      <c r="N4080" s="6">
        <v>0</v>
      </c>
      <c r="O4080" s="6" t="b">
        <v>0</v>
      </c>
      <c r="P4080" s="6" t="s">
        <v>8271</v>
      </c>
      <c r="Q4080" s="8">
        <f t="shared" si="509"/>
        <v>0</v>
      </c>
      <c r="R4080" s="9" t="e">
        <f t="shared" si="510"/>
        <v>#DIV/0!</v>
      </c>
      <c r="S4080" s="6" t="s">
        <v>8317</v>
      </c>
      <c r="T4080" s="6" t="s">
        <v>8318</v>
      </c>
      <c r="U4080" s="6" t="str">
        <f t="shared" si="504"/>
        <v>theater</v>
      </c>
      <c r="V4080" s="6" t="str">
        <f t="shared" si="511"/>
        <v>plays</v>
      </c>
      <c r="W4080" s="6" t="str">
        <f t="shared" si="505"/>
        <v>theater</v>
      </c>
      <c r="X4080" s="6" t="str">
        <f t="shared" si="506"/>
        <v>plays</v>
      </c>
    </row>
    <row r="4081" spans="1:24" ht="104.7" customHeight="1" x14ac:dyDescent="0.55000000000000004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20">
        <f t="shared" si="507"/>
        <v>42510.938900462963</v>
      </c>
      <c r="L4081" s="20">
        <f t="shared" si="508"/>
        <v>42540.938900462963</v>
      </c>
      <c r="M4081" s="6" t="b">
        <v>0</v>
      </c>
      <c r="N4081" s="6">
        <v>1</v>
      </c>
      <c r="O4081" s="6" t="b">
        <v>0</v>
      </c>
      <c r="P4081" s="6" t="s">
        <v>8271</v>
      </c>
      <c r="Q4081" s="8">
        <f t="shared" si="509"/>
        <v>0.16666666666666669</v>
      </c>
      <c r="R4081" s="9">
        <f t="shared" si="510"/>
        <v>5</v>
      </c>
      <c r="S4081" s="6" t="s">
        <v>8317</v>
      </c>
      <c r="T4081" s="6" t="s">
        <v>8318</v>
      </c>
      <c r="U4081" s="6" t="str">
        <f t="shared" si="504"/>
        <v>theater</v>
      </c>
      <c r="V4081" s="6" t="str">
        <f t="shared" si="511"/>
        <v>plays</v>
      </c>
      <c r="W4081" s="6" t="str">
        <f t="shared" si="505"/>
        <v>theater</v>
      </c>
      <c r="X4081" s="6" t="str">
        <f t="shared" si="506"/>
        <v>plays</v>
      </c>
    </row>
    <row r="4082" spans="1:24" ht="104.7" customHeight="1" x14ac:dyDescent="0.55000000000000004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20">
        <f t="shared" si="507"/>
        <v>42511.698101851856</v>
      </c>
      <c r="L4082" s="20">
        <f t="shared" si="508"/>
        <v>42535.787500000006</v>
      </c>
      <c r="M4082" s="6" t="b">
        <v>0</v>
      </c>
      <c r="N4082" s="6">
        <v>0</v>
      </c>
      <c r="O4082" s="6" t="b">
        <v>0</v>
      </c>
      <c r="P4082" s="6" t="s">
        <v>8271</v>
      </c>
      <c r="Q4082" s="8">
        <f t="shared" si="509"/>
        <v>0</v>
      </c>
      <c r="R4082" s="9" t="e">
        <f t="shared" si="510"/>
        <v>#DIV/0!</v>
      </c>
      <c r="S4082" s="6" t="s">
        <v>8317</v>
      </c>
      <c r="T4082" s="6" t="s">
        <v>8318</v>
      </c>
      <c r="U4082" s="6" t="str">
        <f t="shared" si="504"/>
        <v>theater</v>
      </c>
      <c r="V4082" s="6" t="str">
        <f t="shared" si="511"/>
        <v>plays</v>
      </c>
      <c r="W4082" s="6" t="str">
        <f t="shared" si="505"/>
        <v>theater</v>
      </c>
      <c r="X4082" s="6" t="str">
        <f t="shared" si="506"/>
        <v>plays</v>
      </c>
    </row>
    <row r="4083" spans="1:24" ht="104.7" customHeight="1" x14ac:dyDescent="0.55000000000000004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20">
        <f t="shared" si="507"/>
        <v>42041.581307870365</v>
      </c>
      <c r="L4083" s="20">
        <f t="shared" si="508"/>
        <v>42071.539641203708</v>
      </c>
      <c r="M4083" s="6" t="b">
        <v>0</v>
      </c>
      <c r="N4083" s="6">
        <v>12</v>
      </c>
      <c r="O4083" s="6" t="b">
        <v>0</v>
      </c>
      <c r="P4083" s="6" t="s">
        <v>8271</v>
      </c>
      <c r="Q4083" s="8">
        <f t="shared" si="509"/>
        <v>15.737410071942445</v>
      </c>
      <c r="R4083" s="9">
        <f t="shared" si="510"/>
        <v>29.166666666666668</v>
      </c>
      <c r="S4083" s="6" t="s">
        <v>8317</v>
      </c>
      <c r="T4083" s="6" t="s">
        <v>8318</v>
      </c>
      <c r="U4083" s="6" t="str">
        <f t="shared" si="504"/>
        <v>theater</v>
      </c>
      <c r="V4083" s="6" t="str">
        <f t="shared" si="511"/>
        <v>plays</v>
      </c>
      <c r="W4083" s="6" t="str">
        <f t="shared" si="505"/>
        <v>theater</v>
      </c>
      <c r="X4083" s="6" t="str">
        <f t="shared" si="506"/>
        <v>plays</v>
      </c>
    </row>
    <row r="4084" spans="1:24" ht="104.7" customHeight="1" x14ac:dyDescent="0.55000000000000004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20">
        <f t="shared" si="507"/>
        <v>42307.189270833333</v>
      </c>
      <c r="L4084" s="20">
        <f t="shared" si="508"/>
        <v>42322.958333333328</v>
      </c>
      <c r="M4084" s="6" t="b">
        <v>0</v>
      </c>
      <c r="N4084" s="6">
        <v>2</v>
      </c>
      <c r="O4084" s="6" t="b">
        <v>0</v>
      </c>
      <c r="P4084" s="6" t="s">
        <v>8271</v>
      </c>
      <c r="Q4084" s="8">
        <f t="shared" si="509"/>
        <v>2</v>
      </c>
      <c r="R4084" s="9">
        <f t="shared" si="510"/>
        <v>1.5</v>
      </c>
      <c r="S4084" s="6" t="s">
        <v>8317</v>
      </c>
      <c r="T4084" s="6" t="s">
        <v>8318</v>
      </c>
      <c r="U4084" s="6" t="str">
        <f t="shared" si="504"/>
        <v>theater</v>
      </c>
      <c r="V4084" s="6" t="str">
        <f t="shared" si="511"/>
        <v>plays</v>
      </c>
      <c r="W4084" s="6" t="str">
        <f t="shared" si="505"/>
        <v>theater</v>
      </c>
      <c r="X4084" s="6" t="str">
        <f t="shared" si="506"/>
        <v>plays</v>
      </c>
    </row>
    <row r="4085" spans="1:24" ht="104.7" customHeight="1" x14ac:dyDescent="0.55000000000000004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20">
        <f t="shared" si="507"/>
        <v>42353.761759259258</v>
      </c>
      <c r="L4085" s="20">
        <f t="shared" si="508"/>
        <v>42383.761759259258</v>
      </c>
      <c r="M4085" s="6" t="b">
        <v>0</v>
      </c>
      <c r="N4085" s="6">
        <v>6</v>
      </c>
      <c r="O4085" s="6" t="b">
        <v>0</v>
      </c>
      <c r="P4085" s="6" t="s">
        <v>8271</v>
      </c>
      <c r="Q4085" s="8">
        <f t="shared" si="509"/>
        <v>21.685714285714287</v>
      </c>
      <c r="R4085" s="9">
        <f t="shared" si="510"/>
        <v>126.5</v>
      </c>
      <c r="S4085" s="6" t="s">
        <v>8317</v>
      </c>
      <c r="T4085" s="6" t="s">
        <v>8318</v>
      </c>
      <c r="U4085" s="6" t="str">
        <f t="shared" si="504"/>
        <v>theater</v>
      </c>
      <c r="V4085" s="6" t="str">
        <f t="shared" si="511"/>
        <v>plays</v>
      </c>
      <c r="W4085" s="6" t="str">
        <f t="shared" si="505"/>
        <v>theater</v>
      </c>
      <c r="X4085" s="6" t="str">
        <f t="shared" si="506"/>
        <v>plays</v>
      </c>
    </row>
    <row r="4086" spans="1:24" ht="104.7" customHeight="1" x14ac:dyDescent="0.55000000000000004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20">
        <f t="shared" si="507"/>
        <v>42622.436412037037</v>
      </c>
      <c r="L4086" s="20">
        <f t="shared" si="508"/>
        <v>42652.436412037037</v>
      </c>
      <c r="M4086" s="6" t="b">
        <v>0</v>
      </c>
      <c r="N4086" s="6">
        <v>1</v>
      </c>
      <c r="O4086" s="6" t="b">
        <v>0</v>
      </c>
      <c r="P4086" s="6" t="s">
        <v>8271</v>
      </c>
      <c r="Q4086" s="8">
        <f t="shared" si="509"/>
        <v>0.33333333333333337</v>
      </c>
      <c r="R4086" s="9">
        <f t="shared" si="510"/>
        <v>10</v>
      </c>
      <c r="S4086" s="6" t="s">
        <v>8317</v>
      </c>
      <c r="T4086" s="6" t="s">
        <v>8318</v>
      </c>
      <c r="U4086" s="6" t="str">
        <f t="shared" si="504"/>
        <v>theater</v>
      </c>
      <c r="V4086" s="6" t="str">
        <f t="shared" si="511"/>
        <v>plays</v>
      </c>
      <c r="W4086" s="6" t="str">
        <f t="shared" si="505"/>
        <v>theater</v>
      </c>
      <c r="X4086" s="6" t="str">
        <f t="shared" si="506"/>
        <v>plays</v>
      </c>
    </row>
    <row r="4087" spans="1:24" ht="104.7" customHeight="1" x14ac:dyDescent="0.55000000000000004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20">
        <f t="shared" si="507"/>
        <v>42058.603877314818</v>
      </c>
      <c r="L4087" s="20">
        <f t="shared" si="508"/>
        <v>42087.165972222225</v>
      </c>
      <c r="M4087" s="6" t="b">
        <v>0</v>
      </c>
      <c r="N4087" s="6">
        <v>1</v>
      </c>
      <c r="O4087" s="6" t="b">
        <v>0</v>
      </c>
      <c r="P4087" s="6" t="s">
        <v>8271</v>
      </c>
      <c r="Q4087" s="8">
        <f t="shared" si="509"/>
        <v>0.2857142857142857</v>
      </c>
      <c r="R4087" s="9">
        <f t="shared" si="510"/>
        <v>10</v>
      </c>
      <c r="S4087" s="6" t="s">
        <v>8317</v>
      </c>
      <c r="T4087" s="6" t="s">
        <v>8318</v>
      </c>
      <c r="U4087" s="6" t="str">
        <f t="shared" si="504"/>
        <v>theater</v>
      </c>
      <c r="V4087" s="6" t="str">
        <f t="shared" si="511"/>
        <v>plays</v>
      </c>
      <c r="W4087" s="6" t="str">
        <f t="shared" si="505"/>
        <v>theater</v>
      </c>
      <c r="X4087" s="6" t="str">
        <f t="shared" si="506"/>
        <v>plays</v>
      </c>
    </row>
    <row r="4088" spans="1:24" ht="104.7" customHeight="1" x14ac:dyDescent="0.55000000000000004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20">
        <f t="shared" si="507"/>
        <v>42304.940960648149</v>
      </c>
      <c r="L4088" s="20">
        <f t="shared" si="508"/>
        <v>42329.166666666672</v>
      </c>
      <c r="M4088" s="6" t="b">
        <v>0</v>
      </c>
      <c r="N4088" s="6">
        <v>5</v>
      </c>
      <c r="O4088" s="6" t="b">
        <v>0</v>
      </c>
      <c r="P4088" s="6" t="s">
        <v>8271</v>
      </c>
      <c r="Q4088" s="8">
        <f t="shared" si="509"/>
        <v>4.7</v>
      </c>
      <c r="R4088" s="9">
        <f t="shared" si="510"/>
        <v>9.4</v>
      </c>
      <c r="S4088" s="6" t="s">
        <v>8317</v>
      </c>
      <c r="T4088" s="6" t="s">
        <v>8318</v>
      </c>
      <c r="U4088" s="6" t="str">
        <f t="shared" si="504"/>
        <v>theater</v>
      </c>
      <c r="V4088" s="6" t="str">
        <f t="shared" si="511"/>
        <v>plays</v>
      </c>
      <c r="W4088" s="6" t="str">
        <f t="shared" si="505"/>
        <v>theater</v>
      </c>
      <c r="X4088" s="6" t="str">
        <f t="shared" si="506"/>
        <v>plays</v>
      </c>
    </row>
    <row r="4089" spans="1:24" ht="104.7" customHeight="1" x14ac:dyDescent="0.55000000000000004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20">
        <f t="shared" si="507"/>
        <v>42538.742893518516</v>
      </c>
      <c r="L4089" s="20">
        <f t="shared" si="508"/>
        <v>42568.742893518516</v>
      </c>
      <c r="M4089" s="6" t="b">
        <v>0</v>
      </c>
      <c r="N4089" s="6">
        <v>0</v>
      </c>
      <c r="O4089" s="6" t="b">
        <v>0</v>
      </c>
      <c r="P4089" s="6" t="s">
        <v>8271</v>
      </c>
      <c r="Q4089" s="8">
        <f t="shared" si="509"/>
        <v>0</v>
      </c>
      <c r="R4089" s="9" t="e">
        <f t="shared" si="510"/>
        <v>#DIV/0!</v>
      </c>
      <c r="S4089" s="6" t="s">
        <v>8317</v>
      </c>
      <c r="T4089" s="6" t="s">
        <v>8318</v>
      </c>
      <c r="U4089" s="6" t="str">
        <f t="shared" si="504"/>
        <v>theater</v>
      </c>
      <c r="V4089" s="6" t="str">
        <f t="shared" si="511"/>
        <v>plays</v>
      </c>
      <c r="W4089" s="6" t="str">
        <f t="shared" si="505"/>
        <v>theater</v>
      </c>
      <c r="X4089" s="6" t="str">
        <f t="shared" si="506"/>
        <v>plays</v>
      </c>
    </row>
    <row r="4090" spans="1:24" ht="104.7" customHeight="1" x14ac:dyDescent="0.55000000000000004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20">
        <f t="shared" si="507"/>
        <v>41990.612546296295</v>
      </c>
      <c r="L4090" s="20">
        <f t="shared" si="508"/>
        <v>42020.434722222228</v>
      </c>
      <c r="M4090" s="6" t="b">
        <v>0</v>
      </c>
      <c r="N4090" s="6">
        <v>3</v>
      </c>
      <c r="O4090" s="6" t="b">
        <v>0</v>
      </c>
      <c r="P4090" s="6" t="s">
        <v>8271</v>
      </c>
      <c r="Q4090" s="8">
        <f t="shared" si="509"/>
        <v>10.8</v>
      </c>
      <c r="R4090" s="9">
        <f t="shared" si="510"/>
        <v>72</v>
      </c>
      <c r="S4090" s="6" t="s">
        <v>8317</v>
      </c>
      <c r="T4090" s="6" t="s">
        <v>8318</v>
      </c>
      <c r="U4090" s="6" t="str">
        <f t="shared" si="504"/>
        <v>theater</v>
      </c>
      <c r="V4090" s="6" t="str">
        <f t="shared" si="511"/>
        <v>plays</v>
      </c>
      <c r="W4090" s="6" t="str">
        <f t="shared" si="505"/>
        <v>theater</v>
      </c>
      <c r="X4090" s="6" t="str">
        <f t="shared" si="506"/>
        <v>plays</v>
      </c>
    </row>
    <row r="4091" spans="1:24" ht="104.7" customHeight="1" x14ac:dyDescent="0.55000000000000004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20">
        <f t="shared" si="507"/>
        <v>42122.732499999998</v>
      </c>
      <c r="L4091" s="20">
        <f t="shared" si="508"/>
        <v>42155.732638888891</v>
      </c>
      <c r="M4091" s="6" t="b">
        <v>0</v>
      </c>
      <c r="N4091" s="6">
        <v>8</v>
      </c>
      <c r="O4091" s="6" t="b">
        <v>0</v>
      </c>
      <c r="P4091" s="6" t="s">
        <v>8271</v>
      </c>
      <c r="Q4091" s="8">
        <f t="shared" si="509"/>
        <v>4.8</v>
      </c>
      <c r="R4091" s="9">
        <f t="shared" si="510"/>
        <v>30</v>
      </c>
      <c r="S4091" s="6" t="s">
        <v>8317</v>
      </c>
      <c r="T4091" s="6" t="s">
        <v>8318</v>
      </c>
      <c r="U4091" s="6" t="str">
        <f t="shared" si="504"/>
        <v>theater</v>
      </c>
      <c r="V4091" s="6" t="str">
        <f t="shared" si="511"/>
        <v>plays</v>
      </c>
      <c r="W4091" s="6" t="str">
        <f t="shared" si="505"/>
        <v>theater</v>
      </c>
      <c r="X4091" s="6" t="str">
        <f t="shared" si="506"/>
        <v>plays</v>
      </c>
    </row>
    <row r="4092" spans="1:24" ht="104.7" customHeight="1" x14ac:dyDescent="0.55000000000000004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20">
        <f t="shared" si="507"/>
        <v>42209.67288194444</v>
      </c>
      <c r="L4092" s="20">
        <f t="shared" si="508"/>
        <v>42223.625</v>
      </c>
      <c r="M4092" s="6" t="b">
        <v>0</v>
      </c>
      <c r="N4092" s="6">
        <v>3</v>
      </c>
      <c r="O4092" s="6" t="b">
        <v>0</v>
      </c>
      <c r="P4092" s="6" t="s">
        <v>8271</v>
      </c>
      <c r="Q4092" s="8">
        <f t="shared" si="509"/>
        <v>3.2</v>
      </c>
      <c r="R4092" s="9">
        <f t="shared" si="510"/>
        <v>10.666666666666666</v>
      </c>
      <c r="S4092" s="6" t="s">
        <v>8317</v>
      </c>
      <c r="T4092" s="6" t="s">
        <v>8318</v>
      </c>
      <c r="U4092" s="6" t="str">
        <f t="shared" si="504"/>
        <v>theater</v>
      </c>
      <c r="V4092" s="6" t="str">
        <f t="shared" si="511"/>
        <v>plays</v>
      </c>
      <c r="W4092" s="6" t="str">
        <f t="shared" si="505"/>
        <v>theater</v>
      </c>
      <c r="X4092" s="6" t="str">
        <f t="shared" si="506"/>
        <v>plays</v>
      </c>
    </row>
    <row r="4093" spans="1:24" ht="104.7" customHeight="1" x14ac:dyDescent="0.55000000000000004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20">
        <f t="shared" si="507"/>
        <v>41990.506377314814</v>
      </c>
      <c r="L4093" s="20">
        <f t="shared" si="508"/>
        <v>42020.506377314814</v>
      </c>
      <c r="M4093" s="6" t="b">
        <v>0</v>
      </c>
      <c r="N4093" s="6">
        <v>8</v>
      </c>
      <c r="O4093" s="6" t="b">
        <v>0</v>
      </c>
      <c r="P4093" s="6" t="s">
        <v>8271</v>
      </c>
      <c r="Q4093" s="8">
        <f t="shared" si="509"/>
        <v>12.75</v>
      </c>
      <c r="R4093" s="9">
        <f t="shared" si="510"/>
        <v>25.5</v>
      </c>
      <c r="S4093" s="6" t="s">
        <v>8317</v>
      </c>
      <c r="T4093" s="6" t="s">
        <v>8318</v>
      </c>
      <c r="U4093" s="6" t="str">
        <f t="shared" si="504"/>
        <v>theater</v>
      </c>
      <c r="V4093" s="6" t="str">
        <f t="shared" si="511"/>
        <v>plays</v>
      </c>
      <c r="W4093" s="6" t="str">
        <f t="shared" si="505"/>
        <v>theater</v>
      </c>
      <c r="X4093" s="6" t="str">
        <f t="shared" si="506"/>
        <v>plays</v>
      </c>
    </row>
    <row r="4094" spans="1:24" ht="104.7" customHeight="1" x14ac:dyDescent="0.55000000000000004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20">
        <f t="shared" si="507"/>
        <v>42039.194988425923</v>
      </c>
      <c r="L4094" s="20">
        <f t="shared" si="508"/>
        <v>42099.153321759266</v>
      </c>
      <c r="M4094" s="6" t="b">
        <v>0</v>
      </c>
      <c r="N4094" s="6">
        <v>1</v>
      </c>
      <c r="O4094" s="6" t="b">
        <v>0</v>
      </c>
      <c r="P4094" s="6" t="s">
        <v>8271</v>
      </c>
      <c r="Q4094" s="8">
        <f t="shared" si="509"/>
        <v>1.8181818181818181E-2</v>
      </c>
      <c r="R4094" s="9">
        <f t="shared" si="510"/>
        <v>20</v>
      </c>
      <c r="S4094" s="6" t="s">
        <v>8317</v>
      </c>
      <c r="T4094" s="6" t="s">
        <v>8318</v>
      </c>
      <c r="U4094" s="6" t="str">
        <f t="shared" si="504"/>
        <v>theater</v>
      </c>
      <c r="V4094" s="6" t="str">
        <f t="shared" si="511"/>
        <v>plays</v>
      </c>
      <c r="W4094" s="6" t="str">
        <f t="shared" si="505"/>
        <v>theater</v>
      </c>
      <c r="X4094" s="6" t="str">
        <f t="shared" si="506"/>
        <v>plays</v>
      </c>
    </row>
    <row r="4095" spans="1:24" ht="104.7" customHeight="1" x14ac:dyDescent="0.55000000000000004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20">
        <f t="shared" si="507"/>
        <v>42178.815891203703</v>
      </c>
      <c r="L4095" s="20">
        <f t="shared" si="508"/>
        <v>42238.815891203703</v>
      </c>
      <c r="M4095" s="6" t="b">
        <v>0</v>
      </c>
      <c r="N4095" s="6">
        <v>4</v>
      </c>
      <c r="O4095" s="6" t="b">
        <v>0</v>
      </c>
      <c r="P4095" s="6" t="s">
        <v>8271</v>
      </c>
      <c r="Q4095" s="8">
        <f t="shared" si="509"/>
        <v>2.4</v>
      </c>
      <c r="R4095" s="9">
        <f t="shared" si="510"/>
        <v>15</v>
      </c>
      <c r="S4095" s="6" t="s">
        <v>8317</v>
      </c>
      <c r="T4095" s="6" t="s">
        <v>8318</v>
      </c>
      <c r="U4095" s="6" t="str">
        <f t="shared" si="504"/>
        <v>theater</v>
      </c>
      <c r="V4095" s="6" t="str">
        <f t="shared" si="511"/>
        <v>plays</v>
      </c>
      <c r="W4095" s="6" t="str">
        <f t="shared" si="505"/>
        <v>theater</v>
      </c>
      <c r="X4095" s="6" t="str">
        <f t="shared" si="506"/>
        <v>plays</v>
      </c>
    </row>
    <row r="4096" spans="1:24" ht="104.7" customHeight="1" x14ac:dyDescent="0.55000000000000004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20">
        <f t="shared" si="507"/>
        <v>41890.086805555555</v>
      </c>
      <c r="L4096" s="20">
        <f t="shared" si="508"/>
        <v>41934.207638888889</v>
      </c>
      <c r="M4096" s="6" t="b">
        <v>0</v>
      </c>
      <c r="N4096" s="6">
        <v>8</v>
      </c>
      <c r="O4096" s="6" t="b">
        <v>0</v>
      </c>
      <c r="P4096" s="6" t="s">
        <v>8271</v>
      </c>
      <c r="Q4096" s="8">
        <f t="shared" si="509"/>
        <v>36.5</v>
      </c>
      <c r="R4096" s="9">
        <f t="shared" si="510"/>
        <v>91.25</v>
      </c>
      <c r="S4096" s="6" t="s">
        <v>8317</v>
      </c>
      <c r="T4096" s="6" t="s">
        <v>8318</v>
      </c>
      <c r="U4096" s="6" t="str">
        <f t="shared" si="504"/>
        <v>theater</v>
      </c>
      <c r="V4096" s="6" t="str">
        <f t="shared" si="511"/>
        <v>plays</v>
      </c>
      <c r="W4096" s="6" t="str">
        <f t="shared" si="505"/>
        <v>theater</v>
      </c>
      <c r="X4096" s="6" t="str">
        <f t="shared" si="506"/>
        <v>plays</v>
      </c>
    </row>
    <row r="4097" spans="1:24" ht="104.7" customHeight="1" x14ac:dyDescent="0.55000000000000004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20">
        <f t="shared" si="507"/>
        <v>42693.031828703708</v>
      </c>
      <c r="L4097" s="20">
        <f t="shared" si="508"/>
        <v>42723.031828703708</v>
      </c>
      <c r="M4097" s="6" t="b">
        <v>0</v>
      </c>
      <c r="N4097" s="6">
        <v>1</v>
      </c>
      <c r="O4097" s="6" t="b">
        <v>0</v>
      </c>
      <c r="P4097" s="6" t="s">
        <v>8271</v>
      </c>
      <c r="Q4097" s="8">
        <f t="shared" si="509"/>
        <v>2.666666666666667</v>
      </c>
      <c r="R4097" s="9">
        <f t="shared" si="510"/>
        <v>800</v>
      </c>
      <c r="S4097" s="6" t="s">
        <v>8317</v>
      </c>
      <c r="T4097" s="6" t="s">
        <v>8318</v>
      </c>
      <c r="U4097" s="6" t="str">
        <f t="shared" si="504"/>
        <v>theater</v>
      </c>
      <c r="V4097" s="6" t="str">
        <f t="shared" si="511"/>
        <v>plays</v>
      </c>
      <c r="W4097" s="6" t="str">
        <f t="shared" si="505"/>
        <v>theater</v>
      </c>
      <c r="X4097" s="6" t="str">
        <f t="shared" si="506"/>
        <v>plays</v>
      </c>
    </row>
    <row r="4098" spans="1:24" ht="104.7" customHeight="1" x14ac:dyDescent="0.55000000000000004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20">
        <f t="shared" si="507"/>
        <v>42750.530312499999</v>
      </c>
      <c r="L4098" s="20">
        <f t="shared" si="508"/>
        <v>42794.368749999994</v>
      </c>
      <c r="M4098" s="6" t="b">
        <v>0</v>
      </c>
      <c r="N4098" s="6">
        <v>5</v>
      </c>
      <c r="O4098" s="6" t="b">
        <v>0</v>
      </c>
      <c r="P4098" s="6" t="s">
        <v>8271</v>
      </c>
      <c r="Q4098" s="8">
        <f t="shared" si="509"/>
        <v>11.428571428571429</v>
      </c>
      <c r="R4098" s="9">
        <f t="shared" si="510"/>
        <v>80</v>
      </c>
      <c r="S4098" s="6" t="s">
        <v>8317</v>
      </c>
      <c r="T4098" s="6" t="s">
        <v>8318</v>
      </c>
      <c r="U4098" s="6" t="str">
        <f t="shared" ref="U4098:U4115" si="512">LEFT(P4098,FIND("/",P4098)-1)</f>
        <v>theater</v>
      </c>
      <c r="V4098" s="6" t="str">
        <f t="shared" si="511"/>
        <v>plays</v>
      </c>
      <c r="W4098" s="6" t="str">
        <f t="shared" ref="W4098:W4115" si="513">TRIM(MID(SUBSTITUTE(P4098,"/",REPT(" ",LEN(P4098))),(1-1)*LEN(P4098)+1,LEN(P4098)))</f>
        <v>theater</v>
      </c>
      <c r="X4098" s="6" t="str">
        <f t="shared" ref="X4098:X4115" si="514">TRIM(MID(SUBSTITUTE(P4098,"/",REPT(" ",LEN(P4098))),(2-1)*LEN(P4098)+1,LEN(P4098)))</f>
        <v>plays</v>
      </c>
    </row>
    <row r="4099" spans="1:24" ht="104.7" customHeight="1" x14ac:dyDescent="0.55000000000000004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20">
        <f t="shared" ref="K4099:K4115" si="515">(((J4099/60)/60)/24)+DATE(1970,1,1)</f>
        <v>42344.824502314819</v>
      </c>
      <c r="L4099" s="20">
        <f t="shared" ref="L4099:L4115" si="516">(((I4099/60)/60)/24)+DATE(1970,1,1)</f>
        <v>42400.996527777781</v>
      </c>
      <c r="M4099" s="6" t="b">
        <v>0</v>
      </c>
      <c r="N4099" s="6">
        <v>0</v>
      </c>
      <c r="O4099" s="6" t="b">
        <v>0</v>
      </c>
      <c r="P4099" s="6" t="s">
        <v>8271</v>
      </c>
      <c r="Q4099" s="8">
        <f t="shared" ref="Q4099:Q4115" si="517">E4099/D4099*100</f>
        <v>0</v>
      </c>
      <c r="R4099" s="9" t="e">
        <f t="shared" ref="R4099:R4115" si="518">E4099/N4099</f>
        <v>#DIV/0!</v>
      </c>
      <c r="S4099" s="6" t="s">
        <v>8317</v>
      </c>
      <c r="T4099" s="6" t="s">
        <v>8318</v>
      </c>
      <c r="U4099" s="6" t="str">
        <f t="shared" si="512"/>
        <v>theater</v>
      </c>
      <c r="V4099" s="6" t="str">
        <f t="shared" ref="V4099:V4115" si="519">RIGHT(P4099,LEN(P4099)-LEN(U4099)-1)</f>
        <v>plays</v>
      </c>
      <c r="W4099" s="6" t="str">
        <f t="shared" si="513"/>
        <v>theater</v>
      </c>
      <c r="X4099" s="6" t="str">
        <f t="shared" si="514"/>
        <v>plays</v>
      </c>
    </row>
    <row r="4100" spans="1:24" ht="104.7" customHeight="1" x14ac:dyDescent="0.55000000000000004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20">
        <f t="shared" si="515"/>
        <v>42495.722187499996</v>
      </c>
      <c r="L4100" s="20">
        <f t="shared" si="516"/>
        <v>42525.722187499996</v>
      </c>
      <c r="M4100" s="6" t="b">
        <v>0</v>
      </c>
      <c r="N4100" s="6">
        <v>0</v>
      </c>
      <c r="O4100" s="6" t="b">
        <v>0</v>
      </c>
      <c r="P4100" s="6" t="s">
        <v>8271</v>
      </c>
      <c r="Q4100" s="8">
        <f t="shared" si="517"/>
        <v>0</v>
      </c>
      <c r="R4100" s="9" t="e">
        <f t="shared" si="518"/>
        <v>#DIV/0!</v>
      </c>
      <c r="S4100" s="6" t="s">
        <v>8317</v>
      </c>
      <c r="T4100" s="6" t="s">
        <v>8318</v>
      </c>
      <c r="U4100" s="6" t="str">
        <f t="shared" si="512"/>
        <v>theater</v>
      </c>
      <c r="V4100" s="6" t="str">
        <f t="shared" si="519"/>
        <v>plays</v>
      </c>
      <c r="W4100" s="6" t="str">
        <f t="shared" si="513"/>
        <v>theater</v>
      </c>
      <c r="X4100" s="6" t="str">
        <f t="shared" si="514"/>
        <v>plays</v>
      </c>
    </row>
    <row r="4101" spans="1:24" ht="104.7" customHeight="1" x14ac:dyDescent="0.55000000000000004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20">
        <f t="shared" si="515"/>
        <v>42570.850381944445</v>
      </c>
      <c r="L4101" s="20">
        <f t="shared" si="516"/>
        <v>42615.850381944445</v>
      </c>
      <c r="M4101" s="6" t="b">
        <v>0</v>
      </c>
      <c r="N4101" s="6">
        <v>1</v>
      </c>
      <c r="O4101" s="6" t="b">
        <v>0</v>
      </c>
      <c r="P4101" s="6" t="s">
        <v>8271</v>
      </c>
      <c r="Q4101" s="8">
        <f t="shared" si="517"/>
        <v>1.1111111111111112</v>
      </c>
      <c r="R4101" s="9">
        <f t="shared" si="518"/>
        <v>50</v>
      </c>
      <c r="S4101" s="6" t="s">
        <v>8317</v>
      </c>
      <c r="T4101" s="6" t="s">
        <v>8318</v>
      </c>
      <c r="U4101" s="6" t="str">
        <f t="shared" si="512"/>
        <v>theater</v>
      </c>
      <c r="V4101" s="6" t="str">
        <f t="shared" si="519"/>
        <v>plays</v>
      </c>
      <c r="W4101" s="6" t="str">
        <f t="shared" si="513"/>
        <v>theater</v>
      </c>
      <c r="X4101" s="6" t="str">
        <f t="shared" si="514"/>
        <v>plays</v>
      </c>
    </row>
    <row r="4102" spans="1:24" ht="104.7" customHeight="1" x14ac:dyDescent="0.55000000000000004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20">
        <f t="shared" si="515"/>
        <v>41927.124884259261</v>
      </c>
      <c r="L4102" s="20">
        <f t="shared" si="516"/>
        <v>41937.124884259261</v>
      </c>
      <c r="M4102" s="6" t="b">
        <v>0</v>
      </c>
      <c r="N4102" s="6">
        <v>0</v>
      </c>
      <c r="O4102" s="6" t="b">
        <v>0</v>
      </c>
      <c r="P4102" s="6" t="s">
        <v>8271</v>
      </c>
      <c r="Q4102" s="8">
        <f t="shared" si="517"/>
        <v>0</v>
      </c>
      <c r="R4102" s="9" t="e">
        <f t="shared" si="518"/>
        <v>#DIV/0!</v>
      </c>
      <c r="S4102" s="6" t="s">
        <v>8317</v>
      </c>
      <c r="T4102" s="6" t="s">
        <v>8318</v>
      </c>
      <c r="U4102" s="6" t="str">
        <f t="shared" si="512"/>
        <v>theater</v>
      </c>
      <c r="V4102" s="6" t="str">
        <f t="shared" si="519"/>
        <v>plays</v>
      </c>
      <c r="W4102" s="6" t="str">
        <f t="shared" si="513"/>
        <v>theater</v>
      </c>
      <c r="X4102" s="6" t="str">
        <f t="shared" si="514"/>
        <v>plays</v>
      </c>
    </row>
    <row r="4103" spans="1:24" ht="104.7" customHeight="1" x14ac:dyDescent="0.55000000000000004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20">
        <f t="shared" si="515"/>
        <v>42730.903726851851</v>
      </c>
      <c r="L4103" s="20">
        <f t="shared" si="516"/>
        <v>42760.903726851851</v>
      </c>
      <c r="M4103" s="6" t="b">
        <v>0</v>
      </c>
      <c r="N4103" s="6">
        <v>0</v>
      </c>
      <c r="O4103" s="6" t="b">
        <v>0</v>
      </c>
      <c r="P4103" s="6" t="s">
        <v>8271</v>
      </c>
      <c r="Q4103" s="8">
        <f t="shared" si="517"/>
        <v>0</v>
      </c>
      <c r="R4103" s="9" t="e">
        <f t="shared" si="518"/>
        <v>#DIV/0!</v>
      </c>
      <c r="S4103" s="6" t="s">
        <v>8317</v>
      </c>
      <c r="T4103" s="6" t="s">
        <v>8318</v>
      </c>
      <c r="U4103" s="6" t="str">
        <f t="shared" si="512"/>
        <v>theater</v>
      </c>
      <c r="V4103" s="6" t="str">
        <f t="shared" si="519"/>
        <v>plays</v>
      </c>
      <c r="W4103" s="6" t="str">
        <f t="shared" si="513"/>
        <v>theater</v>
      </c>
      <c r="X4103" s="6" t="str">
        <f t="shared" si="514"/>
        <v>plays</v>
      </c>
    </row>
    <row r="4104" spans="1:24" ht="104.7" customHeight="1" x14ac:dyDescent="0.55000000000000004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20">
        <f t="shared" si="515"/>
        <v>42475.848067129627</v>
      </c>
      <c r="L4104" s="20">
        <f t="shared" si="516"/>
        <v>42505.848067129627</v>
      </c>
      <c r="M4104" s="6" t="b">
        <v>0</v>
      </c>
      <c r="N4104" s="6">
        <v>6</v>
      </c>
      <c r="O4104" s="6" t="b">
        <v>0</v>
      </c>
      <c r="P4104" s="6" t="s">
        <v>8271</v>
      </c>
      <c r="Q4104" s="8">
        <f t="shared" si="517"/>
        <v>27.400000000000002</v>
      </c>
      <c r="R4104" s="9">
        <f t="shared" si="518"/>
        <v>22.833333333333332</v>
      </c>
      <c r="S4104" s="6" t="s">
        <v>8317</v>
      </c>
      <c r="T4104" s="6" t="s">
        <v>8318</v>
      </c>
      <c r="U4104" s="6" t="str">
        <f t="shared" si="512"/>
        <v>theater</v>
      </c>
      <c r="V4104" s="6" t="str">
        <f t="shared" si="519"/>
        <v>plays</v>
      </c>
      <c r="W4104" s="6" t="str">
        <f t="shared" si="513"/>
        <v>theater</v>
      </c>
      <c r="X4104" s="6" t="str">
        <f t="shared" si="514"/>
        <v>plays</v>
      </c>
    </row>
    <row r="4105" spans="1:24" ht="104.7" customHeight="1" x14ac:dyDescent="0.55000000000000004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20">
        <f t="shared" si="515"/>
        <v>42188.83293981482</v>
      </c>
      <c r="L4105" s="20">
        <f t="shared" si="516"/>
        <v>42242.772222222222</v>
      </c>
      <c r="M4105" s="6" t="b">
        <v>0</v>
      </c>
      <c r="N4105" s="6">
        <v>6</v>
      </c>
      <c r="O4105" s="6" t="b">
        <v>0</v>
      </c>
      <c r="P4105" s="6" t="s">
        <v>8271</v>
      </c>
      <c r="Q4105" s="8">
        <f t="shared" si="517"/>
        <v>10</v>
      </c>
      <c r="R4105" s="9">
        <f t="shared" si="518"/>
        <v>16.666666666666668</v>
      </c>
      <c r="S4105" s="6" t="s">
        <v>8317</v>
      </c>
      <c r="T4105" s="6" t="s">
        <v>8318</v>
      </c>
      <c r="U4105" s="6" t="str">
        <f t="shared" si="512"/>
        <v>theater</v>
      </c>
      <c r="V4105" s="6" t="str">
        <f t="shared" si="519"/>
        <v>plays</v>
      </c>
      <c r="W4105" s="6" t="str">
        <f t="shared" si="513"/>
        <v>theater</v>
      </c>
      <c r="X4105" s="6" t="str">
        <f t="shared" si="514"/>
        <v>plays</v>
      </c>
    </row>
    <row r="4106" spans="1:24" ht="104.7" customHeight="1" x14ac:dyDescent="0.55000000000000004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20">
        <f t="shared" si="515"/>
        <v>42640.278171296297</v>
      </c>
      <c r="L4106" s="20">
        <f t="shared" si="516"/>
        <v>42670.278171296297</v>
      </c>
      <c r="M4106" s="6" t="b">
        <v>0</v>
      </c>
      <c r="N4106" s="6">
        <v>14</v>
      </c>
      <c r="O4106" s="6" t="b">
        <v>0</v>
      </c>
      <c r="P4106" s="6" t="s">
        <v>8271</v>
      </c>
      <c r="Q4106" s="8">
        <f t="shared" si="517"/>
        <v>21.366666666666667</v>
      </c>
      <c r="R4106" s="9">
        <f t="shared" si="518"/>
        <v>45.785714285714285</v>
      </c>
      <c r="S4106" s="6" t="s">
        <v>8317</v>
      </c>
      <c r="T4106" s="6" t="s">
        <v>8318</v>
      </c>
      <c r="U4106" s="6" t="str">
        <f t="shared" si="512"/>
        <v>theater</v>
      </c>
      <c r="V4106" s="6" t="str">
        <f t="shared" si="519"/>
        <v>plays</v>
      </c>
      <c r="W4106" s="6" t="str">
        <f t="shared" si="513"/>
        <v>theater</v>
      </c>
      <c r="X4106" s="6" t="str">
        <f t="shared" si="514"/>
        <v>plays</v>
      </c>
    </row>
    <row r="4107" spans="1:24" ht="104.7" customHeight="1" x14ac:dyDescent="0.55000000000000004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20">
        <f t="shared" si="515"/>
        <v>42697.010520833333</v>
      </c>
      <c r="L4107" s="20">
        <f t="shared" si="516"/>
        <v>42730.010520833333</v>
      </c>
      <c r="M4107" s="6" t="b">
        <v>0</v>
      </c>
      <c r="N4107" s="6">
        <v>6</v>
      </c>
      <c r="O4107" s="6" t="b">
        <v>0</v>
      </c>
      <c r="P4107" s="6" t="s">
        <v>8271</v>
      </c>
      <c r="Q4107" s="8">
        <f t="shared" si="517"/>
        <v>6.9696969696969706</v>
      </c>
      <c r="R4107" s="9">
        <f t="shared" si="518"/>
        <v>383.33333333333331</v>
      </c>
      <c r="S4107" s="6" t="s">
        <v>8317</v>
      </c>
      <c r="T4107" s="6" t="s">
        <v>8318</v>
      </c>
      <c r="U4107" s="6" t="str">
        <f t="shared" si="512"/>
        <v>theater</v>
      </c>
      <c r="V4107" s="6" t="str">
        <f t="shared" si="519"/>
        <v>plays</v>
      </c>
      <c r="W4107" s="6" t="str">
        <f t="shared" si="513"/>
        <v>theater</v>
      </c>
      <c r="X4107" s="6" t="str">
        <f t="shared" si="514"/>
        <v>plays</v>
      </c>
    </row>
    <row r="4108" spans="1:24" ht="104.7" customHeight="1" x14ac:dyDescent="0.55000000000000004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20">
        <f t="shared" si="515"/>
        <v>42053.049375000002</v>
      </c>
      <c r="L4108" s="20">
        <f t="shared" si="516"/>
        <v>42096.041666666672</v>
      </c>
      <c r="M4108" s="6" t="b">
        <v>0</v>
      </c>
      <c r="N4108" s="6">
        <v>33</v>
      </c>
      <c r="O4108" s="6" t="b">
        <v>0</v>
      </c>
      <c r="P4108" s="6" t="s">
        <v>8271</v>
      </c>
      <c r="Q4108" s="8">
        <f t="shared" si="517"/>
        <v>70.599999999999994</v>
      </c>
      <c r="R4108" s="9">
        <f t="shared" si="518"/>
        <v>106.96969696969697</v>
      </c>
      <c r="S4108" s="6" t="s">
        <v>8317</v>
      </c>
      <c r="T4108" s="6" t="s">
        <v>8318</v>
      </c>
      <c r="U4108" s="6" t="str">
        <f t="shared" si="512"/>
        <v>theater</v>
      </c>
      <c r="V4108" s="6" t="str">
        <f t="shared" si="519"/>
        <v>plays</v>
      </c>
      <c r="W4108" s="6" t="str">
        <f t="shared" si="513"/>
        <v>theater</v>
      </c>
      <c r="X4108" s="6" t="str">
        <f t="shared" si="514"/>
        <v>plays</v>
      </c>
    </row>
    <row r="4109" spans="1:24" ht="104.7" customHeight="1" x14ac:dyDescent="0.55000000000000004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20">
        <f t="shared" si="515"/>
        <v>41883.916678240741</v>
      </c>
      <c r="L4109" s="20">
        <f t="shared" si="516"/>
        <v>41906.916678240741</v>
      </c>
      <c r="M4109" s="6" t="b">
        <v>0</v>
      </c>
      <c r="N4109" s="6">
        <v>4</v>
      </c>
      <c r="O4109" s="6" t="b">
        <v>0</v>
      </c>
      <c r="P4109" s="6" t="s">
        <v>8271</v>
      </c>
      <c r="Q4109" s="8">
        <f t="shared" si="517"/>
        <v>2.0500000000000003</v>
      </c>
      <c r="R4109" s="9">
        <f t="shared" si="518"/>
        <v>10.25</v>
      </c>
      <c r="S4109" s="6" t="s">
        <v>8317</v>
      </c>
      <c r="T4109" s="6" t="s">
        <v>8318</v>
      </c>
      <c r="U4109" s="6" t="str">
        <f t="shared" si="512"/>
        <v>theater</v>
      </c>
      <c r="V4109" s="6" t="str">
        <f t="shared" si="519"/>
        <v>plays</v>
      </c>
      <c r="W4109" s="6" t="str">
        <f t="shared" si="513"/>
        <v>theater</v>
      </c>
      <c r="X4109" s="6" t="str">
        <f t="shared" si="514"/>
        <v>plays</v>
      </c>
    </row>
    <row r="4110" spans="1:24" ht="104.7" customHeight="1" x14ac:dyDescent="0.55000000000000004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20">
        <f t="shared" si="515"/>
        <v>42767.031678240746</v>
      </c>
      <c r="L4110" s="20">
        <f t="shared" si="516"/>
        <v>42797.208333333328</v>
      </c>
      <c r="M4110" s="6" t="b">
        <v>0</v>
      </c>
      <c r="N4110" s="6">
        <v>1</v>
      </c>
      <c r="O4110" s="6" t="b">
        <v>0</v>
      </c>
      <c r="P4110" s="6" t="s">
        <v>8271</v>
      </c>
      <c r="Q4110" s="8">
        <f t="shared" si="517"/>
        <v>1.9666666666666666</v>
      </c>
      <c r="R4110" s="9">
        <f t="shared" si="518"/>
        <v>59</v>
      </c>
      <c r="S4110" s="6" t="s">
        <v>8317</v>
      </c>
      <c r="T4110" s="6" t="s">
        <v>8318</v>
      </c>
      <c r="U4110" s="6" t="str">
        <f t="shared" si="512"/>
        <v>theater</v>
      </c>
      <c r="V4110" s="6" t="str">
        <f t="shared" si="519"/>
        <v>plays</v>
      </c>
      <c r="W4110" s="6" t="str">
        <f t="shared" si="513"/>
        <v>theater</v>
      </c>
      <c r="X4110" s="6" t="str">
        <f t="shared" si="514"/>
        <v>plays</v>
      </c>
    </row>
    <row r="4111" spans="1:24" ht="104.7" customHeight="1" x14ac:dyDescent="0.55000000000000004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20">
        <f t="shared" si="515"/>
        <v>42307.539398148147</v>
      </c>
      <c r="L4111" s="20">
        <f t="shared" si="516"/>
        <v>42337.581064814818</v>
      </c>
      <c r="M4111" s="6" t="b">
        <v>0</v>
      </c>
      <c r="N4111" s="6">
        <v>0</v>
      </c>
      <c r="O4111" s="6" t="b">
        <v>0</v>
      </c>
      <c r="P4111" s="6" t="s">
        <v>8271</v>
      </c>
      <c r="Q4111" s="8">
        <f t="shared" si="517"/>
        <v>0</v>
      </c>
      <c r="R4111" s="9" t="e">
        <f t="shared" si="518"/>
        <v>#DIV/0!</v>
      </c>
      <c r="S4111" s="6" t="s">
        <v>8317</v>
      </c>
      <c r="T4111" s="6" t="s">
        <v>8318</v>
      </c>
      <c r="U4111" s="6" t="str">
        <f t="shared" si="512"/>
        <v>theater</v>
      </c>
      <c r="V4111" s="6" t="str">
        <f t="shared" si="519"/>
        <v>plays</v>
      </c>
      <c r="W4111" s="6" t="str">
        <f t="shared" si="513"/>
        <v>theater</v>
      </c>
      <c r="X4111" s="6" t="str">
        <f t="shared" si="514"/>
        <v>plays</v>
      </c>
    </row>
    <row r="4112" spans="1:24" ht="104.7" customHeight="1" x14ac:dyDescent="0.55000000000000004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20">
        <f t="shared" si="515"/>
        <v>42512.626747685179</v>
      </c>
      <c r="L4112" s="20">
        <f t="shared" si="516"/>
        <v>42572.626747685179</v>
      </c>
      <c r="M4112" s="6" t="b">
        <v>0</v>
      </c>
      <c r="N4112" s="6">
        <v>6</v>
      </c>
      <c r="O4112" s="6" t="b">
        <v>0</v>
      </c>
      <c r="P4112" s="6" t="s">
        <v>8271</v>
      </c>
      <c r="Q4112" s="8">
        <f t="shared" si="517"/>
        <v>28.666666666666668</v>
      </c>
      <c r="R4112" s="9">
        <f t="shared" si="518"/>
        <v>14.333333333333334</v>
      </c>
      <c r="S4112" s="6" t="s">
        <v>8317</v>
      </c>
      <c r="T4112" s="6" t="s">
        <v>8318</v>
      </c>
      <c r="U4112" s="6" t="str">
        <f t="shared" si="512"/>
        <v>theater</v>
      </c>
      <c r="V4112" s="6" t="str">
        <f t="shared" si="519"/>
        <v>plays</v>
      </c>
      <c r="W4112" s="6" t="str">
        <f t="shared" si="513"/>
        <v>theater</v>
      </c>
      <c r="X4112" s="6" t="str">
        <f t="shared" si="514"/>
        <v>plays</v>
      </c>
    </row>
    <row r="4113" spans="1:24" ht="104.7" customHeight="1" x14ac:dyDescent="0.55000000000000004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20">
        <f t="shared" si="515"/>
        <v>42029.135879629626</v>
      </c>
      <c r="L4113" s="20">
        <f t="shared" si="516"/>
        <v>42059.135879629626</v>
      </c>
      <c r="M4113" s="6" t="b">
        <v>0</v>
      </c>
      <c r="N4113" s="6">
        <v>6</v>
      </c>
      <c r="O4113" s="6" t="b">
        <v>0</v>
      </c>
      <c r="P4113" s="6" t="s">
        <v>8271</v>
      </c>
      <c r="Q4113" s="8">
        <f t="shared" si="517"/>
        <v>3.1333333333333333</v>
      </c>
      <c r="R4113" s="9">
        <f t="shared" si="518"/>
        <v>15.666666666666666</v>
      </c>
      <c r="S4113" s="6" t="s">
        <v>8317</v>
      </c>
      <c r="T4113" s="6" t="s">
        <v>8318</v>
      </c>
      <c r="U4113" s="6" t="str">
        <f t="shared" si="512"/>
        <v>theater</v>
      </c>
      <c r="V4113" s="6" t="str">
        <f t="shared" si="519"/>
        <v>plays</v>
      </c>
      <c r="W4113" s="6" t="str">
        <f t="shared" si="513"/>
        <v>theater</v>
      </c>
      <c r="X4113" s="6" t="str">
        <f t="shared" si="514"/>
        <v>plays</v>
      </c>
    </row>
    <row r="4114" spans="1:24" ht="104.7" customHeight="1" x14ac:dyDescent="0.55000000000000004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20">
        <f t="shared" si="515"/>
        <v>42400.946597222224</v>
      </c>
      <c r="L4114" s="20">
        <f t="shared" si="516"/>
        <v>42428</v>
      </c>
      <c r="M4114" s="6" t="b">
        <v>0</v>
      </c>
      <c r="N4114" s="6">
        <v>1</v>
      </c>
      <c r="O4114" s="6" t="b">
        <v>0</v>
      </c>
      <c r="P4114" s="6" t="s">
        <v>8271</v>
      </c>
      <c r="Q4114" s="8">
        <f t="shared" si="517"/>
        <v>0.04</v>
      </c>
      <c r="R4114" s="9">
        <f t="shared" si="518"/>
        <v>1</v>
      </c>
      <c r="S4114" s="6" t="s">
        <v>8317</v>
      </c>
      <c r="T4114" s="6" t="s">
        <v>8318</v>
      </c>
      <c r="U4114" s="6" t="str">
        <f t="shared" si="512"/>
        <v>theater</v>
      </c>
      <c r="V4114" s="6" t="str">
        <f t="shared" si="519"/>
        <v>plays</v>
      </c>
      <c r="W4114" s="6" t="str">
        <f t="shared" si="513"/>
        <v>theater</v>
      </c>
      <c r="X4114" s="6" t="str">
        <f t="shared" si="514"/>
        <v>plays</v>
      </c>
    </row>
    <row r="4115" spans="1:24" ht="104.7" customHeight="1" x14ac:dyDescent="0.55000000000000004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20">
        <f t="shared" si="515"/>
        <v>42358.573182870372</v>
      </c>
      <c r="L4115" s="20">
        <f t="shared" si="516"/>
        <v>42377.273611111115</v>
      </c>
      <c r="M4115" s="6" t="b">
        <v>0</v>
      </c>
      <c r="N4115" s="6">
        <v>3</v>
      </c>
      <c r="O4115" s="6" t="b">
        <v>0</v>
      </c>
      <c r="P4115" s="6" t="s">
        <v>8271</v>
      </c>
      <c r="Q4115" s="8">
        <f t="shared" si="517"/>
        <v>0.2</v>
      </c>
      <c r="R4115" s="9">
        <f t="shared" si="518"/>
        <v>1</v>
      </c>
      <c r="S4115" s="6" t="s">
        <v>8317</v>
      </c>
      <c r="T4115" s="6" t="s">
        <v>8318</v>
      </c>
      <c r="U4115" s="6" t="str">
        <f t="shared" si="512"/>
        <v>theater</v>
      </c>
      <c r="V4115" s="6" t="str">
        <f t="shared" si="519"/>
        <v>plays</v>
      </c>
      <c r="W4115" s="6" t="str">
        <f t="shared" si="513"/>
        <v>theater</v>
      </c>
      <c r="X4115" s="6" t="str">
        <f t="shared" si="514"/>
        <v>plays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8696B"/>
        <color rgb="FF51F52B"/>
        <color rgb="FF87F0F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1F473-57DE-49CE-86AF-051B11FFF736}">
  <dimension ref="A1:H15"/>
  <sheetViews>
    <sheetView workbookViewId="0">
      <selection activeCell="B15" sqref="B15"/>
    </sheetView>
  </sheetViews>
  <sheetFormatPr defaultRowHeight="14.4" x14ac:dyDescent="0.55000000000000004"/>
  <cols>
    <col min="1" max="1" width="13.26171875" style="25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3.68359375" bestFit="1" customWidth="1"/>
    <col min="8" max="8" width="17.20703125" bestFit="1" customWidth="1"/>
  </cols>
  <sheetData>
    <row r="1" spans="1:8" s="25" customFormat="1" x14ac:dyDescent="0.55000000000000004">
      <c r="A1" s="25" t="s">
        <v>8383</v>
      </c>
      <c r="B1" s="25" t="s">
        <v>8384</v>
      </c>
      <c r="C1" s="25" t="s">
        <v>8385</v>
      </c>
      <c r="D1" s="25" t="s">
        <v>8386</v>
      </c>
      <c r="E1" s="25" t="s">
        <v>8387</v>
      </c>
      <c r="F1" s="25" t="s">
        <v>8388</v>
      </c>
      <c r="G1" s="25" t="s">
        <v>8389</v>
      </c>
      <c r="H1" s="25" t="s">
        <v>8390</v>
      </c>
    </row>
    <row r="2" spans="1:8" x14ac:dyDescent="0.55000000000000004">
      <c r="A2" s="25" t="s">
        <v>8391</v>
      </c>
      <c r="B2">
        <f>COUNTIFS('Master Data Sheet'!$F2:F4115,"successful",'Master Data Sheet'!$D2:$D4115,"&lt;1000")</f>
        <v>322</v>
      </c>
      <c r="C2">
        <f>COUNTIFS('Master Data Sheet'!$F2:$F4115,"failed",'Master Data Sheet'!$D2:$D4115,"&lt;1000")</f>
        <v>113</v>
      </c>
      <c r="D2">
        <f>COUNTIFS('Master Data Sheet'!$F2:$F4115,"canceled",'Master Data Sheet'!$D2:$D4115,"&lt;1000")</f>
        <v>18</v>
      </c>
      <c r="E2" s="25">
        <f>SUM(B2:D2)</f>
        <v>453</v>
      </c>
      <c r="F2" s="26">
        <f>B2/E2*100</f>
        <v>71.081677704194263</v>
      </c>
      <c r="G2" s="26">
        <f>C2/E2*100</f>
        <v>24.944812362030905</v>
      </c>
      <c r="H2" s="26">
        <f>D2/E2*100</f>
        <v>3.9735099337748347</v>
      </c>
    </row>
    <row r="3" spans="1:8" x14ac:dyDescent="0.55000000000000004">
      <c r="A3" s="25" t="s">
        <v>8392</v>
      </c>
      <c r="B3">
        <f>COUNTIFS('Master Data Sheet'!$F2:$F4115,"successful",'Master Data Sheet'!$D2:$D4115,"&gt;999.99",'Master Data Sheet'!$D2:$D4115,"&lt;5000")</f>
        <v>932</v>
      </c>
      <c r="C3">
        <f>COUNTIFS('Master Data Sheet'!$F2:$F4115,"failed",'Master Data Sheet'!$D2:$D4115,"&gt;=1000",'Master Data Sheet'!$D2:$D4115,"&lt;5000")</f>
        <v>420</v>
      </c>
      <c r="D3">
        <f>COUNTIFS('Master Data Sheet'!$F2:$F4115,"canceled",'Master Data Sheet'!$D3:$D4116,"&gt;=1000",'Master Data Sheet'!$D2:$D4115,"&lt;5000")</f>
        <v>71</v>
      </c>
      <c r="E3" s="25">
        <f t="shared" ref="E3:E13" si="0">SUM(B3:D3)</f>
        <v>1423</v>
      </c>
      <c r="F3" s="26">
        <f t="shared" ref="F3:F13" si="1">B3/E3*100</f>
        <v>65.495432185523541</v>
      </c>
      <c r="G3" s="26">
        <f t="shared" ref="G3:G13" si="2">C3/E3*100</f>
        <v>29.51510892480675</v>
      </c>
      <c r="H3" s="26">
        <f t="shared" ref="H3:H13" si="3">D3/E3*100</f>
        <v>4.9894588896697112</v>
      </c>
    </row>
    <row r="4" spans="1:8" x14ac:dyDescent="0.55000000000000004">
      <c r="A4" s="25" t="s">
        <v>8393</v>
      </c>
      <c r="B4">
        <f>COUNTIFS('Master Data Sheet'!$F2:$F4115,"successful",'Master Data Sheet'!$D2:$D4115,"&gt;=5000",'Master Data Sheet'!$D2:$D4115,"&lt;10000")</f>
        <v>381</v>
      </c>
      <c r="C4">
        <f>COUNTIFS('Master Data Sheet'!$F2:$F4115,"failed",'Master Data Sheet'!$D2:$D4115,"&gt;=5000",'Master Data Sheet'!$D2:$D4115,"&lt;10000")</f>
        <v>283</v>
      </c>
      <c r="D4">
        <f>COUNTIFS('Master Data Sheet'!$F2:$F4115,"canceled",'Master Data Sheet'!$D2:$D4115,"&gt;=5000",'Master Data Sheet'!$D2:$D4115,"&lt;10000")</f>
        <v>52</v>
      </c>
      <c r="E4" s="25">
        <f t="shared" si="0"/>
        <v>716</v>
      </c>
      <c r="F4" s="26">
        <f t="shared" si="1"/>
        <v>53.212290502793294</v>
      </c>
      <c r="G4" s="26">
        <f t="shared" si="2"/>
        <v>39.52513966480447</v>
      </c>
      <c r="H4" s="26">
        <f t="shared" si="3"/>
        <v>7.2625698324022352</v>
      </c>
    </row>
    <row r="5" spans="1:8" x14ac:dyDescent="0.55000000000000004">
      <c r="A5" s="25" t="s">
        <v>8394</v>
      </c>
      <c r="B5">
        <f>COUNTIFS('Master Data Sheet'!$F2:$F4115,"successful",'Master Data Sheet'!$D2:$D4115,"&gt;=10000",'Master Data Sheet'!$D2:$D4115,"&lt;15000")</f>
        <v>168</v>
      </c>
      <c r="C5">
        <f>COUNTIFS('Master Data Sheet'!$F2:$F4115,"failed",'Master Data Sheet'!$D2:$D4115,"&gt;=10000",'Master Data Sheet'!$D2:$D4115,"&lt;15000")</f>
        <v>144</v>
      </c>
      <c r="D5">
        <f>COUNTIFS('Master Data Sheet'!$F2:$F4115,"canceled",'Master Data Sheet'!$D2:$D4115,"&gt;=10000",'Master Data Sheet'!$D2:$D4115,"&lt;15000")</f>
        <v>40</v>
      </c>
      <c r="E5" s="25">
        <f t="shared" si="0"/>
        <v>352</v>
      </c>
      <c r="F5" s="26">
        <f t="shared" si="1"/>
        <v>47.727272727272727</v>
      </c>
      <c r="G5" s="26">
        <f t="shared" si="2"/>
        <v>40.909090909090914</v>
      </c>
      <c r="H5" s="26">
        <f t="shared" si="3"/>
        <v>11.363636363636363</v>
      </c>
    </row>
    <row r="6" spans="1:8" x14ac:dyDescent="0.55000000000000004">
      <c r="A6" s="25" t="s">
        <v>8395</v>
      </c>
      <c r="B6">
        <f>COUNTIFS('Master Data Sheet'!$F2:$F4115,"successful",'Master Data Sheet'!$D2:$D4115,"&gt;=15000",'Master Data Sheet'!$D2:$D4115,"&lt;20000")</f>
        <v>94</v>
      </c>
      <c r="C6">
        <f>COUNTIFS('Master Data Sheet'!$F2:$F4115,"failed",'Master Data Sheet'!$D2:$D4115,"&gt;=15000",'Master Data Sheet'!$D2:$D4115,"&lt;20000")</f>
        <v>90</v>
      </c>
      <c r="D6">
        <f>COUNTIFS('Master Data Sheet'!$F2:$F4115,"canceled",'Master Data Sheet'!$D2:$D4115,"&gt;=15000",'Master Data Sheet'!$D2:$D4115,"&lt;20000")</f>
        <v>17</v>
      </c>
      <c r="E6" s="25">
        <f t="shared" si="0"/>
        <v>201</v>
      </c>
      <c r="F6" s="26">
        <f t="shared" si="1"/>
        <v>46.766169154228855</v>
      </c>
      <c r="G6" s="26">
        <f t="shared" si="2"/>
        <v>44.776119402985074</v>
      </c>
      <c r="H6" s="26">
        <f t="shared" si="3"/>
        <v>8.4577114427860707</v>
      </c>
    </row>
    <row r="7" spans="1:8" x14ac:dyDescent="0.55000000000000004">
      <c r="A7" s="25" t="s">
        <v>8396</v>
      </c>
      <c r="B7">
        <f>COUNTIFS('Master Data Sheet'!$F2:$F4115,"successful",'Master Data Sheet'!$D2:$D4115,"&gt;=20000",'Master Data Sheet'!$D2:$D4115,"&lt;25000")</f>
        <v>62</v>
      </c>
      <c r="C7">
        <f>COUNTIFS('Master Data Sheet'!$F2:$F4115,"failed",'Master Data Sheet'!$D2:$D4115,"&gt;=20000",'Master Data Sheet'!$D2:$D4115,"&lt;25000")</f>
        <v>72</v>
      </c>
      <c r="D7">
        <f>COUNTIFS('Master Data Sheet'!$F2:$F4115,"canceled",'Master Data Sheet'!$D2:$D4115,"&gt;=20000",'Master Data Sheet'!$D2:$D4115,"&lt;25000")</f>
        <v>14</v>
      </c>
      <c r="E7" s="25">
        <f t="shared" si="0"/>
        <v>148</v>
      </c>
      <c r="F7" s="26">
        <f t="shared" si="1"/>
        <v>41.891891891891895</v>
      </c>
      <c r="G7" s="26">
        <f t="shared" si="2"/>
        <v>48.648648648648653</v>
      </c>
      <c r="H7" s="26">
        <f t="shared" si="3"/>
        <v>9.4594594594594597</v>
      </c>
    </row>
    <row r="8" spans="1:8" x14ac:dyDescent="0.55000000000000004">
      <c r="A8" s="25" t="s">
        <v>8397</v>
      </c>
      <c r="B8">
        <f>COUNTIFS('Master Data Sheet'!$F2:$F4115,"successful",'Master Data Sheet'!$D2:$D4115,"&gt;=25000",'Master Data Sheet'!$D2:$D4115,"&lt;30000")</f>
        <v>55</v>
      </c>
      <c r="C8">
        <f>COUNTIFS('Master Data Sheet'!$F2:$F4115,"failed",'Master Data Sheet'!$D2:$D4115,"&gt;=25000",'Master Data Sheet'!$D2:$D4115,"&lt;30000")</f>
        <v>64</v>
      </c>
      <c r="D8">
        <f>COUNTIFS('Master Data Sheet'!$F2:$F4115,"canceled",'Master Data Sheet'!$D2:$D4115,"&gt;=25000",'Master Data Sheet'!$D2:$D4115,"&lt;30000")</f>
        <v>18</v>
      </c>
      <c r="E8" s="25">
        <f t="shared" si="0"/>
        <v>137</v>
      </c>
      <c r="F8" s="26">
        <f t="shared" si="1"/>
        <v>40.145985401459853</v>
      </c>
      <c r="G8" s="26">
        <f t="shared" si="2"/>
        <v>46.715328467153284</v>
      </c>
      <c r="H8" s="26">
        <f t="shared" si="3"/>
        <v>13.138686131386862</v>
      </c>
    </row>
    <row r="9" spans="1:8" x14ac:dyDescent="0.55000000000000004">
      <c r="A9" s="25" t="s">
        <v>8398</v>
      </c>
      <c r="B9">
        <f>COUNTIFS('Master Data Sheet'!$F2:$F4115,"successful",'Master Data Sheet'!$D2:$D4115,"&gt;=30000",'Master Data Sheet'!$D2:$D4115,"&lt;35000")</f>
        <v>32</v>
      </c>
      <c r="C9">
        <f>COUNTIFS('Master Data Sheet'!$F2:$F4115,"failed",'Master Data Sheet'!$D2:$D4115,"&gt;=30000",'Master Data Sheet'!$D2:$D4115,"&lt;35000")</f>
        <v>37</v>
      </c>
      <c r="D9">
        <f>COUNTIFS('Master Data Sheet'!$F2:$F4115,"canceled",'Master Data Sheet'!$D2:$D4115,"&gt;=30000",'Master Data Sheet'!$D2:$D4115,"&lt;35000")</f>
        <v>13</v>
      </c>
      <c r="E9" s="25">
        <f t="shared" si="0"/>
        <v>82</v>
      </c>
      <c r="F9" s="26">
        <f t="shared" si="1"/>
        <v>39.024390243902438</v>
      </c>
      <c r="G9" s="26">
        <f t="shared" si="2"/>
        <v>45.121951219512198</v>
      </c>
      <c r="H9" s="26">
        <f t="shared" si="3"/>
        <v>15.853658536585366</v>
      </c>
    </row>
    <row r="10" spans="1:8" x14ac:dyDescent="0.55000000000000004">
      <c r="A10" s="25" t="s">
        <v>8399</v>
      </c>
      <c r="B10">
        <f>COUNTIFS('Master Data Sheet'!$F2:$F4115,"successful",'Master Data Sheet'!$D2:$D4115,"&gt;=35000",'Master Data Sheet'!$D2:$D4115,"&lt;40000")</f>
        <v>26</v>
      </c>
      <c r="C10">
        <f>COUNTIFS('Master Data Sheet'!$F2:$F4115,"failed",'Master Data Sheet'!$D2:$D4115,"&gt;=35000",'Master Data Sheet'!$D2:$D4115,"&lt;40000")</f>
        <v>22</v>
      </c>
      <c r="D10">
        <f>COUNTIFS('Master Data Sheet'!$F2:$F4115,"canceled",'Master Data Sheet'!$D2:$D4115,"&gt;=35000",'Master Data Sheet'!$D2:$D4115,"&lt;40000")</f>
        <v>7</v>
      </c>
      <c r="E10" s="25">
        <f t="shared" si="0"/>
        <v>55</v>
      </c>
      <c r="F10" s="26">
        <f t="shared" si="1"/>
        <v>47.272727272727273</v>
      </c>
      <c r="G10" s="26">
        <f t="shared" si="2"/>
        <v>40</v>
      </c>
      <c r="H10" s="26">
        <f t="shared" si="3"/>
        <v>12.727272727272727</v>
      </c>
    </row>
    <row r="11" spans="1:8" x14ac:dyDescent="0.55000000000000004">
      <c r="A11" s="25" t="s">
        <v>8400</v>
      </c>
      <c r="B11">
        <f>COUNTIFS('Master Data Sheet'!$F2:$F4115,"successful",'Master Data Sheet'!$D2:$D4115,"&gt;=40000",'Master Data Sheet'!$D2:$D4115,"&lt;45000")</f>
        <v>21</v>
      </c>
      <c r="C11">
        <f>COUNTIFS('Master Data Sheet'!$F2:$F4115,"failed",'Master Data Sheet'!$D2:$D4115,"&gt;=40000",'Master Data Sheet'!$D2:$D4115,"&lt;45000")</f>
        <v>16</v>
      </c>
      <c r="D11">
        <f>COUNTIFS('Master Data Sheet'!$F2:$F4115,"canceled",'Master Data Sheet'!$D2:$D4115,"&gt;=40000",'Master Data Sheet'!$D2:$D4115,"&lt;45000")</f>
        <v>6</v>
      </c>
      <c r="E11" s="25">
        <f t="shared" si="0"/>
        <v>43</v>
      </c>
      <c r="F11" s="26">
        <f t="shared" si="1"/>
        <v>48.837209302325576</v>
      </c>
      <c r="G11" s="26">
        <f t="shared" si="2"/>
        <v>37.209302325581397</v>
      </c>
      <c r="H11" s="26">
        <f t="shared" si="3"/>
        <v>13.953488372093023</v>
      </c>
    </row>
    <row r="12" spans="1:8" x14ac:dyDescent="0.55000000000000004">
      <c r="A12" s="25" t="s">
        <v>8401</v>
      </c>
      <c r="B12">
        <f>COUNTIFS('Master Data Sheet'!$F2:$F4115,"successful",'Master Data Sheet'!$D2:$D4115,"&gt;=45000",'Master Data Sheet'!$D2:$D4115,"&lt;50000")</f>
        <v>6</v>
      </c>
      <c r="C12">
        <f>COUNTIFS('Master Data Sheet'!$F2:$F4115,"failed",'Master Data Sheet'!$D2:$D4115,"&gt;=45000",'Master Data Sheet'!$D2:$D4115,"&lt;50000")</f>
        <v>11</v>
      </c>
      <c r="D12">
        <f>COUNTIFS('Master Data Sheet'!$F2:$F4115,"canceled",'Master Data Sheet'!$D2:$D4115,"&gt;=45000",'Master Data Sheet'!$D2:$D4115,"&lt;50000")</f>
        <v>4</v>
      </c>
      <c r="E12" s="25">
        <f t="shared" si="0"/>
        <v>21</v>
      </c>
      <c r="F12" s="26">
        <f t="shared" si="1"/>
        <v>28.571428571428569</v>
      </c>
      <c r="G12" s="26">
        <f t="shared" si="2"/>
        <v>52.380952380952387</v>
      </c>
      <c r="H12" s="26">
        <f t="shared" si="3"/>
        <v>19.047619047619047</v>
      </c>
    </row>
    <row r="13" spans="1:8" x14ac:dyDescent="0.55000000000000004">
      <c r="A13" s="25" t="s">
        <v>8402</v>
      </c>
      <c r="B13">
        <f>COUNTIFS('Master Data Sheet'!F2:F4115,"successful",'Master Data Sheet'!D2:D4115,"&gt;50000")</f>
        <v>55</v>
      </c>
      <c r="C13">
        <f>COUNTIFS('Master Data Sheet'!$F2:$F4115,"failed",'Master Data Sheet'!$D2:$D4115,"&gt;50000")</f>
        <v>198</v>
      </c>
      <c r="D13">
        <f>COUNTIFS('Master Data Sheet'!$F2:$F4115,"canceled",'Master Data Sheet'!$D2:$D4115,"&gt;50000")</f>
        <v>83</v>
      </c>
      <c r="E13" s="25">
        <f t="shared" si="0"/>
        <v>336</v>
      </c>
      <c r="F13" s="26">
        <f t="shared" si="1"/>
        <v>16.36904761904762</v>
      </c>
      <c r="G13" s="26">
        <f t="shared" si="2"/>
        <v>58.928571428571431</v>
      </c>
      <c r="H13" s="26">
        <f t="shared" si="3"/>
        <v>24.702380952380953</v>
      </c>
    </row>
    <row r="15" spans="1:8" x14ac:dyDescent="0.55000000000000004">
      <c r="B15">
        <f>SUM(B2:B13)</f>
        <v>2154</v>
      </c>
      <c r="C15">
        <f t="shared" ref="C15:D15" si="4">SUM(C2:C13)</f>
        <v>1470</v>
      </c>
      <c r="D15">
        <f t="shared" si="4"/>
        <v>343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C96D9-000D-497F-8850-A1BECD7F13EE}">
  <dimension ref="A2:F15"/>
  <sheetViews>
    <sheetView zoomScale="70" zoomScaleNormal="70" workbookViewId="0">
      <selection activeCell="E15" sqref="E1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2" spans="1:6" x14ac:dyDescent="0.55000000000000004">
      <c r="A2" s="18" t="s">
        <v>8223</v>
      </c>
      <c r="B2" t="s">
        <v>8363</v>
      </c>
    </row>
    <row r="4" spans="1:6" x14ac:dyDescent="0.55000000000000004">
      <c r="A4" s="18" t="s">
        <v>8366</v>
      </c>
      <c r="B4" s="18" t="s">
        <v>8367</v>
      </c>
    </row>
    <row r="5" spans="1:6" x14ac:dyDescent="0.55000000000000004">
      <c r="A5" s="18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</row>
    <row r="6" spans="1:6" x14ac:dyDescent="0.55000000000000004">
      <c r="A6" s="15" t="s">
        <v>8310</v>
      </c>
      <c r="B6" s="19">
        <v>40</v>
      </c>
      <c r="C6" s="19">
        <v>180</v>
      </c>
      <c r="D6" s="19"/>
      <c r="E6" s="19">
        <v>300</v>
      </c>
      <c r="F6" s="19">
        <v>520</v>
      </c>
    </row>
    <row r="7" spans="1:6" x14ac:dyDescent="0.55000000000000004">
      <c r="A7" s="15" t="s">
        <v>8336</v>
      </c>
      <c r="B7" s="19">
        <v>20</v>
      </c>
      <c r="C7" s="19">
        <v>140</v>
      </c>
      <c r="D7" s="19">
        <v>6</v>
      </c>
      <c r="E7" s="19">
        <v>34</v>
      </c>
      <c r="F7" s="19">
        <v>200</v>
      </c>
    </row>
    <row r="8" spans="1:6" x14ac:dyDescent="0.55000000000000004">
      <c r="A8" s="15" t="s">
        <v>8333</v>
      </c>
      <c r="B8" s="19"/>
      <c r="C8" s="19">
        <v>140</v>
      </c>
      <c r="D8" s="19"/>
      <c r="E8" s="19">
        <v>80</v>
      </c>
      <c r="F8" s="19">
        <v>220</v>
      </c>
    </row>
    <row r="9" spans="1:6" x14ac:dyDescent="0.55000000000000004">
      <c r="A9" s="15" t="s">
        <v>8331</v>
      </c>
      <c r="B9" s="19">
        <v>24</v>
      </c>
      <c r="C9" s="19"/>
      <c r="D9" s="19"/>
      <c r="E9" s="19"/>
      <c r="F9" s="19">
        <v>24</v>
      </c>
    </row>
    <row r="10" spans="1:6" x14ac:dyDescent="0.55000000000000004">
      <c r="A10" s="15" t="s">
        <v>8325</v>
      </c>
      <c r="B10" s="19">
        <v>20</v>
      </c>
      <c r="C10" s="19">
        <v>120</v>
      </c>
      <c r="D10" s="19">
        <v>20</v>
      </c>
      <c r="E10" s="19">
        <v>540</v>
      </c>
      <c r="F10" s="19">
        <v>700</v>
      </c>
    </row>
    <row r="11" spans="1:6" x14ac:dyDescent="0.55000000000000004">
      <c r="A11" s="15" t="s">
        <v>8338</v>
      </c>
      <c r="B11" s="19"/>
      <c r="C11" s="19">
        <v>117</v>
      </c>
      <c r="D11" s="19"/>
      <c r="E11" s="19">
        <v>103</v>
      </c>
      <c r="F11" s="19">
        <v>220</v>
      </c>
    </row>
    <row r="12" spans="1:6" x14ac:dyDescent="0.55000000000000004">
      <c r="A12" s="15" t="s">
        <v>8322</v>
      </c>
      <c r="B12" s="19">
        <v>30</v>
      </c>
      <c r="C12" s="19">
        <v>127</v>
      </c>
      <c r="D12" s="19"/>
      <c r="E12" s="19">
        <v>80</v>
      </c>
      <c r="F12" s="19">
        <v>237</v>
      </c>
    </row>
    <row r="13" spans="1:6" x14ac:dyDescent="0.55000000000000004">
      <c r="A13" s="15" t="s">
        <v>8319</v>
      </c>
      <c r="B13" s="19">
        <v>178</v>
      </c>
      <c r="C13" s="19">
        <v>213</v>
      </c>
      <c r="D13" s="19"/>
      <c r="E13" s="19">
        <v>209</v>
      </c>
      <c r="F13" s="19">
        <v>600</v>
      </c>
    </row>
    <row r="14" spans="1:6" x14ac:dyDescent="0.55000000000000004">
      <c r="A14" s="15" t="s">
        <v>8317</v>
      </c>
      <c r="B14" s="19">
        <v>37</v>
      </c>
      <c r="C14" s="19">
        <v>493</v>
      </c>
      <c r="D14" s="19">
        <v>24</v>
      </c>
      <c r="E14" s="19">
        <v>839</v>
      </c>
      <c r="F14" s="19">
        <v>1393</v>
      </c>
    </row>
    <row r="15" spans="1:6" x14ac:dyDescent="0.55000000000000004">
      <c r="A15" s="15" t="s">
        <v>8365</v>
      </c>
      <c r="B15" s="19">
        <v>349</v>
      </c>
      <c r="C15" s="19">
        <v>1530</v>
      </c>
      <c r="D15" s="19">
        <v>50</v>
      </c>
      <c r="E15" s="19">
        <v>2185</v>
      </c>
      <c r="F15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04D7E-3DE5-450B-A2EC-5CBFC9E7626A}">
  <dimension ref="A1:F47"/>
  <sheetViews>
    <sheetView zoomScale="30" zoomScaleNormal="30" workbookViewId="0">
      <selection activeCell="B5" sqref="B5"/>
    </sheetView>
  </sheetViews>
  <sheetFormatPr defaultRowHeight="14.4" x14ac:dyDescent="0.55000000000000004"/>
  <cols>
    <col min="1" max="1" width="21.1015625" bestFit="1" customWidth="1"/>
    <col min="2" max="2" width="25.15625" bestFit="1" customWidth="1"/>
    <col min="3" max="3" width="7.578125" bestFit="1" customWidth="1"/>
    <col min="4" max="4" width="5.3125" bestFit="1" customWidth="1"/>
    <col min="5" max="5" width="13.20703125" bestFit="1" customWidth="1"/>
    <col min="6" max="6" width="14.41796875" bestFit="1" customWidth="1"/>
    <col min="7" max="11" width="15.7890625" bestFit="1" customWidth="1"/>
    <col min="12" max="12" width="12.62890625" bestFit="1" customWidth="1"/>
    <col min="13" max="36" width="15.26171875" bestFit="1" customWidth="1"/>
    <col min="37" max="37" width="9.89453125" bestFit="1" customWidth="1"/>
    <col min="38" max="41" width="10.05078125" bestFit="1" customWidth="1"/>
    <col min="42" max="42" width="8.15625" bestFit="1" customWidth="1"/>
    <col min="43" max="63" width="15.26171875" bestFit="1" customWidth="1"/>
    <col min="64" max="64" width="13.5234375" bestFit="1" customWidth="1"/>
    <col min="65" max="65" width="10.41796875" bestFit="1" customWidth="1"/>
  </cols>
  <sheetData>
    <row r="1" spans="1:6" x14ac:dyDescent="0.55000000000000004">
      <c r="A1" s="18" t="s">
        <v>8223</v>
      </c>
      <c r="B1" t="s">
        <v>8363</v>
      </c>
    </row>
    <row r="2" spans="1:6" x14ac:dyDescent="0.55000000000000004">
      <c r="A2" s="18" t="s">
        <v>8308</v>
      </c>
      <c r="B2" t="s">
        <v>8363</v>
      </c>
    </row>
    <row r="4" spans="1:6" x14ac:dyDescent="0.55000000000000004">
      <c r="A4" s="18" t="s">
        <v>8366</v>
      </c>
      <c r="B4" s="18" t="s">
        <v>8367</v>
      </c>
    </row>
    <row r="5" spans="1:6" x14ac:dyDescent="0.55000000000000004">
      <c r="A5" s="18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</row>
    <row r="6" spans="1:6" x14ac:dyDescent="0.55000000000000004">
      <c r="A6" s="15" t="s">
        <v>8316</v>
      </c>
      <c r="B6" s="19"/>
      <c r="C6" s="19">
        <v>100</v>
      </c>
      <c r="D6" s="19"/>
      <c r="E6" s="19"/>
      <c r="F6" s="19">
        <v>100</v>
      </c>
    </row>
    <row r="7" spans="1:6" x14ac:dyDescent="0.55000000000000004">
      <c r="A7" s="15" t="s">
        <v>8344</v>
      </c>
      <c r="B7" s="19">
        <v>20</v>
      </c>
      <c r="C7" s="19"/>
      <c r="D7" s="19"/>
      <c r="E7" s="19"/>
      <c r="F7" s="19">
        <v>20</v>
      </c>
    </row>
    <row r="8" spans="1:6" x14ac:dyDescent="0.55000000000000004">
      <c r="A8" s="15" t="s">
        <v>8332</v>
      </c>
      <c r="B8" s="19">
        <v>24</v>
      </c>
      <c r="C8" s="19"/>
      <c r="D8" s="19"/>
      <c r="E8" s="19"/>
      <c r="F8" s="19">
        <v>24</v>
      </c>
    </row>
    <row r="9" spans="1:6" x14ac:dyDescent="0.55000000000000004">
      <c r="A9" s="15" t="s">
        <v>8358</v>
      </c>
      <c r="B9" s="19"/>
      <c r="C9" s="19">
        <v>40</v>
      </c>
      <c r="D9" s="19"/>
      <c r="E9" s="19"/>
      <c r="F9" s="19">
        <v>40</v>
      </c>
    </row>
    <row r="10" spans="1:6" x14ac:dyDescent="0.55000000000000004">
      <c r="A10" s="15" t="s">
        <v>8354</v>
      </c>
      <c r="B10" s="19"/>
      <c r="C10" s="19"/>
      <c r="D10" s="19"/>
      <c r="E10" s="19">
        <v>40</v>
      </c>
      <c r="F10" s="19">
        <v>40</v>
      </c>
    </row>
    <row r="11" spans="1:6" x14ac:dyDescent="0.55000000000000004">
      <c r="A11" s="15" t="s">
        <v>8315</v>
      </c>
      <c r="B11" s="19"/>
      <c r="C11" s="19"/>
      <c r="D11" s="19"/>
      <c r="E11" s="19">
        <v>180</v>
      </c>
      <c r="F11" s="19">
        <v>180</v>
      </c>
    </row>
    <row r="12" spans="1:6" x14ac:dyDescent="0.55000000000000004">
      <c r="A12" s="15" t="s">
        <v>8314</v>
      </c>
      <c r="B12" s="19"/>
      <c r="C12" s="19">
        <v>80</v>
      </c>
      <c r="D12" s="19"/>
      <c r="E12" s="19"/>
      <c r="F12" s="19">
        <v>80</v>
      </c>
    </row>
    <row r="13" spans="1:6" x14ac:dyDescent="0.55000000000000004">
      <c r="A13" s="15" t="s">
        <v>8330</v>
      </c>
      <c r="B13" s="19"/>
      <c r="C13" s="19"/>
      <c r="D13" s="19"/>
      <c r="E13" s="19">
        <v>40</v>
      </c>
      <c r="F13" s="19">
        <v>40</v>
      </c>
    </row>
    <row r="14" spans="1:6" x14ac:dyDescent="0.55000000000000004">
      <c r="A14" s="15" t="s">
        <v>8347</v>
      </c>
      <c r="B14" s="19"/>
      <c r="C14" s="19">
        <v>40</v>
      </c>
      <c r="D14" s="19">
        <v>20</v>
      </c>
      <c r="E14" s="19"/>
      <c r="F14" s="19">
        <v>60</v>
      </c>
    </row>
    <row r="15" spans="1:6" x14ac:dyDescent="0.55000000000000004">
      <c r="A15" s="15" t="s">
        <v>8324</v>
      </c>
      <c r="B15" s="19"/>
      <c r="C15" s="19">
        <v>40</v>
      </c>
      <c r="D15" s="19"/>
      <c r="E15" s="19"/>
      <c r="F15" s="19">
        <v>40</v>
      </c>
    </row>
    <row r="16" spans="1:6" x14ac:dyDescent="0.55000000000000004">
      <c r="A16" s="15" t="s">
        <v>8337</v>
      </c>
      <c r="B16" s="19">
        <v>20</v>
      </c>
      <c r="C16" s="19">
        <v>120</v>
      </c>
      <c r="D16" s="19"/>
      <c r="E16" s="19"/>
      <c r="F16" s="19">
        <v>140</v>
      </c>
    </row>
    <row r="17" spans="1:6" x14ac:dyDescent="0.55000000000000004">
      <c r="A17" s="15" t="s">
        <v>8348</v>
      </c>
      <c r="B17" s="19"/>
      <c r="C17" s="19">
        <v>20</v>
      </c>
      <c r="D17" s="19"/>
      <c r="E17" s="19"/>
      <c r="F17" s="19">
        <v>20</v>
      </c>
    </row>
    <row r="18" spans="1:6" x14ac:dyDescent="0.55000000000000004">
      <c r="A18" s="15" t="s">
        <v>8349</v>
      </c>
      <c r="B18" s="19"/>
      <c r="C18" s="19"/>
      <c r="D18" s="19"/>
      <c r="E18" s="19">
        <v>140</v>
      </c>
      <c r="F18" s="19">
        <v>140</v>
      </c>
    </row>
    <row r="19" spans="1:6" x14ac:dyDescent="0.55000000000000004">
      <c r="A19" s="15" t="s">
        <v>8329</v>
      </c>
      <c r="B19" s="19"/>
      <c r="C19" s="19">
        <v>20</v>
      </c>
      <c r="D19" s="19"/>
      <c r="E19" s="19">
        <v>140</v>
      </c>
      <c r="F19" s="19">
        <v>160</v>
      </c>
    </row>
    <row r="20" spans="1:6" x14ac:dyDescent="0.55000000000000004">
      <c r="A20" s="15" t="s">
        <v>8328</v>
      </c>
      <c r="B20" s="19"/>
      <c r="C20" s="19">
        <v>60</v>
      </c>
      <c r="D20" s="19"/>
      <c r="E20" s="19"/>
      <c r="F20" s="19">
        <v>60</v>
      </c>
    </row>
    <row r="21" spans="1:6" x14ac:dyDescent="0.55000000000000004">
      <c r="A21" s="15" t="s">
        <v>8356</v>
      </c>
      <c r="B21" s="19"/>
      <c r="C21" s="19">
        <v>11</v>
      </c>
      <c r="D21" s="19"/>
      <c r="E21" s="19">
        <v>9</v>
      </c>
      <c r="F21" s="19">
        <v>20</v>
      </c>
    </row>
    <row r="22" spans="1:6" x14ac:dyDescent="0.55000000000000004">
      <c r="A22" s="15" t="s">
        <v>8327</v>
      </c>
      <c r="B22" s="19"/>
      <c r="C22" s="19"/>
      <c r="D22" s="19"/>
      <c r="E22" s="19">
        <v>20</v>
      </c>
      <c r="F22" s="19">
        <v>20</v>
      </c>
    </row>
    <row r="23" spans="1:6" x14ac:dyDescent="0.55000000000000004">
      <c r="A23" s="15" t="s">
        <v>8335</v>
      </c>
      <c r="B23" s="19"/>
      <c r="C23" s="19">
        <v>40</v>
      </c>
      <c r="D23" s="19"/>
      <c r="E23" s="19"/>
      <c r="F23" s="19">
        <v>40</v>
      </c>
    </row>
    <row r="24" spans="1:6" x14ac:dyDescent="0.55000000000000004">
      <c r="A24" s="15" t="s">
        <v>8359</v>
      </c>
      <c r="B24" s="19">
        <v>20</v>
      </c>
      <c r="C24" s="19">
        <v>60</v>
      </c>
      <c r="D24" s="19"/>
      <c r="E24" s="19">
        <v>60</v>
      </c>
      <c r="F24" s="19">
        <v>140</v>
      </c>
    </row>
    <row r="25" spans="1:6" x14ac:dyDescent="0.55000000000000004">
      <c r="A25" s="15" t="s">
        <v>8343</v>
      </c>
      <c r="B25" s="19"/>
      <c r="C25" s="19">
        <v>20</v>
      </c>
      <c r="D25" s="19"/>
      <c r="E25" s="19"/>
      <c r="F25" s="19">
        <v>20</v>
      </c>
    </row>
    <row r="26" spans="1:6" x14ac:dyDescent="0.55000000000000004">
      <c r="A26" s="15" t="s">
        <v>8323</v>
      </c>
      <c r="B26" s="19"/>
      <c r="C26" s="19"/>
      <c r="D26" s="19"/>
      <c r="E26" s="19">
        <v>60</v>
      </c>
      <c r="F26" s="19">
        <v>60</v>
      </c>
    </row>
    <row r="27" spans="1:6" x14ac:dyDescent="0.55000000000000004">
      <c r="A27" s="15" t="s">
        <v>8350</v>
      </c>
      <c r="B27" s="19"/>
      <c r="C27" s="19">
        <v>20</v>
      </c>
      <c r="D27" s="19"/>
      <c r="E27" s="19"/>
      <c r="F27" s="19">
        <v>20</v>
      </c>
    </row>
    <row r="28" spans="1:6" x14ac:dyDescent="0.55000000000000004">
      <c r="A28" s="15" t="s">
        <v>8339</v>
      </c>
      <c r="B28" s="19"/>
      <c r="C28" s="19">
        <v>57</v>
      </c>
      <c r="D28" s="19"/>
      <c r="E28" s="19">
        <v>103</v>
      </c>
      <c r="F28" s="19">
        <v>160</v>
      </c>
    </row>
    <row r="29" spans="1:6" x14ac:dyDescent="0.55000000000000004">
      <c r="A29" s="15" t="s">
        <v>8345</v>
      </c>
      <c r="B29" s="19"/>
      <c r="C29" s="19">
        <v>20</v>
      </c>
      <c r="D29" s="19"/>
      <c r="E29" s="19"/>
      <c r="F29" s="19">
        <v>20</v>
      </c>
    </row>
    <row r="30" spans="1:6" x14ac:dyDescent="0.55000000000000004">
      <c r="A30" s="15" t="s">
        <v>8318</v>
      </c>
      <c r="B30" s="19"/>
      <c r="C30" s="19">
        <v>353</v>
      </c>
      <c r="D30" s="19">
        <v>19</v>
      </c>
      <c r="E30" s="19">
        <v>694</v>
      </c>
      <c r="F30" s="19">
        <v>1066</v>
      </c>
    </row>
    <row r="31" spans="1:6" x14ac:dyDescent="0.55000000000000004">
      <c r="A31" s="15" t="s">
        <v>8346</v>
      </c>
      <c r="B31" s="19"/>
      <c r="C31" s="19"/>
      <c r="D31" s="19"/>
      <c r="E31" s="19">
        <v>40</v>
      </c>
      <c r="F31" s="19">
        <v>40</v>
      </c>
    </row>
    <row r="32" spans="1:6" x14ac:dyDescent="0.55000000000000004">
      <c r="A32" s="15" t="s">
        <v>8342</v>
      </c>
      <c r="B32" s="19"/>
      <c r="C32" s="19"/>
      <c r="D32" s="19"/>
      <c r="E32" s="19">
        <v>20</v>
      </c>
      <c r="F32" s="19">
        <v>20</v>
      </c>
    </row>
    <row r="33" spans="1:6" x14ac:dyDescent="0.55000000000000004">
      <c r="A33" s="15" t="s">
        <v>8353</v>
      </c>
      <c r="B33" s="19"/>
      <c r="C33" s="19">
        <v>20</v>
      </c>
      <c r="D33" s="19"/>
      <c r="E33" s="19"/>
      <c r="F33" s="19">
        <v>20</v>
      </c>
    </row>
    <row r="34" spans="1:6" x14ac:dyDescent="0.55000000000000004">
      <c r="A34" s="15" t="s">
        <v>8326</v>
      </c>
      <c r="B34" s="19"/>
      <c r="C34" s="19"/>
      <c r="D34" s="19"/>
      <c r="E34" s="19">
        <v>260</v>
      </c>
      <c r="F34" s="19">
        <v>260</v>
      </c>
    </row>
    <row r="35" spans="1:6" x14ac:dyDescent="0.55000000000000004">
      <c r="A35" s="15" t="s">
        <v>8313</v>
      </c>
      <c r="B35" s="19">
        <v>40</v>
      </c>
      <c r="C35" s="19"/>
      <c r="D35" s="19"/>
      <c r="E35" s="19"/>
      <c r="F35" s="19">
        <v>40</v>
      </c>
    </row>
    <row r="36" spans="1:6" x14ac:dyDescent="0.55000000000000004">
      <c r="A36" s="15" t="s">
        <v>8312</v>
      </c>
      <c r="B36" s="19"/>
      <c r="C36" s="19"/>
      <c r="D36" s="19"/>
      <c r="E36" s="19">
        <v>60</v>
      </c>
      <c r="F36" s="19">
        <v>60</v>
      </c>
    </row>
    <row r="37" spans="1:6" x14ac:dyDescent="0.55000000000000004">
      <c r="A37" s="15" t="s">
        <v>8352</v>
      </c>
      <c r="B37" s="19"/>
      <c r="C37" s="19"/>
      <c r="D37" s="19">
        <v>6</v>
      </c>
      <c r="E37" s="19">
        <v>34</v>
      </c>
      <c r="F37" s="19">
        <v>40</v>
      </c>
    </row>
    <row r="38" spans="1:6" x14ac:dyDescent="0.55000000000000004">
      <c r="A38" s="15" t="s">
        <v>8355</v>
      </c>
      <c r="B38" s="19">
        <v>18</v>
      </c>
      <c r="C38" s="19">
        <v>2</v>
      </c>
      <c r="D38" s="19"/>
      <c r="E38" s="19">
        <v>40</v>
      </c>
      <c r="F38" s="19">
        <v>60</v>
      </c>
    </row>
    <row r="39" spans="1:6" x14ac:dyDescent="0.55000000000000004">
      <c r="A39" s="15" t="s">
        <v>8357</v>
      </c>
      <c r="B39" s="19">
        <v>17</v>
      </c>
      <c r="C39" s="19">
        <v>80</v>
      </c>
      <c r="D39" s="19">
        <v>5</v>
      </c>
      <c r="E39" s="19">
        <v>85</v>
      </c>
      <c r="F39" s="19">
        <v>187</v>
      </c>
    </row>
    <row r="40" spans="1:6" x14ac:dyDescent="0.55000000000000004">
      <c r="A40" s="15" t="s">
        <v>8351</v>
      </c>
      <c r="B40" s="19"/>
      <c r="C40" s="19"/>
      <c r="D40" s="19"/>
      <c r="E40" s="19">
        <v>80</v>
      </c>
      <c r="F40" s="19">
        <v>80</v>
      </c>
    </row>
    <row r="41" spans="1:6" x14ac:dyDescent="0.55000000000000004">
      <c r="A41" s="15" t="s">
        <v>8311</v>
      </c>
      <c r="B41" s="19"/>
      <c r="C41" s="19"/>
      <c r="D41" s="19"/>
      <c r="E41" s="19">
        <v>60</v>
      </c>
      <c r="F41" s="19">
        <v>60</v>
      </c>
    </row>
    <row r="42" spans="1:6" x14ac:dyDescent="0.55000000000000004">
      <c r="A42" s="15" t="s">
        <v>8341</v>
      </c>
      <c r="B42" s="19">
        <v>10</v>
      </c>
      <c r="C42" s="19">
        <v>47</v>
      </c>
      <c r="D42" s="19"/>
      <c r="E42" s="19"/>
      <c r="F42" s="19">
        <v>57</v>
      </c>
    </row>
    <row r="43" spans="1:6" x14ac:dyDescent="0.55000000000000004">
      <c r="A43" s="15" t="s">
        <v>8334</v>
      </c>
      <c r="B43" s="19"/>
      <c r="C43" s="19">
        <v>100</v>
      </c>
      <c r="D43" s="19"/>
      <c r="E43" s="19"/>
      <c r="F43" s="19">
        <v>100</v>
      </c>
    </row>
    <row r="44" spans="1:6" x14ac:dyDescent="0.55000000000000004">
      <c r="A44" s="15" t="s">
        <v>8321</v>
      </c>
      <c r="B44" s="19">
        <v>60</v>
      </c>
      <c r="C44" s="19">
        <v>120</v>
      </c>
      <c r="D44" s="19"/>
      <c r="E44" s="19">
        <v>20</v>
      </c>
      <c r="F44" s="19">
        <v>200</v>
      </c>
    </row>
    <row r="45" spans="1:6" x14ac:dyDescent="0.55000000000000004">
      <c r="A45" s="15" t="s">
        <v>8320</v>
      </c>
      <c r="B45" s="19">
        <v>100</v>
      </c>
      <c r="C45" s="19">
        <v>60</v>
      </c>
      <c r="D45" s="19"/>
      <c r="E45" s="19"/>
      <c r="F45" s="19">
        <v>160</v>
      </c>
    </row>
    <row r="46" spans="1:6" x14ac:dyDescent="0.55000000000000004">
      <c r="A46" s="15" t="s">
        <v>8340</v>
      </c>
      <c r="B46" s="19">
        <v>20</v>
      </c>
      <c r="C46" s="19"/>
      <c r="D46" s="19"/>
      <c r="E46" s="19"/>
      <c r="F46" s="19">
        <v>20</v>
      </c>
    </row>
    <row r="47" spans="1:6" x14ac:dyDescent="0.55000000000000004">
      <c r="A47" s="15" t="s">
        <v>8365</v>
      </c>
      <c r="B47" s="19">
        <v>349</v>
      </c>
      <c r="C47" s="19">
        <v>1530</v>
      </c>
      <c r="D47" s="19">
        <v>50</v>
      </c>
      <c r="E47" s="19">
        <v>2185</v>
      </c>
      <c r="F47" s="1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F90FD-7921-4BA8-9ECA-0C2032B39CBA}">
  <dimension ref="A1:E18"/>
  <sheetViews>
    <sheetView tabSelected="1" workbookViewId="0">
      <selection activeCell="J2" sqref="J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8" t="s">
        <v>8308</v>
      </c>
      <c r="B1" t="s">
        <v>8363</v>
      </c>
    </row>
    <row r="2" spans="1:5" x14ac:dyDescent="0.55000000000000004">
      <c r="A2" s="18" t="s">
        <v>8382</v>
      </c>
      <c r="B2" t="s">
        <v>8363</v>
      </c>
    </row>
    <row r="4" spans="1:5" x14ac:dyDescent="0.55000000000000004">
      <c r="A4" s="18" t="s">
        <v>8366</v>
      </c>
      <c r="B4" s="18" t="s">
        <v>8367</v>
      </c>
    </row>
    <row r="5" spans="1:5" x14ac:dyDescent="0.55000000000000004">
      <c r="A5" s="18" t="s">
        <v>8364</v>
      </c>
      <c r="B5" t="s">
        <v>8220</v>
      </c>
      <c r="C5" t="s">
        <v>8221</v>
      </c>
      <c r="D5" t="s">
        <v>8219</v>
      </c>
      <c r="E5" t="s">
        <v>8365</v>
      </c>
    </row>
    <row r="6" spans="1:5" x14ac:dyDescent="0.55000000000000004">
      <c r="A6" s="24" t="s">
        <v>8375</v>
      </c>
      <c r="B6" s="19">
        <v>34</v>
      </c>
      <c r="C6" s="19">
        <v>149</v>
      </c>
      <c r="D6" s="19">
        <v>182</v>
      </c>
      <c r="E6" s="19">
        <v>365</v>
      </c>
    </row>
    <row r="7" spans="1:5" x14ac:dyDescent="0.55000000000000004">
      <c r="A7" s="24" t="s">
        <v>8376</v>
      </c>
      <c r="B7" s="19">
        <v>27</v>
      </c>
      <c r="C7" s="19">
        <v>106</v>
      </c>
      <c r="D7" s="19">
        <v>202</v>
      </c>
      <c r="E7" s="19">
        <v>335</v>
      </c>
    </row>
    <row r="8" spans="1:5" x14ac:dyDescent="0.55000000000000004">
      <c r="A8" s="24" t="s">
        <v>8377</v>
      </c>
      <c r="B8" s="19">
        <v>28</v>
      </c>
      <c r="C8" s="19">
        <v>108</v>
      </c>
      <c r="D8" s="19">
        <v>180</v>
      </c>
      <c r="E8" s="19">
        <v>316</v>
      </c>
    </row>
    <row r="9" spans="1:5" x14ac:dyDescent="0.55000000000000004">
      <c r="A9" s="24" t="s">
        <v>8378</v>
      </c>
      <c r="B9" s="19">
        <v>27</v>
      </c>
      <c r="C9" s="19">
        <v>102</v>
      </c>
      <c r="D9" s="19">
        <v>192</v>
      </c>
      <c r="E9" s="19">
        <v>321</v>
      </c>
    </row>
    <row r="10" spans="1:5" x14ac:dyDescent="0.55000000000000004">
      <c r="A10" s="24" t="s">
        <v>8369</v>
      </c>
      <c r="B10" s="19">
        <v>26</v>
      </c>
      <c r="C10" s="19">
        <v>126</v>
      </c>
      <c r="D10" s="19">
        <v>234</v>
      </c>
      <c r="E10" s="19">
        <v>386</v>
      </c>
    </row>
    <row r="11" spans="1:5" x14ac:dyDescent="0.55000000000000004">
      <c r="A11" s="24" t="s">
        <v>8379</v>
      </c>
      <c r="B11" s="19">
        <v>27</v>
      </c>
      <c r="C11" s="19">
        <v>147</v>
      </c>
      <c r="D11" s="19">
        <v>211</v>
      </c>
      <c r="E11" s="19">
        <v>385</v>
      </c>
    </row>
    <row r="12" spans="1:5" x14ac:dyDescent="0.55000000000000004">
      <c r="A12" s="24" t="s">
        <v>8370</v>
      </c>
      <c r="B12" s="19">
        <v>43</v>
      </c>
      <c r="C12" s="19">
        <v>150</v>
      </c>
      <c r="D12" s="19">
        <v>194</v>
      </c>
      <c r="E12" s="19">
        <v>387</v>
      </c>
    </row>
    <row r="13" spans="1:5" x14ac:dyDescent="0.55000000000000004">
      <c r="A13" s="24" t="s">
        <v>8371</v>
      </c>
      <c r="B13" s="19">
        <v>33</v>
      </c>
      <c r="C13" s="19">
        <v>134</v>
      </c>
      <c r="D13" s="19">
        <v>166</v>
      </c>
      <c r="E13" s="19">
        <v>333</v>
      </c>
    </row>
    <row r="14" spans="1:5" x14ac:dyDescent="0.55000000000000004">
      <c r="A14" s="24" t="s">
        <v>8372</v>
      </c>
      <c r="B14" s="19">
        <v>24</v>
      </c>
      <c r="C14" s="19">
        <v>127</v>
      </c>
      <c r="D14" s="19">
        <v>147</v>
      </c>
      <c r="E14" s="19">
        <v>298</v>
      </c>
    </row>
    <row r="15" spans="1:5" x14ac:dyDescent="0.55000000000000004">
      <c r="A15" s="24" t="s">
        <v>8373</v>
      </c>
      <c r="B15" s="19">
        <v>20</v>
      </c>
      <c r="C15" s="19">
        <v>149</v>
      </c>
      <c r="D15" s="19">
        <v>183</v>
      </c>
      <c r="E15" s="19">
        <v>352</v>
      </c>
    </row>
    <row r="16" spans="1:5" x14ac:dyDescent="0.55000000000000004">
      <c r="A16" s="24" t="s">
        <v>8374</v>
      </c>
      <c r="B16" s="19">
        <v>37</v>
      </c>
      <c r="C16" s="19">
        <v>114</v>
      </c>
      <c r="D16" s="19">
        <v>183</v>
      </c>
      <c r="E16" s="19">
        <v>334</v>
      </c>
    </row>
    <row r="17" spans="1:5" x14ac:dyDescent="0.55000000000000004">
      <c r="A17" s="24" t="s">
        <v>8380</v>
      </c>
      <c r="B17" s="19">
        <v>23</v>
      </c>
      <c r="C17" s="19">
        <v>118</v>
      </c>
      <c r="D17" s="19">
        <v>111</v>
      </c>
      <c r="E17" s="19">
        <v>252</v>
      </c>
    </row>
    <row r="18" spans="1:5" x14ac:dyDescent="0.55000000000000004">
      <c r="A18" s="24" t="s">
        <v>8365</v>
      </c>
      <c r="B18" s="19">
        <v>349</v>
      </c>
      <c r="C18" s="19">
        <v>1530</v>
      </c>
      <c r="D18" s="19">
        <v>2185</v>
      </c>
      <c r="E18" s="1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 Data Sheet</vt:lpstr>
      <vt:lpstr>BONUS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samms</cp:lastModifiedBy>
  <dcterms:created xsi:type="dcterms:W3CDTF">2017-04-20T15:17:24Z</dcterms:created>
  <dcterms:modified xsi:type="dcterms:W3CDTF">2019-11-16T16:12:55Z</dcterms:modified>
</cp:coreProperties>
</file>