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PivotChartFilter="1" defaultThemeVersion="124226"/>
  <bookViews>
    <workbookView xWindow="360" yWindow="30" windowWidth="18975" windowHeight="9975"/>
  </bookViews>
  <sheets>
    <sheet name="Data-Cost_Factory" sheetId="3" r:id="rId1"/>
    <sheet name="Factory Overhead Cost" sheetId="9" r:id="rId2"/>
    <sheet name="Adm. and Dist &amp; selling overhea" sheetId="10" r:id="rId3"/>
    <sheet name="Data-Sales" sheetId="1" r:id="rId4"/>
    <sheet name="Assumptions" sheetId="11" r:id="rId5"/>
    <sheet name="Break Even Chart" sheetId="15" r:id="rId6"/>
    <sheet name="Assumptions for Scenarios" sheetId="18" r:id="rId7"/>
    <sheet name="Scenario Summary" sheetId="25" r:id="rId8"/>
  </sheets>
  <definedNames>
    <definedName name="CAPACITY" localSheetId="6">#REF!</definedName>
    <definedName name="CAPACITY">#REF!</definedName>
    <definedName name="Fixed_Cost" localSheetId="6">'Assumptions for Scenarios'!$C$4</definedName>
    <definedName name="Fixed_Cost">Assumptions!$C$4</definedName>
    <definedName name="_xlnm.Print_Area" localSheetId="4">Assumptions!$B$2:$D$24,Assumptions!$E$16:$H$21</definedName>
    <definedName name="_xlnm.Print_Area" localSheetId="5">'Break Even Chart'!$I$1:$R$27,'Break Even Chart'!$A$1:$F$52</definedName>
    <definedName name="Profit">'Assumptions for Scenarios'!$C$24</definedName>
    <definedName name="Revenu">'Assumptions for Scenarios'!$C$18</definedName>
    <definedName name="Sales">Assumptions!$C$6</definedName>
    <definedName name="Sales_in_Units" localSheetId="6">'Assumptions for Scenarios'!$C$6</definedName>
    <definedName name="Sales_in_Units">'Assumptions for Scenarios'!$C$6</definedName>
    <definedName name="Sales_Revenue">'Assumptions for Scenarios'!$C$24</definedName>
    <definedName name="Selling_Price" localSheetId="6">'Assumptions for Scenarios'!$C$5</definedName>
    <definedName name="Selling_Price">Assumptions!$C$5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'Data-Sales'!#REF!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Variable_Cost" localSheetId="6">'Assumptions for Scenarios'!$C$3</definedName>
    <definedName name="Variable_Cost">Assumptions!$C$3</definedName>
  </definedNames>
  <calcPr calcId="144525"/>
</workbook>
</file>

<file path=xl/calcChain.xml><?xml version="1.0" encoding="utf-8"?>
<calcChain xmlns="http://schemas.openxmlformats.org/spreadsheetml/2006/main">
  <c r="C12" i="11" l="1"/>
  <c r="C17" i="18"/>
  <c r="C20" i="18" s="1"/>
  <c r="C13" i="18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C5" i="11"/>
  <c r="C18" i="11" s="1"/>
  <c r="C4" i="11"/>
  <c r="C23" i="11" s="1"/>
  <c r="C3" i="11"/>
  <c r="C20" i="11" s="1"/>
  <c r="C18" i="18" l="1"/>
  <c r="C21" i="18" s="1"/>
  <c r="C23" i="18"/>
  <c r="C9" i="18"/>
  <c r="C21" i="11"/>
  <c r="C24" i="11" s="1"/>
  <c r="C24" i="18" l="1"/>
  <c r="C10" i="18"/>
  <c r="C11" i="18"/>
  <c r="C12" i="15"/>
  <c r="B2" i="15"/>
  <c r="E3" i="15"/>
  <c r="E2" i="15"/>
  <c r="C12" i="18" l="1"/>
  <c r="C14" i="18" s="1"/>
  <c r="C40" i="15"/>
  <c r="C52" i="15"/>
  <c r="C48" i="15"/>
  <c r="C44" i="15"/>
  <c r="C36" i="15"/>
  <c r="C32" i="15"/>
  <c r="C28" i="15"/>
  <c r="C24" i="15"/>
  <c r="C20" i="15"/>
  <c r="C16" i="15"/>
  <c r="C8" i="15"/>
  <c r="C4" i="15"/>
  <c r="C49" i="15"/>
  <c r="C45" i="15"/>
  <c r="C41" i="15"/>
  <c r="C37" i="15"/>
  <c r="C33" i="15"/>
  <c r="C29" i="15"/>
  <c r="C25" i="15"/>
  <c r="C21" i="15"/>
  <c r="C17" i="15"/>
  <c r="C13" i="15"/>
  <c r="C9" i="15"/>
  <c r="C5" i="15"/>
  <c r="C50" i="15"/>
  <c r="C46" i="15"/>
  <c r="C42" i="15"/>
  <c r="C38" i="15"/>
  <c r="C34" i="15"/>
  <c r="C30" i="15"/>
  <c r="C26" i="15"/>
  <c r="C22" i="15"/>
  <c r="C18" i="15"/>
  <c r="C14" i="15"/>
  <c r="C10" i="15"/>
  <c r="C6" i="15"/>
  <c r="C2" i="15"/>
  <c r="D2" i="15" s="1"/>
  <c r="C51" i="15"/>
  <c r="C47" i="15"/>
  <c r="C43" i="15"/>
  <c r="C39" i="15"/>
  <c r="C35" i="15"/>
  <c r="C31" i="15"/>
  <c r="C27" i="15"/>
  <c r="C23" i="15"/>
  <c r="C19" i="15"/>
  <c r="C15" i="15"/>
  <c r="C11" i="15"/>
  <c r="C7" i="15"/>
  <c r="C3" i="15"/>
  <c r="C9" i="11"/>
  <c r="B3" i="15"/>
  <c r="F2" i="15" l="1"/>
  <c r="D3" i="15"/>
  <c r="F3" i="15" s="1"/>
  <c r="B4" i="15"/>
  <c r="D4" i="15" s="1"/>
  <c r="E4" i="15"/>
  <c r="F4" i="15" l="1"/>
  <c r="B5" i="15"/>
  <c r="D5" i="15" s="1"/>
  <c r="E5" i="15"/>
  <c r="F5" i="15" l="1"/>
  <c r="E6" i="15"/>
  <c r="B6" i="15"/>
  <c r="D6" i="15" s="1"/>
  <c r="F6" i="15" l="1"/>
  <c r="E7" i="15"/>
  <c r="B7" i="15"/>
  <c r="D7" i="15" s="1"/>
  <c r="F7" i="15" l="1"/>
  <c r="E8" i="15"/>
  <c r="B8" i="15"/>
  <c r="D8" i="15" s="1"/>
  <c r="C13" i="11"/>
  <c r="C11" i="11"/>
  <c r="C10" i="11"/>
  <c r="F8" i="15" l="1"/>
  <c r="B9" i="15"/>
  <c r="D9" i="15" s="1"/>
  <c r="E9" i="15"/>
  <c r="C14" i="11"/>
  <c r="F9" i="15" l="1"/>
  <c r="B10" i="15"/>
  <c r="D10" i="15" s="1"/>
  <c r="E10" i="15"/>
  <c r="C2" i="3"/>
  <c r="F10" i="15" l="1"/>
  <c r="E11" i="15"/>
  <c r="B11" i="15"/>
  <c r="D11" i="15" s="1"/>
  <c r="J5" i="3"/>
  <c r="K5" i="3" s="1"/>
  <c r="F11" i="15" l="1"/>
  <c r="E12" i="15"/>
  <c r="B12" i="15"/>
  <c r="D12" i="15" s="1"/>
  <c r="F12" i="15" l="1"/>
  <c r="B13" i="15"/>
  <c r="D13" i="15" s="1"/>
  <c r="E13" i="15"/>
  <c r="F13" i="15" l="1"/>
  <c r="B14" i="15"/>
  <c r="D14" i="15" s="1"/>
  <c r="E14" i="15"/>
  <c r="F14" i="15" l="1"/>
  <c r="E15" i="15"/>
  <c r="B15" i="15"/>
  <c r="D15" i="15" s="1"/>
  <c r="F15" i="15" l="1"/>
  <c r="B16" i="15"/>
  <c r="D16" i="15" s="1"/>
  <c r="E16" i="15"/>
  <c r="F16" i="15" l="1"/>
  <c r="B17" i="15"/>
  <c r="D17" i="15" s="1"/>
  <c r="E17" i="15"/>
  <c r="F17" i="15" l="1"/>
  <c r="E18" i="15"/>
  <c r="B18" i="15"/>
  <c r="D18" i="15" s="1"/>
  <c r="F18" i="15" l="1"/>
  <c r="E19" i="15"/>
  <c r="B19" i="15"/>
  <c r="D19" i="15" s="1"/>
  <c r="F19" i="15" l="1"/>
  <c r="E20" i="15"/>
  <c r="B20" i="15"/>
  <c r="D20" i="15" s="1"/>
  <c r="F20" i="15" l="1"/>
  <c r="B21" i="15"/>
  <c r="D21" i="15" s="1"/>
  <c r="E21" i="15"/>
  <c r="F21" i="15" l="1"/>
  <c r="B22" i="15"/>
  <c r="D22" i="15" s="1"/>
  <c r="E22" i="15"/>
  <c r="F22" i="15" l="1"/>
  <c r="E23" i="15"/>
  <c r="B23" i="15"/>
  <c r="D23" i="15" s="1"/>
  <c r="F23" i="15" l="1"/>
  <c r="E24" i="15"/>
  <c r="B24" i="15"/>
  <c r="D24" i="15" s="1"/>
  <c r="F24" i="15" l="1"/>
  <c r="B25" i="15"/>
  <c r="D25" i="15" s="1"/>
  <c r="E25" i="15"/>
  <c r="F25" i="15" l="1"/>
  <c r="B26" i="15"/>
  <c r="D26" i="15" s="1"/>
  <c r="E26" i="15"/>
  <c r="F26" i="15" l="1"/>
  <c r="E27" i="15"/>
  <c r="B27" i="15"/>
  <c r="D27" i="15" s="1"/>
  <c r="F27" i="15" l="1"/>
  <c r="E28" i="15"/>
  <c r="B28" i="15"/>
  <c r="D28" i="15" s="1"/>
  <c r="F28" i="15" l="1"/>
  <c r="B29" i="15"/>
  <c r="D29" i="15" s="1"/>
  <c r="E29" i="15"/>
  <c r="F29" i="15" l="1"/>
  <c r="B30" i="15"/>
  <c r="D30" i="15" s="1"/>
  <c r="E30" i="15"/>
  <c r="F30" i="15" l="1"/>
  <c r="E31" i="15"/>
  <c r="B31" i="15"/>
  <c r="D31" i="15" s="1"/>
  <c r="F31" i="15" l="1"/>
  <c r="E32" i="15"/>
  <c r="B32" i="15"/>
  <c r="D32" i="15" s="1"/>
  <c r="F32" i="15" l="1"/>
  <c r="B33" i="15"/>
  <c r="D33" i="15" s="1"/>
  <c r="E33" i="15"/>
  <c r="F33" i="15" l="1"/>
  <c r="B34" i="15"/>
  <c r="D34" i="15" s="1"/>
  <c r="E34" i="15"/>
  <c r="F34" i="15" l="1"/>
  <c r="E35" i="15"/>
  <c r="B35" i="15"/>
  <c r="D35" i="15" s="1"/>
  <c r="F35" i="15" l="1"/>
  <c r="E36" i="15"/>
  <c r="B36" i="15"/>
  <c r="D36" i="15" s="1"/>
  <c r="F36" i="15" l="1"/>
  <c r="B37" i="15"/>
  <c r="D37" i="15" s="1"/>
  <c r="E37" i="15"/>
  <c r="F37" i="15" l="1"/>
  <c r="B38" i="15"/>
  <c r="D38" i="15" s="1"/>
  <c r="E38" i="15"/>
  <c r="F38" i="15" l="1"/>
  <c r="E39" i="15"/>
  <c r="B39" i="15"/>
  <c r="D39" i="15" s="1"/>
  <c r="F39" i="15" l="1"/>
  <c r="E40" i="15"/>
  <c r="B40" i="15"/>
  <c r="D40" i="15" s="1"/>
  <c r="F40" i="15" l="1"/>
  <c r="B41" i="15"/>
  <c r="D41" i="15" s="1"/>
  <c r="E41" i="15"/>
  <c r="F41" i="15" l="1"/>
  <c r="B42" i="15"/>
  <c r="D42" i="15" s="1"/>
  <c r="E42" i="15"/>
  <c r="F42" i="15" l="1"/>
  <c r="E43" i="15"/>
  <c r="B43" i="15"/>
  <c r="D43" i="15" s="1"/>
  <c r="F43" i="15" l="1"/>
  <c r="E44" i="15"/>
  <c r="B44" i="15"/>
  <c r="D44" i="15" s="1"/>
  <c r="F44" i="15" l="1"/>
  <c r="B45" i="15"/>
  <c r="D45" i="15" s="1"/>
  <c r="E45" i="15"/>
  <c r="F45" i="15" l="1"/>
  <c r="B46" i="15"/>
  <c r="D46" i="15" s="1"/>
  <c r="E46" i="15"/>
  <c r="F46" i="15" l="1"/>
  <c r="E47" i="15"/>
  <c r="B47" i="15"/>
  <c r="D47" i="15" s="1"/>
  <c r="F47" i="15" l="1"/>
  <c r="E48" i="15"/>
  <c r="B48" i="15"/>
  <c r="D48" i="15" s="1"/>
  <c r="F48" i="15" l="1"/>
  <c r="B49" i="15"/>
  <c r="D49" i="15" s="1"/>
  <c r="E49" i="15"/>
  <c r="F49" i="15" l="1"/>
  <c r="B50" i="15"/>
  <c r="D50" i="15" s="1"/>
  <c r="E50" i="15"/>
  <c r="F50" i="15" l="1"/>
  <c r="E51" i="15"/>
  <c r="B51" i="15"/>
  <c r="D51" i="15" s="1"/>
  <c r="F51" i="15" l="1"/>
  <c r="E52" i="15"/>
  <c r="B52" i="15"/>
  <c r="D52" i="15" s="1"/>
  <c r="F52" i="15" l="1"/>
</calcChain>
</file>

<file path=xl/sharedStrings.xml><?xml version="1.0" encoding="utf-8"?>
<sst xmlns="http://schemas.openxmlformats.org/spreadsheetml/2006/main" count="95" uniqueCount="50">
  <si>
    <t>Quantity (units)</t>
  </si>
  <si>
    <t>Sales Revenue (Rs.)</t>
  </si>
  <si>
    <t>Total Factory Cost (Rs.)</t>
  </si>
  <si>
    <t>Factory Overhead Cost (Rs.)</t>
  </si>
  <si>
    <t>Administration, Selling and Distribution Overhead Cost (Rs.)</t>
  </si>
  <si>
    <t>Variable Cost</t>
  </si>
  <si>
    <t>Fixed Cost</t>
  </si>
  <si>
    <t>Assumption of the Model</t>
  </si>
  <si>
    <t>Selling Price</t>
  </si>
  <si>
    <t>Most Likely</t>
  </si>
  <si>
    <t>Worst</t>
  </si>
  <si>
    <t>Variable_Cost</t>
  </si>
  <si>
    <t>Fixed_Cost</t>
  </si>
  <si>
    <t>Selling_Price</t>
  </si>
  <si>
    <t>Sales In Units</t>
  </si>
  <si>
    <t>Per Unit</t>
  </si>
  <si>
    <t>Less: Variable Cost</t>
  </si>
  <si>
    <t>Contribution</t>
  </si>
  <si>
    <t>Less: Fixed Cost</t>
  </si>
  <si>
    <t>Profit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</si>
  <si>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</si>
  <si>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</si>
  <si>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</si>
  <si>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</si>
  <si>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</si>
  <si>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</si>
  <si>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</si>
  <si>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Quantity</t>
  </si>
  <si>
    <t>Total Cost</t>
  </si>
  <si>
    <t>Computation of Break Even Point</t>
  </si>
  <si>
    <t>Break Even Point (Sales in Units)</t>
  </si>
  <si>
    <t>Sales</t>
  </si>
  <si>
    <t>The Model</t>
  </si>
  <si>
    <t>Sale in Units</t>
  </si>
  <si>
    <t>Sales Revenue</t>
  </si>
  <si>
    <t>Less:</t>
  </si>
  <si>
    <t>VARIABLE COST</t>
  </si>
  <si>
    <t>FIXED COST</t>
  </si>
  <si>
    <t>SELLING PRICE</t>
  </si>
  <si>
    <t>SALES IN UNITS</t>
  </si>
  <si>
    <t>SCENARIOS</t>
  </si>
  <si>
    <t>WORST</t>
  </si>
  <si>
    <t>MOST LIKELY</t>
  </si>
  <si>
    <t>OPTIMISTIC</t>
  </si>
  <si>
    <t xml:space="preserve">Created by HP on 14-05-2017
</t>
  </si>
  <si>
    <t>Sales_in_Units</t>
  </si>
  <si>
    <t>Assumptions for the Model</t>
  </si>
  <si>
    <t>Break Even Point (Sales in Rs.)</t>
  </si>
  <si>
    <t>Revenue</t>
  </si>
  <si>
    <t>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</si>
</sst>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&quot;Rs.&quot;#,##0"/>
    <numFmt numFmtId="167" formatCode="&quot;Rs.&quot;#,##0.00"/>
  </numFmts>
  <fonts count="13" x14ac:knownFonts="1">
    <font>
      <sz val="12"/>
      <color theme="1"/>
      <name val="Cambria"/>
      <family val="2"/>
    </font>
    <font>
      <sz val="12"/>
      <color theme="1"/>
      <name val="Cambria"/>
      <family val="2"/>
    </font>
    <font>
      <sz val="10"/>
      <color theme="1"/>
      <name val="Verdana"/>
      <family val="2"/>
    </font>
    <font>
      <sz val="11"/>
      <color indexed="9"/>
      <name val="Cambria"/>
      <family val="2"/>
    </font>
    <font>
      <sz val="8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003300"/>
      <name val="Cambria"/>
      <family val="2"/>
    </font>
    <font>
      <b/>
      <sz val="12"/>
      <color theme="1"/>
      <name val="Calibri"/>
      <family val="2"/>
      <scheme val="minor"/>
    </font>
    <font>
      <b/>
      <sz val="14"/>
      <color indexed="9"/>
      <name val="Cambria"/>
      <family val="2"/>
    </font>
    <font>
      <b/>
      <sz val="12"/>
      <color indexed="8"/>
      <name val="Cambria"/>
      <family val="2"/>
    </font>
    <font>
      <b/>
      <sz val="12"/>
      <color indexed="18"/>
      <name val="Cambri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  <border>
      <left/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  <border>
      <left style="dashed">
        <color theme="5" tint="-0.24994659260841701"/>
      </left>
      <right/>
      <top style="dashed">
        <color theme="5" tint="-0.24994659260841701"/>
      </top>
      <bottom style="dashed">
        <color theme="5" tint="-0.24994659260841701"/>
      </bottom>
      <diagonal/>
    </border>
    <border>
      <left/>
      <right style="dashed">
        <color theme="5" tint="-0.24994659260841701"/>
      </right>
      <top/>
      <bottom style="dashed">
        <color theme="5" tint="-0.24994659260841701"/>
      </bottom>
      <diagonal/>
    </border>
    <border>
      <left style="dashed">
        <color theme="5" tint="-0.24994659260841701"/>
      </left>
      <right/>
      <top/>
      <bottom style="dashed">
        <color theme="5" tint="-0.24994659260841701"/>
      </bottom>
      <diagonal/>
    </border>
    <border>
      <left/>
      <right style="dashed">
        <color rgb="FF003300"/>
      </right>
      <top/>
      <bottom style="dashed">
        <color rgb="FF003300"/>
      </bottom>
      <diagonal/>
    </border>
    <border>
      <left style="dashed">
        <color rgb="FF003300"/>
      </left>
      <right/>
      <top/>
      <bottom style="dashed">
        <color rgb="FF003300"/>
      </bottom>
      <diagonal/>
    </border>
    <border>
      <left/>
      <right style="dashed">
        <color rgb="FF003300"/>
      </right>
      <top style="dashed">
        <color rgb="FF003300"/>
      </top>
      <bottom style="dashed">
        <color rgb="FF003300"/>
      </bottom>
      <diagonal/>
    </border>
    <border>
      <left style="dashed">
        <color rgb="FF003300"/>
      </left>
      <right/>
      <top style="dashed">
        <color rgb="FF003300"/>
      </top>
      <bottom style="dashed">
        <color rgb="FF003300"/>
      </bottom>
      <diagonal/>
    </border>
    <border>
      <left/>
      <right style="dashed">
        <color rgb="FF003300"/>
      </right>
      <top style="dashed">
        <color rgb="FF003300"/>
      </top>
      <bottom/>
      <diagonal/>
    </border>
    <border>
      <left style="dashed">
        <color rgb="FF003300"/>
      </left>
      <right/>
      <top style="dashed">
        <color rgb="FF0033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theme="5" tint="-0.24994659260841701"/>
      </right>
      <top style="dashed">
        <color theme="5" tint="-0.24994659260841701"/>
      </top>
      <bottom/>
      <diagonal/>
    </border>
    <border>
      <left style="dashed">
        <color theme="5" tint="-0.24994659260841701"/>
      </left>
      <right/>
      <top style="dashed">
        <color theme="5" tint="-0.2499465926084170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right" vertical="center"/>
    </xf>
    <xf numFmtId="166" fontId="0" fillId="0" borderId="3" xfId="1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166" fontId="0" fillId="0" borderId="9" xfId="1" applyNumberFormat="1" applyFont="1" applyFill="1" applyBorder="1" applyAlignment="1">
      <alignment horizontal="right" vertical="center"/>
    </xf>
    <xf numFmtId="166" fontId="0" fillId="0" borderId="11" xfId="1" applyNumberFormat="1" applyFont="1" applyFill="1" applyBorder="1" applyAlignment="1">
      <alignment horizontal="right" vertical="center"/>
    </xf>
    <xf numFmtId="165" fontId="0" fillId="0" borderId="8" xfId="1" applyNumberFormat="1" applyFont="1" applyFill="1" applyBorder="1" applyAlignment="1">
      <alignment horizontal="right" vertical="center"/>
    </xf>
    <xf numFmtId="165" fontId="0" fillId="0" borderId="10" xfId="1" applyNumberFormat="1" applyFont="1" applyFill="1" applyBorder="1" applyAlignment="1">
      <alignment horizontal="right" vertical="center"/>
    </xf>
    <xf numFmtId="165" fontId="0" fillId="0" borderId="2" xfId="1" applyNumberFormat="1" applyFont="1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 wrapText="1"/>
    </xf>
    <xf numFmtId="0" fontId="0" fillId="0" borderId="0" xfId="0" applyAlignment="1"/>
    <xf numFmtId="0" fontId="0" fillId="0" borderId="12" xfId="0" applyBorder="1"/>
    <xf numFmtId="0" fontId="0" fillId="0" borderId="12" xfId="0" applyBorder="1" applyAlignment="1"/>
    <xf numFmtId="0" fontId="0" fillId="0" borderId="0" xfId="0" applyFill="1" applyBorder="1" applyAlignment="1"/>
    <xf numFmtId="0" fontId="0" fillId="0" borderId="16" xfId="0" applyFill="1" applyBorder="1" applyAlignment="1"/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0" fillId="5" borderId="0" xfId="0" applyFill="1" applyBorder="1" applyAlignment="1"/>
    <xf numFmtId="0" fontId="4" fillId="0" borderId="0" xfId="0" applyFont="1" applyFill="1" applyBorder="1" applyAlignment="1">
      <alignment vertical="top" wrapText="1"/>
    </xf>
    <xf numFmtId="0" fontId="0" fillId="0" borderId="0" xfId="0" applyBorder="1"/>
    <xf numFmtId="0" fontId="0" fillId="0" borderId="18" xfId="0" applyBorder="1"/>
    <xf numFmtId="0" fontId="5" fillId="0" borderId="12" xfId="0" applyFont="1" applyBorder="1"/>
    <xf numFmtId="165" fontId="0" fillId="0" borderId="19" xfId="1" applyNumberFormat="1" applyFont="1" applyFill="1" applyBorder="1" applyAlignment="1">
      <alignment horizontal="right" vertical="center"/>
    </xf>
    <xf numFmtId="166" fontId="6" fillId="0" borderId="20" xfId="1" applyNumberFormat="1" applyFont="1" applyFill="1" applyBorder="1" applyAlignment="1">
      <alignment horizontal="right" vertical="center"/>
    </xf>
    <xf numFmtId="0" fontId="5" fillId="0" borderId="0" xfId="0" applyFont="1" applyBorder="1"/>
    <xf numFmtId="167" fontId="0" fillId="0" borderId="12" xfId="0" applyNumberFormat="1" applyBorder="1"/>
    <xf numFmtId="0" fontId="7" fillId="8" borderId="12" xfId="0" applyFont="1" applyFill="1" applyBorder="1"/>
    <xf numFmtId="167" fontId="7" fillId="8" borderId="12" xfId="0" applyNumberFormat="1" applyFont="1" applyFill="1" applyBorder="1"/>
    <xf numFmtId="0" fontId="8" fillId="6" borderId="12" xfId="0" applyFont="1" applyFill="1" applyBorder="1" applyAlignment="1">
      <alignment horizontal="left" vertical="center"/>
    </xf>
    <xf numFmtId="167" fontId="5" fillId="0" borderId="12" xfId="0" applyNumberFormat="1" applyFont="1" applyBorder="1"/>
    <xf numFmtId="0" fontId="9" fillId="7" borderId="12" xfId="0" applyFont="1" applyFill="1" applyBorder="1"/>
    <xf numFmtId="167" fontId="0" fillId="0" borderId="0" xfId="0" applyNumberFormat="1" applyFill="1" applyBorder="1" applyAlignment="1"/>
    <xf numFmtId="167" fontId="0" fillId="0" borderId="14" xfId="0" applyNumberFormat="1" applyFill="1" applyBorder="1" applyAlignment="1"/>
    <xf numFmtId="167" fontId="0" fillId="5" borderId="0" xfId="0" applyNumberFormat="1" applyFill="1" applyBorder="1" applyAlignment="1"/>
    <xf numFmtId="0" fontId="10" fillId="3" borderId="15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4" borderId="16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left"/>
    </xf>
    <xf numFmtId="0" fontId="0" fillId="7" borderId="12" xfId="0" applyFill="1" applyBorder="1"/>
    <xf numFmtId="0" fontId="0" fillId="7" borderId="12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6" formatCode="&quot;Rs.&quot;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ashed">
          <color rgb="FF003300"/>
        </left>
        <right/>
        <top style="dashed">
          <color rgb="FF0033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6" formatCode="&quot;Rs.&quot;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ashed">
          <color rgb="FF003300"/>
        </left>
        <right/>
        <top style="dashed">
          <color rgb="FF003300"/>
        </top>
        <bottom style="dashed">
          <color rgb="FF0033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6" formatCode="&quot;Rs.&quot;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ashed">
          <color rgb="FF003300"/>
        </left>
        <right/>
        <top style="dashed">
          <color rgb="FF0033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>
        <left/>
        <right style="dashed">
          <color rgb="FF003300"/>
        </right>
        <top style="dashed">
          <color rgb="FF003300"/>
        </top>
        <bottom style="dashed">
          <color rgb="FF003300"/>
        </bottom>
      </border>
    </dxf>
    <dxf>
      <border>
        <top style="dashed">
          <color rgb="FF003300"/>
        </top>
        <vertical/>
        <horizontal/>
      </border>
    </dxf>
    <dxf>
      <border diagonalUp="0" diagonalDown="0">
        <left style="dashed">
          <color rgb="FF003300"/>
        </left>
        <right style="dashed">
          <color rgb="FF003300"/>
        </right>
        <top style="dashed">
          <color rgb="FF003300"/>
        </top>
        <bottom style="dashed">
          <color rgb="FF003300"/>
        </bottom>
      </border>
    </dxf>
    <dxf>
      <fill>
        <patternFill patternType="none">
          <fgColor indexed="64"/>
          <bgColor auto="1"/>
        </patternFill>
      </fill>
    </dxf>
    <dxf>
      <border>
        <bottom style="dashed">
          <color rgb="FF003300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dashed">
          <color rgb="FF003300"/>
        </left>
        <right style="dashed">
          <color rgb="FF0033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6" formatCode="&quot;Rs.&quot;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ashed">
          <color theme="5" tint="-0.24994659260841701"/>
        </left>
        <right/>
        <top style="dashed">
          <color theme="5" tint="-0.24994659260841701"/>
        </top>
        <bottom style="dashed">
          <color theme="5" tint="-0.24994659260841701"/>
        </bottom>
      </border>
    </dxf>
    <dxf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/>
        <right style="dashed">
          <color theme="5" tint="-0.24994659260841701"/>
        </right>
        <top style="dashed">
          <color theme="5" tint="-0.24994659260841701"/>
        </top>
        <bottom style="dashed">
          <color theme="5" tint="-0.24994659260841701"/>
        </bottom>
      </border>
    </dxf>
    <dxf>
      <border outline="0">
        <top style="dashed">
          <color rgb="FF953735"/>
        </top>
      </border>
    </dxf>
    <dxf>
      <border outline="0">
        <left style="dashed">
          <color rgb="FF953735"/>
        </left>
        <right style="dashed">
          <color rgb="FF953735"/>
        </right>
        <top style="dashed">
          <color rgb="FF953735"/>
        </top>
        <bottom style="dashed">
          <color rgb="FF953735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dashed">
          <color rgb="FF953735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6" formatCode="&quot;Rs.&quot;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ashed">
          <color theme="5" tint="-0.24994659260841701"/>
        </left>
        <right/>
        <top style="dashed">
          <color theme="5" tint="-0.24994659260841701"/>
        </top>
        <bottom style="dashed">
          <color theme="5" tint="-0.24994659260841701"/>
        </bottom>
      </border>
    </dxf>
    <dxf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/>
        <right style="dashed">
          <color theme="5" tint="-0.24994659260841701"/>
        </right>
        <top style="dashed">
          <color theme="5" tint="-0.24994659260841701"/>
        </top>
        <bottom style="dashed">
          <color theme="5" tint="-0.24994659260841701"/>
        </bottom>
      </border>
    </dxf>
    <dxf>
      <border outline="0">
        <top style="dashed">
          <color rgb="FF953735"/>
        </top>
      </border>
    </dxf>
    <dxf>
      <border outline="0">
        <left style="dashed">
          <color rgb="FF953735"/>
        </left>
        <right style="dashed">
          <color rgb="FF953735"/>
        </right>
        <top style="dashed">
          <color rgb="FF953735"/>
        </top>
        <bottom style="dashed">
          <color rgb="FF953735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dashed">
          <color rgb="FF953735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6" formatCode="&quot;Rs.&quot;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ashed">
          <color theme="5" tint="-0.24994659260841701"/>
        </left>
        <right/>
        <top style="dashed">
          <color theme="5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6" formatCode="&quot;Rs.&quot;#,##0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 style="dashed">
          <color theme="5" tint="-0.24994659260841701"/>
        </left>
        <right/>
        <top style="dashed">
          <color theme="5" tint="-0.24994659260841701"/>
        </top>
        <bottom style="dashed">
          <color theme="5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/>
        <right style="dashed">
          <color theme="5" tint="-0.24994659260841701"/>
        </right>
        <top style="dashed">
          <color theme="5" tint="-0.24994659260841701"/>
        </top>
        <bottom/>
      </border>
    </dxf>
    <dxf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relativeIndent="0" justifyLastLine="0" shrinkToFit="0" readingOrder="0"/>
      <border diagonalUp="0" diagonalDown="0" outline="0">
        <left/>
        <right style="dashed">
          <color theme="5" tint="-0.24994659260841701"/>
        </right>
        <top style="dashed">
          <color theme="5" tint="-0.24994659260841701"/>
        </top>
        <bottom style="dashed">
          <color theme="5" tint="-0.24994659260841701"/>
        </bottom>
      </border>
    </dxf>
    <dxf>
      <border outline="0">
        <top style="dashed">
          <color theme="5" tint="-0.24994659260841701"/>
        </top>
      </border>
    </dxf>
    <dxf>
      <border outline="0">
        <left style="dashed">
          <color theme="5" tint="-0.24994659260841701"/>
        </left>
        <right style="dashed">
          <color theme="5" tint="-0.24994659260841701"/>
        </right>
        <top style="dashed">
          <color theme="5" tint="-0.24994659260841701"/>
        </top>
        <bottom style="dashed">
          <color theme="5" tint="-0.2499465926084170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dashed">
          <color theme="5" tint="-0.24994659260841701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colors>
    <mruColors>
      <color rgb="FF00FF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'Data-Cost_Factory'!$B$1</c:f>
              <c:strCache>
                <c:ptCount val="1"/>
                <c:pt idx="0">
                  <c:v>Total Factory Cost (Rs.)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trendline>
            <c:trendlineType val="linear"/>
            <c:dispRSqr val="0"/>
            <c:dispEq val="1"/>
            <c:trendlineLbl>
              <c:layout>
                <c:manualLayout>
                  <c:x val="-0.45309948725846921"/>
                  <c:y val="2.236901382802263E-2"/>
                </c:manualLayout>
              </c:layout>
              <c:numFmt formatCode="General" sourceLinked="0"/>
            </c:trendlineLbl>
          </c:trendline>
          <c:xVal>
            <c:numRef>
              <c:f>'Data-Cost_Factory'!$A$2:$A$101</c:f>
              <c:numCache>
                <c:formatCode>_(* #,##0_);_(* \(#,##0\);_(* "-"??_);_(@_)</c:formatCode>
                <c:ptCount val="100"/>
                <c:pt idx="0">
                  <c:v>5061</c:v>
                </c:pt>
                <c:pt idx="1">
                  <c:v>5103</c:v>
                </c:pt>
                <c:pt idx="2">
                  <c:v>5217</c:v>
                </c:pt>
                <c:pt idx="3">
                  <c:v>5232</c:v>
                </c:pt>
                <c:pt idx="4">
                  <c:v>5256</c:v>
                </c:pt>
                <c:pt idx="5">
                  <c:v>5272</c:v>
                </c:pt>
                <c:pt idx="6">
                  <c:v>5299</c:v>
                </c:pt>
                <c:pt idx="7">
                  <c:v>5430</c:v>
                </c:pt>
                <c:pt idx="8">
                  <c:v>5462</c:v>
                </c:pt>
                <c:pt idx="9">
                  <c:v>5475</c:v>
                </c:pt>
                <c:pt idx="10">
                  <c:v>5514</c:v>
                </c:pt>
                <c:pt idx="11">
                  <c:v>5515</c:v>
                </c:pt>
                <c:pt idx="12">
                  <c:v>5583</c:v>
                </c:pt>
                <c:pt idx="13">
                  <c:v>5639</c:v>
                </c:pt>
                <c:pt idx="14">
                  <c:v>5735</c:v>
                </c:pt>
                <c:pt idx="15">
                  <c:v>5788</c:v>
                </c:pt>
                <c:pt idx="16">
                  <c:v>5795</c:v>
                </c:pt>
                <c:pt idx="17">
                  <c:v>5817</c:v>
                </c:pt>
                <c:pt idx="18">
                  <c:v>5818</c:v>
                </c:pt>
                <c:pt idx="19">
                  <c:v>5831</c:v>
                </c:pt>
                <c:pt idx="20">
                  <c:v>5903</c:v>
                </c:pt>
                <c:pt idx="21">
                  <c:v>5904</c:v>
                </c:pt>
                <c:pt idx="22">
                  <c:v>5963</c:v>
                </c:pt>
                <c:pt idx="23">
                  <c:v>6018</c:v>
                </c:pt>
                <c:pt idx="24">
                  <c:v>6065</c:v>
                </c:pt>
                <c:pt idx="25">
                  <c:v>6110</c:v>
                </c:pt>
                <c:pt idx="26">
                  <c:v>6131</c:v>
                </c:pt>
                <c:pt idx="27">
                  <c:v>6163</c:v>
                </c:pt>
                <c:pt idx="28">
                  <c:v>6252</c:v>
                </c:pt>
                <c:pt idx="29">
                  <c:v>6384</c:v>
                </c:pt>
                <c:pt idx="30">
                  <c:v>6467</c:v>
                </c:pt>
                <c:pt idx="31">
                  <c:v>6509</c:v>
                </c:pt>
                <c:pt idx="32">
                  <c:v>6556</c:v>
                </c:pt>
                <c:pt idx="33">
                  <c:v>6558</c:v>
                </c:pt>
                <c:pt idx="34">
                  <c:v>6685</c:v>
                </c:pt>
                <c:pt idx="35">
                  <c:v>6693</c:v>
                </c:pt>
                <c:pt idx="36">
                  <c:v>6801</c:v>
                </c:pt>
                <c:pt idx="37">
                  <c:v>7046</c:v>
                </c:pt>
                <c:pt idx="38">
                  <c:v>7110</c:v>
                </c:pt>
                <c:pt idx="39">
                  <c:v>7147</c:v>
                </c:pt>
                <c:pt idx="40">
                  <c:v>7175</c:v>
                </c:pt>
                <c:pt idx="41">
                  <c:v>7187</c:v>
                </c:pt>
                <c:pt idx="42">
                  <c:v>7240</c:v>
                </c:pt>
                <c:pt idx="43">
                  <c:v>7326</c:v>
                </c:pt>
                <c:pt idx="44">
                  <c:v>7614</c:v>
                </c:pt>
                <c:pt idx="45">
                  <c:v>7630</c:v>
                </c:pt>
                <c:pt idx="46">
                  <c:v>7654</c:v>
                </c:pt>
                <c:pt idx="47">
                  <c:v>7655</c:v>
                </c:pt>
                <c:pt idx="48">
                  <c:v>7666</c:v>
                </c:pt>
                <c:pt idx="49">
                  <c:v>7675</c:v>
                </c:pt>
                <c:pt idx="50">
                  <c:v>7817</c:v>
                </c:pt>
                <c:pt idx="51">
                  <c:v>7907</c:v>
                </c:pt>
                <c:pt idx="52">
                  <c:v>7910</c:v>
                </c:pt>
                <c:pt idx="53">
                  <c:v>7920</c:v>
                </c:pt>
                <c:pt idx="54">
                  <c:v>7939</c:v>
                </c:pt>
                <c:pt idx="55">
                  <c:v>7986</c:v>
                </c:pt>
                <c:pt idx="56">
                  <c:v>7990</c:v>
                </c:pt>
                <c:pt idx="57">
                  <c:v>7998</c:v>
                </c:pt>
                <c:pt idx="58">
                  <c:v>7999</c:v>
                </c:pt>
                <c:pt idx="59">
                  <c:v>8032</c:v>
                </c:pt>
                <c:pt idx="60">
                  <c:v>8042</c:v>
                </c:pt>
                <c:pt idx="61">
                  <c:v>8048</c:v>
                </c:pt>
                <c:pt idx="62">
                  <c:v>8072</c:v>
                </c:pt>
                <c:pt idx="63">
                  <c:v>8118</c:v>
                </c:pt>
                <c:pt idx="64">
                  <c:v>8167</c:v>
                </c:pt>
                <c:pt idx="65">
                  <c:v>8176</c:v>
                </c:pt>
                <c:pt idx="66">
                  <c:v>8196</c:v>
                </c:pt>
                <c:pt idx="67">
                  <c:v>8326</c:v>
                </c:pt>
                <c:pt idx="68">
                  <c:v>8348</c:v>
                </c:pt>
                <c:pt idx="69">
                  <c:v>8379</c:v>
                </c:pt>
                <c:pt idx="70">
                  <c:v>8396</c:v>
                </c:pt>
                <c:pt idx="71">
                  <c:v>8407</c:v>
                </c:pt>
                <c:pt idx="72">
                  <c:v>8429</c:v>
                </c:pt>
                <c:pt idx="73">
                  <c:v>8550</c:v>
                </c:pt>
                <c:pt idx="74">
                  <c:v>8657</c:v>
                </c:pt>
                <c:pt idx="75">
                  <c:v>8736</c:v>
                </c:pt>
                <c:pt idx="76">
                  <c:v>8811</c:v>
                </c:pt>
                <c:pt idx="77">
                  <c:v>8814</c:v>
                </c:pt>
                <c:pt idx="78">
                  <c:v>8825</c:v>
                </c:pt>
                <c:pt idx="79">
                  <c:v>8865</c:v>
                </c:pt>
                <c:pt idx="80">
                  <c:v>8961</c:v>
                </c:pt>
                <c:pt idx="81">
                  <c:v>9017</c:v>
                </c:pt>
                <c:pt idx="82">
                  <c:v>9145</c:v>
                </c:pt>
                <c:pt idx="83">
                  <c:v>9154</c:v>
                </c:pt>
                <c:pt idx="84">
                  <c:v>9164</c:v>
                </c:pt>
                <c:pt idx="85">
                  <c:v>9206</c:v>
                </c:pt>
                <c:pt idx="86">
                  <c:v>9218</c:v>
                </c:pt>
                <c:pt idx="87">
                  <c:v>9255</c:v>
                </c:pt>
                <c:pt idx="88">
                  <c:v>9353</c:v>
                </c:pt>
                <c:pt idx="89">
                  <c:v>9471</c:v>
                </c:pt>
                <c:pt idx="90">
                  <c:v>9486</c:v>
                </c:pt>
                <c:pt idx="91">
                  <c:v>9551</c:v>
                </c:pt>
                <c:pt idx="92">
                  <c:v>9577</c:v>
                </c:pt>
                <c:pt idx="93">
                  <c:v>9612</c:v>
                </c:pt>
                <c:pt idx="94">
                  <c:v>9745</c:v>
                </c:pt>
                <c:pt idx="95">
                  <c:v>9817</c:v>
                </c:pt>
                <c:pt idx="96">
                  <c:v>9841</c:v>
                </c:pt>
                <c:pt idx="97">
                  <c:v>9873</c:v>
                </c:pt>
                <c:pt idx="98">
                  <c:v>9879</c:v>
                </c:pt>
                <c:pt idx="99">
                  <c:v>9998</c:v>
                </c:pt>
              </c:numCache>
            </c:numRef>
          </c:xVal>
          <c:yVal>
            <c:numRef>
              <c:f>'Data-Cost_Factory'!$B$2:$B$101</c:f>
              <c:numCache>
                <c:formatCode>"Rs."#,##0</c:formatCode>
                <c:ptCount val="100"/>
                <c:pt idx="0">
                  <c:v>141908.04834619819</c:v>
                </c:pt>
                <c:pt idx="1">
                  <c:v>140372.94210673525</c:v>
                </c:pt>
                <c:pt idx="2">
                  <c:v>137313.844610845</c:v>
                </c:pt>
                <c:pt idx="3">
                  <c:v>144312.90582671983</c:v>
                </c:pt>
                <c:pt idx="4">
                  <c:v>138664.4015076294</c:v>
                </c:pt>
                <c:pt idx="5">
                  <c:v>130645.71661078995</c:v>
                </c:pt>
                <c:pt idx="6">
                  <c:v>138631.18241774576</c:v>
                </c:pt>
                <c:pt idx="7">
                  <c:v>141046.59764053853</c:v>
                </c:pt>
                <c:pt idx="8">
                  <c:v>134367.3701458482</c:v>
                </c:pt>
                <c:pt idx="9">
                  <c:v>138737.56226952648</c:v>
                </c:pt>
                <c:pt idx="10">
                  <c:v>156276.81463251874</c:v>
                </c:pt>
                <c:pt idx="11">
                  <c:v>148321.437760056</c:v>
                </c:pt>
                <c:pt idx="12">
                  <c:v>148338.60417382777</c:v>
                </c:pt>
                <c:pt idx="13">
                  <c:v>157123.93367164873</c:v>
                </c:pt>
                <c:pt idx="14">
                  <c:v>144218.99198018666</c:v>
                </c:pt>
                <c:pt idx="15">
                  <c:v>155842.63878425886</c:v>
                </c:pt>
                <c:pt idx="16">
                  <c:v>167003.1024466024</c:v>
                </c:pt>
                <c:pt idx="17">
                  <c:v>147449.20350085362</c:v>
                </c:pt>
                <c:pt idx="18">
                  <c:v>166940.43279852348</c:v>
                </c:pt>
                <c:pt idx="19">
                  <c:v>161929.97993415329</c:v>
                </c:pt>
                <c:pt idx="20">
                  <c:v>154389.86134497414</c:v>
                </c:pt>
                <c:pt idx="21">
                  <c:v>146685.13803916678</c:v>
                </c:pt>
                <c:pt idx="22">
                  <c:v>145292.81722800265</c:v>
                </c:pt>
                <c:pt idx="23">
                  <c:v>162502.4527153745</c:v>
                </c:pt>
                <c:pt idx="24">
                  <c:v>169791.62387434358</c:v>
                </c:pt>
                <c:pt idx="25">
                  <c:v>165042.23117306051</c:v>
                </c:pt>
                <c:pt idx="26">
                  <c:v>159831.24815378763</c:v>
                </c:pt>
                <c:pt idx="27">
                  <c:v>178336.06888758455</c:v>
                </c:pt>
                <c:pt idx="28">
                  <c:v>152225.40045710164</c:v>
                </c:pt>
                <c:pt idx="29">
                  <c:v>155434.66021288274</c:v>
                </c:pt>
                <c:pt idx="30">
                  <c:v>180454.19235459028</c:v>
                </c:pt>
                <c:pt idx="31">
                  <c:v>164978.25821468688</c:v>
                </c:pt>
                <c:pt idx="32">
                  <c:v>171628.21909179594</c:v>
                </c:pt>
                <c:pt idx="33">
                  <c:v>167694.89159483594</c:v>
                </c:pt>
                <c:pt idx="34">
                  <c:v>166739.95074658768</c:v>
                </c:pt>
                <c:pt idx="35">
                  <c:v>159571.98519315742</c:v>
                </c:pt>
                <c:pt idx="36">
                  <c:v>191626.32815219491</c:v>
                </c:pt>
                <c:pt idx="37">
                  <c:v>165784.08342727862</c:v>
                </c:pt>
                <c:pt idx="38">
                  <c:v>176823.16168095017</c:v>
                </c:pt>
                <c:pt idx="39">
                  <c:v>179024.7609315509</c:v>
                </c:pt>
                <c:pt idx="40">
                  <c:v>174051.21701298913</c:v>
                </c:pt>
                <c:pt idx="41">
                  <c:v>188730.61521435223</c:v>
                </c:pt>
                <c:pt idx="42">
                  <c:v>182092.73464796177</c:v>
                </c:pt>
                <c:pt idx="43">
                  <c:v>193475.1296043616</c:v>
                </c:pt>
                <c:pt idx="44">
                  <c:v>214195.9947659584</c:v>
                </c:pt>
                <c:pt idx="45">
                  <c:v>215787.01486346964</c:v>
                </c:pt>
                <c:pt idx="46">
                  <c:v>180667.71524951491</c:v>
                </c:pt>
                <c:pt idx="47">
                  <c:v>190788.07597603553</c:v>
                </c:pt>
                <c:pt idx="48">
                  <c:v>208786.56211102803</c:v>
                </c:pt>
                <c:pt idx="49">
                  <c:v>200030.72887583208</c:v>
                </c:pt>
                <c:pt idx="50">
                  <c:v>203960.09740618334</c:v>
                </c:pt>
                <c:pt idx="51">
                  <c:v>193732.47656001229</c:v>
                </c:pt>
                <c:pt idx="52">
                  <c:v>198882.47759348707</c:v>
                </c:pt>
                <c:pt idx="53">
                  <c:v>199724.22316188418</c:v>
                </c:pt>
                <c:pt idx="54">
                  <c:v>217141.33371651001</c:v>
                </c:pt>
                <c:pt idx="55">
                  <c:v>194315.69889564853</c:v>
                </c:pt>
                <c:pt idx="56">
                  <c:v>197663.45479933612</c:v>
                </c:pt>
                <c:pt idx="57">
                  <c:v>196429.65004303405</c:v>
                </c:pt>
                <c:pt idx="58">
                  <c:v>214478.33852169989</c:v>
                </c:pt>
                <c:pt idx="59">
                  <c:v>206732.07872466621</c:v>
                </c:pt>
                <c:pt idx="60">
                  <c:v>207984.48924010966</c:v>
                </c:pt>
                <c:pt idx="61">
                  <c:v>205168.86808328418</c:v>
                </c:pt>
                <c:pt idx="62">
                  <c:v>186000.39543067981</c:v>
                </c:pt>
                <c:pt idx="63">
                  <c:v>217828.85970124285</c:v>
                </c:pt>
                <c:pt idx="64">
                  <c:v>223280.83759930177</c:v>
                </c:pt>
                <c:pt idx="65">
                  <c:v>228713.33650465988</c:v>
                </c:pt>
                <c:pt idx="66">
                  <c:v>229014.75876106389</c:v>
                </c:pt>
                <c:pt idx="67">
                  <c:v>215770.23589217538</c:v>
                </c:pt>
                <c:pt idx="68">
                  <c:v>234341.77514261176</c:v>
                </c:pt>
                <c:pt idx="69">
                  <c:v>230586.55884907904</c:v>
                </c:pt>
                <c:pt idx="70">
                  <c:v>204680.63991148598</c:v>
                </c:pt>
                <c:pt idx="71">
                  <c:v>198880.72059767012</c:v>
                </c:pt>
                <c:pt idx="72">
                  <c:v>211918.03854421814</c:v>
                </c:pt>
                <c:pt idx="73">
                  <c:v>236479.96628203709</c:v>
                </c:pt>
                <c:pt idx="74">
                  <c:v>236342.18448118051</c:v>
                </c:pt>
                <c:pt idx="75">
                  <c:v>204450.83999932272</c:v>
                </c:pt>
                <c:pt idx="76">
                  <c:v>223955.51348126467</c:v>
                </c:pt>
                <c:pt idx="77">
                  <c:v>238733.36656534759</c:v>
                </c:pt>
                <c:pt idx="78">
                  <c:v>228526.78478251558</c:v>
                </c:pt>
                <c:pt idx="79">
                  <c:v>213943.32922613723</c:v>
                </c:pt>
                <c:pt idx="80">
                  <c:v>204664.44163551007</c:v>
                </c:pt>
                <c:pt idx="81">
                  <c:v>246073.48789703881</c:v>
                </c:pt>
                <c:pt idx="82">
                  <c:v>250312.75615069829</c:v>
                </c:pt>
                <c:pt idx="83">
                  <c:v>215395.54267358186</c:v>
                </c:pt>
                <c:pt idx="84">
                  <c:v>218271.8063135182</c:v>
                </c:pt>
                <c:pt idx="85">
                  <c:v>232970.9697765921</c:v>
                </c:pt>
                <c:pt idx="86">
                  <c:v>256452.12712512357</c:v>
                </c:pt>
                <c:pt idx="87">
                  <c:v>230212.48572578255</c:v>
                </c:pt>
                <c:pt idx="88">
                  <c:v>250416.58628434641</c:v>
                </c:pt>
                <c:pt idx="89">
                  <c:v>249940.77254903162</c:v>
                </c:pt>
                <c:pt idx="90">
                  <c:v>254834.49896193459</c:v>
                </c:pt>
                <c:pt idx="91">
                  <c:v>218155.76747125853</c:v>
                </c:pt>
                <c:pt idx="92">
                  <c:v>239573.39703008847</c:v>
                </c:pt>
                <c:pt idx="93">
                  <c:v>223254.88814348381</c:v>
                </c:pt>
                <c:pt idx="94">
                  <c:v>245203.10138056474</c:v>
                </c:pt>
                <c:pt idx="95">
                  <c:v>227066.34405019454</c:v>
                </c:pt>
                <c:pt idx="96">
                  <c:v>249689.03780368954</c:v>
                </c:pt>
                <c:pt idx="97">
                  <c:v>238334.29582657819</c:v>
                </c:pt>
                <c:pt idx="98">
                  <c:v>222947.67768277068</c:v>
                </c:pt>
                <c:pt idx="99">
                  <c:v>240109.2776974834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35680"/>
        <c:axId val="194123264"/>
      </c:scatterChart>
      <c:valAx>
        <c:axId val="164535680"/>
        <c:scaling>
          <c:orientation val="minMax"/>
          <c:min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94123264"/>
        <c:crosses val="autoZero"/>
        <c:crossBetween val="midCat"/>
      </c:valAx>
      <c:valAx>
        <c:axId val="194123264"/>
        <c:scaling>
          <c:orientation val="minMax"/>
          <c:max val="260000"/>
          <c:min val="1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Factory Cost</a:t>
                </a:r>
              </a:p>
            </c:rich>
          </c:tx>
          <c:layout/>
          <c:overlay val="0"/>
        </c:title>
        <c:numFmt formatCode="&quot;Rs.&quot;#,##0" sourceLinked="1"/>
        <c:majorTickMark val="out"/>
        <c:minorTickMark val="none"/>
        <c:tickLblPos val="nextTo"/>
        <c:crossAx val="164535680"/>
        <c:crossesAt val="0"/>
        <c:crossBetween val="midCat"/>
      </c:valAx>
      <c:spPr>
        <a:solidFill>
          <a:schemeClr val="accent6">
            <a:lumMod val="40000"/>
            <a:lumOff val="60000"/>
          </a:schemeClr>
        </a:solidFill>
        <a:ln w="25400" cap="flat" cmpd="sng" algn="ctr">
          <a:solidFill>
            <a:schemeClr val="accent2"/>
          </a:solidFill>
          <a:prstDash val="solid"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rgbClr val="E6DCAC"/>
        </a:gs>
        <a:gs pos="0">
          <a:srgbClr val="E6DCAC"/>
        </a:gs>
        <a:gs pos="12000">
          <a:srgbClr val="E6D78A"/>
        </a:gs>
        <a:gs pos="30000">
          <a:srgbClr val="C7AC4C"/>
        </a:gs>
        <a:gs pos="45000">
          <a:srgbClr val="E6D78A"/>
        </a:gs>
        <a:gs pos="77000">
          <a:srgbClr val="C7AC4C"/>
        </a:gs>
        <a:gs pos="100000">
          <a:srgbClr val="E6DCAC"/>
        </a:gs>
      </a:gsLst>
      <a:lin ang="600000" scaled="0"/>
      <a:tileRect/>
    </a:gradFill>
    <a:scene3d>
      <a:camera prst="orthographicFront"/>
      <a:lightRig rig="threePt" dir="t"/>
    </a:scene3d>
    <a:sp3d>
      <a:bevelT/>
      <a:bevelB prst="relaxedInset"/>
    </a:sp3d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843974118353998"/>
          <c:y val="4.3149946062567425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7188867016622933"/>
          <c:y val="0.17814233406336091"/>
          <c:w val="0.71105654385054207"/>
          <c:h val="0.675513655342907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'Factory Overhead Cost'!$B$1</c:f>
              <c:strCache>
                <c:ptCount val="1"/>
                <c:pt idx="0">
                  <c:v>Factory Overhead Cost (Rs.)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</c:marker>
          <c:dPt>
            <c:idx val="0"/>
            <c:marker>
              <c:symbol val="diamond"/>
              <c:size val="4"/>
            </c:marker>
            <c:bubble3D val="0"/>
          </c:dPt>
          <c:trendline>
            <c:trendlineType val="linear"/>
            <c:dispRSqr val="0"/>
            <c:dispEq val="1"/>
            <c:trendlineLbl>
              <c:layout>
                <c:manualLayout>
                  <c:x val="-0.35943591384509876"/>
                  <c:y val="-5.4199937007874018E-2"/>
                </c:manualLayout>
              </c:layout>
              <c:numFmt formatCode="General" sourceLinked="0"/>
            </c:trendlineLbl>
          </c:trendline>
          <c:xVal>
            <c:numRef>
              <c:f>'Factory Overhead Cost'!$A$2:$A$101</c:f>
              <c:numCache>
                <c:formatCode>_(* #,##0_);_(* \(#,##0\);_(* "-"??_);_(@_)</c:formatCode>
                <c:ptCount val="100"/>
                <c:pt idx="0">
                  <c:v>5074</c:v>
                </c:pt>
                <c:pt idx="1">
                  <c:v>5105</c:v>
                </c:pt>
                <c:pt idx="2">
                  <c:v>5158</c:v>
                </c:pt>
                <c:pt idx="3">
                  <c:v>5171</c:v>
                </c:pt>
                <c:pt idx="4">
                  <c:v>5193</c:v>
                </c:pt>
                <c:pt idx="5">
                  <c:v>5196</c:v>
                </c:pt>
                <c:pt idx="6">
                  <c:v>5209</c:v>
                </c:pt>
                <c:pt idx="7">
                  <c:v>5211</c:v>
                </c:pt>
                <c:pt idx="8">
                  <c:v>5233</c:v>
                </c:pt>
                <c:pt idx="9">
                  <c:v>5235</c:v>
                </c:pt>
                <c:pt idx="10">
                  <c:v>5358</c:v>
                </c:pt>
                <c:pt idx="11">
                  <c:v>5391</c:v>
                </c:pt>
                <c:pt idx="12">
                  <c:v>5405</c:v>
                </c:pt>
                <c:pt idx="13">
                  <c:v>5546</c:v>
                </c:pt>
                <c:pt idx="14">
                  <c:v>5555</c:v>
                </c:pt>
                <c:pt idx="15">
                  <c:v>5693</c:v>
                </c:pt>
                <c:pt idx="16">
                  <c:v>5818</c:v>
                </c:pt>
                <c:pt idx="17">
                  <c:v>5878</c:v>
                </c:pt>
                <c:pt idx="18">
                  <c:v>5974</c:v>
                </c:pt>
                <c:pt idx="19">
                  <c:v>5987</c:v>
                </c:pt>
                <c:pt idx="20">
                  <c:v>6003</c:v>
                </c:pt>
                <c:pt idx="21">
                  <c:v>6055</c:v>
                </c:pt>
                <c:pt idx="22">
                  <c:v>6107</c:v>
                </c:pt>
                <c:pt idx="23">
                  <c:v>6119</c:v>
                </c:pt>
                <c:pt idx="24">
                  <c:v>6197</c:v>
                </c:pt>
                <c:pt idx="25">
                  <c:v>6217</c:v>
                </c:pt>
                <c:pt idx="26">
                  <c:v>6220</c:v>
                </c:pt>
                <c:pt idx="27">
                  <c:v>6261</c:v>
                </c:pt>
                <c:pt idx="28">
                  <c:v>6355</c:v>
                </c:pt>
                <c:pt idx="29">
                  <c:v>6417</c:v>
                </c:pt>
                <c:pt idx="30">
                  <c:v>6477</c:v>
                </c:pt>
                <c:pt idx="31">
                  <c:v>6541</c:v>
                </c:pt>
                <c:pt idx="32">
                  <c:v>6663</c:v>
                </c:pt>
                <c:pt idx="33">
                  <c:v>6783</c:v>
                </c:pt>
                <c:pt idx="34">
                  <c:v>6825</c:v>
                </c:pt>
                <c:pt idx="35">
                  <c:v>6873</c:v>
                </c:pt>
                <c:pt idx="36">
                  <c:v>7003</c:v>
                </c:pt>
                <c:pt idx="37">
                  <c:v>7013</c:v>
                </c:pt>
                <c:pt idx="38">
                  <c:v>7165</c:v>
                </c:pt>
                <c:pt idx="39">
                  <c:v>7199</c:v>
                </c:pt>
                <c:pt idx="40">
                  <c:v>7239</c:v>
                </c:pt>
                <c:pt idx="41">
                  <c:v>7255</c:v>
                </c:pt>
                <c:pt idx="42">
                  <c:v>7255</c:v>
                </c:pt>
                <c:pt idx="43">
                  <c:v>7266</c:v>
                </c:pt>
                <c:pt idx="44">
                  <c:v>7305</c:v>
                </c:pt>
                <c:pt idx="45">
                  <c:v>7383</c:v>
                </c:pt>
                <c:pt idx="46">
                  <c:v>7409</c:v>
                </c:pt>
                <c:pt idx="47">
                  <c:v>7431</c:v>
                </c:pt>
                <c:pt idx="48">
                  <c:v>7453</c:v>
                </c:pt>
                <c:pt idx="49">
                  <c:v>7473</c:v>
                </c:pt>
                <c:pt idx="50">
                  <c:v>7595</c:v>
                </c:pt>
                <c:pt idx="51">
                  <c:v>7623</c:v>
                </c:pt>
                <c:pt idx="52">
                  <c:v>7711</c:v>
                </c:pt>
                <c:pt idx="53">
                  <c:v>7723</c:v>
                </c:pt>
                <c:pt idx="54">
                  <c:v>7773</c:v>
                </c:pt>
                <c:pt idx="55">
                  <c:v>7973</c:v>
                </c:pt>
                <c:pt idx="56">
                  <c:v>8001</c:v>
                </c:pt>
                <c:pt idx="57">
                  <c:v>8029</c:v>
                </c:pt>
                <c:pt idx="58">
                  <c:v>8048</c:v>
                </c:pt>
                <c:pt idx="59">
                  <c:v>8293</c:v>
                </c:pt>
                <c:pt idx="60">
                  <c:v>8308</c:v>
                </c:pt>
                <c:pt idx="61">
                  <c:v>8416</c:v>
                </c:pt>
                <c:pt idx="62">
                  <c:v>8427</c:v>
                </c:pt>
                <c:pt idx="63">
                  <c:v>8435</c:v>
                </c:pt>
                <c:pt idx="64">
                  <c:v>8452</c:v>
                </c:pt>
                <c:pt idx="65">
                  <c:v>8455</c:v>
                </c:pt>
                <c:pt idx="66">
                  <c:v>8460</c:v>
                </c:pt>
                <c:pt idx="67">
                  <c:v>8626</c:v>
                </c:pt>
                <c:pt idx="68">
                  <c:v>8669</c:v>
                </c:pt>
                <c:pt idx="69">
                  <c:v>8706</c:v>
                </c:pt>
                <c:pt idx="70">
                  <c:v>8744</c:v>
                </c:pt>
                <c:pt idx="71">
                  <c:v>8803</c:v>
                </c:pt>
                <c:pt idx="72">
                  <c:v>8823</c:v>
                </c:pt>
                <c:pt idx="73">
                  <c:v>8857</c:v>
                </c:pt>
                <c:pt idx="74">
                  <c:v>8859</c:v>
                </c:pt>
                <c:pt idx="75">
                  <c:v>8886</c:v>
                </c:pt>
                <c:pt idx="76">
                  <c:v>8899</c:v>
                </c:pt>
                <c:pt idx="77">
                  <c:v>8966</c:v>
                </c:pt>
                <c:pt idx="78">
                  <c:v>9046</c:v>
                </c:pt>
                <c:pt idx="79">
                  <c:v>9061</c:v>
                </c:pt>
                <c:pt idx="80">
                  <c:v>9130</c:v>
                </c:pt>
                <c:pt idx="81">
                  <c:v>9171</c:v>
                </c:pt>
                <c:pt idx="82">
                  <c:v>9188</c:v>
                </c:pt>
                <c:pt idx="83">
                  <c:v>9202</c:v>
                </c:pt>
                <c:pt idx="84">
                  <c:v>9228</c:v>
                </c:pt>
                <c:pt idx="85">
                  <c:v>9286</c:v>
                </c:pt>
                <c:pt idx="86">
                  <c:v>9294</c:v>
                </c:pt>
                <c:pt idx="87">
                  <c:v>9435</c:v>
                </c:pt>
                <c:pt idx="88">
                  <c:v>9449</c:v>
                </c:pt>
                <c:pt idx="89">
                  <c:v>9452</c:v>
                </c:pt>
                <c:pt idx="90">
                  <c:v>9477</c:v>
                </c:pt>
                <c:pt idx="91">
                  <c:v>9495</c:v>
                </c:pt>
                <c:pt idx="92">
                  <c:v>9588</c:v>
                </c:pt>
                <c:pt idx="93">
                  <c:v>9608</c:v>
                </c:pt>
                <c:pt idx="94">
                  <c:v>9744</c:v>
                </c:pt>
                <c:pt idx="95">
                  <c:v>9749</c:v>
                </c:pt>
                <c:pt idx="96">
                  <c:v>9811</c:v>
                </c:pt>
                <c:pt idx="97">
                  <c:v>9828</c:v>
                </c:pt>
                <c:pt idx="98">
                  <c:v>9849</c:v>
                </c:pt>
                <c:pt idx="99">
                  <c:v>9890</c:v>
                </c:pt>
              </c:numCache>
            </c:numRef>
          </c:xVal>
          <c:yVal>
            <c:numRef>
              <c:f>'Factory Overhead Cost'!$B$2:$B$101</c:f>
              <c:numCache>
                <c:formatCode>"Rs."#,##0</c:formatCode>
                <c:ptCount val="100"/>
                <c:pt idx="0">
                  <c:v>51295</c:v>
                </c:pt>
                <c:pt idx="1">
                  <c:v>51780</c:v>
                </c:pt>
                <c:pt idx="2">
                  <c:v>52233</c:v>
                </c:pt>
                <c:pt idx="3">
                  <c:v>52416</c:v>
                </c:pt>
                <c:pt idx="4">
                  <c:v>52597</c:v>
                </c:pt>
                <c:pt idx="5">
                  <c:v>52617</c:v>
                </c:pt>
                <c:pt idx="6">
                  <c:v>52750</c:v>
                </c:pt>
                <c:pt idx="7">
                  <c:v>52771</c:v>
                </c:pt>
                <c:pt idx="8">
                  <c:v>53044</c:v>
                </c:pt>
                <c:pt idx="9">
                  <c:v>52948</c:v>
                </c:pt>
                <c:pt idx="10">
                  <c:v>54311</c:v>
                </c:pt>
                <c:pt idx="11">
                  <c:v>54600</c:v>
                </c:pt>
                <c:pt idx="12">
                  <c:v>54559</c:v>
                </c:pt>
                <c:pt idx="13">
                  <c:v>56177</c:v>
                </c:pt>
                <c:pt idx="14">
                  <c:v>56206</c:v>
                </c:pt>
                <c:pt idx="15">
                  <c:v>57671</c:v>
                </c:pt>
                <c:pt idx="16">
                  <c:v>58830</c:v>
                </c:pt>
                <c:pt idx="17">
                  <c:v>59323</c:v>
                </c:pt>
                <c:pt idx="18">
                  <c:v>60469</c:v>
                </c:pt>
                <c:pt idx="19">
                  <c:v>60595</c:v>
                </c:pt>
                <c:pt idx="20">
                  <c:v>60623</c:v>
                </c:pt>
                <c:pt idx="21">
                  <c:v>61200</c:v>
                </c:pt>
                <c:pt idx="22">
                  <c:v>61697</c:v>
                </c:pt>
                <c:pt idx="23">
                  <c:v>61924</c:v>
                </c:pt>
                <c:pt idx="24">
                  <c:v>62683</c:v>
                </c:pt>
                <c:pt idx="25">
                  <c:v>62729</c:v>
                </c:pt>
                <c:pt idx="26">
                  <c:v>62835</c:v>
                </c:pt>
                <c:pt idx="27">
                  <c:v>63273</c:v>
                </c:pt>
                <c:pt idx="28">
                  <c:v>64167</c:v>
                </c:pt>
                <c:pt idx="29">
                  <c:v>64681</c:v>
                </c:pt>
                <c:pt idx="30">
                  <c:v>65433</c:v>
                </c:pt>
                <c:pt idx="31">
                  <c:v>66104</c:v>
                </c:pt>
                <c:pt idx="32">
                  <c:v>67285</c:v>
                </c:pt>
                <c:pt idx="33">
                  <c:v>68454</c:v>
                </c:pt>
                <c:pt idx="34">
                  <c:v>68840</c:v>
                </c:pt>
                <c:pt idx="35">
                  <c:v>69371</c:v>
                </c:pt>
                <c:pt idx="36">
                  <c:v>70677</c:v>
                </c:pt>
                <c:pt idx="37">
                  <c:v>70875</c:v>
                </c:pt>
                <c:pt idx="38">
                  <c:v>72260</c:v>
                </c:pt>
                <c:pt idx="39">
                  <c:v>72669</c:v>
                </c:pt>
                <c:pt idx="40">
                  <c:v>73039</c:v>
                </c:pt>
                <c:pt idx="41">
                  <c:v>73291</c:v>
                </c:pt>
                <c:pt idx="42">
                  <c:v>73145</c:v>
                </c:pt>
                <c:pt idx="43">
                  <c:v>73409</c:v>
                </c:pt>
                <c:pt idx="44">
                  <c:v>73713</c:v>
                </c:pt>
                <c:pt idx="45">
                  <c:v>74343</c:v>
                </c:pt>
                <c:pt idx="46">
                  <c:v>74599</c:v>
                </c:pt>
                <c:pt idx="47">
                  <c:v>74995</c:v>
                </c:pt>
                <c:pt idx="48">
                  <c:v>75244</c:v>
                </c:pt>
                <c:pt idx="49">
                  <c:v>75262</c:v>
                </c:pt>
                <c:pt idx="50">
                  <c:v>76546</c:v>
                </c:pt>
                <c:pt idx="51">
                  <c:v>76789</c:v>
                </c:pt>
                <c:pt idx="52">
                  <c:v>77674</c:v>
                </c:pt>
                <c:pt idx="53">
                  <c:v>77762</c:v>
                </c:pt>
                <c:pt idx="54">
                  <c:v>78363</c:v>
                </c:pt>
                <c:pt idx="55">
                  <c:v>80349</c:v>
                </c:pt>
                <c:pt idx="56">
                  <c:v>80728</c:v>
                </c:pt>
                <c:pt idx="57">
                  <c:v>80849</c:v>
                </c:pt>
                <c:pt idx="58">
                  <c:v>81154</c:v>
                </c:pt>
                <c:pt idx="59">
                  <c:v>83676</c:v>
                </c:pt>
                <c:pt idx="60">
                  <c:v>83650</c:v>
                </c:pt>
                <c:pt idx="61">
                  <c:v>84764</c:v>
                </c:pt>
                <c:pt idx="62">
                  <c:v>84774</c:v>
                </c:pt>
                <c:pt idx="63">
                  <c:v>85029</c:v>
                </c:pt>
                <c:pt idx="64">
                  <c:v>85209</c:v>
                </c:pt>
                <c:pt idx="65">
                  <c:v>85260</c:v>
                </c:pt>
                <c:pt idx="66">
                  <c:v>85102</c:v>
                </c:pt>
                <c:pt idx="67">
                  <c:v>86962</c:v>
                </c:pt>
                <c:pt idx="68">
                  <c:v>87377</c:v>
                </c:pt>
                <c:pt idx="69">
                  <c:v>87672</c:v>
                </c:pt>
                <c:pt idx="70">
                  <c:v>87958</c:v>
                </c:pt>
                <c:pt idx="71">
                  <c:v>88610</c:v>
                </c:pt>
                <c:pt idx="72">
                  <c:v>88793</c:v>
                </c:pt>
                <c:pt idx="73">
                  <c:v>89246</c:v>
                </c:pt>
                <c:pt idx="74">
                  <c:v>89189</c:v>
                </c:pt>
                <c:pt idx="75">
                  <c:v>89522</c:v>
                </c:pt>
                <c:pt idx="76">
                  <c:v>89682</c:v>
                </c:pt>
                <c:pt idx="77">
                  <c:v>90325</c:v>
                </c:pt>
                <c:pt idx="78">
                  <c:v>91104</c:v>
                </c:pt>
                <c:pt idx="79">
                  <c:v>91150</c:v>
                </c:pt>
                <c:pt idx="80">
                  <c:v>91983</c:v>
                </c:pt>
                <c:pt idx="81">
                  <c:v>92264</c:v>
                </c:pt>
                <c:pt idx="82">
                  <c:v>92512</c:v>
                </c:pt>
                <c:pt idx="83">
                  <c:v>92680</c:v>
                </c:pt>
                <c:pt idx="84">
                  <c:v>92806</c:v>
                </c:pt>
                <c:pt idx="85">
                  <c:v>93447</c:v>
                </c:pt>
                <c:pt idx="86">
                  <c:v>93468</c:v>
                </c:pt>
                <c:pt idx="87">
                  <c:v>94932</c:v>
                </c:pt>
                <c:pt idx="88">
                  <c:v>95110</c:v>
                </c:pt>
                <c:pt idx="89">
                  <c:v>95184</c:v>
                </c:pt>
                <c:pt idx="90">
                  <c:v>95386</c:v>
                </c:pt>
                <c:pt idx="91">
                  <c:v>95570</c:v>
                </c:pt>
                <c:pt idx="92">
                  <c:v>96510</c:v>
                </c:pt>
                <c:pt idx="93">
                  <c:v>96604</c:v>
                </c:pt>
                <c:pt idx="94">
                  <c:v>98107</c:v>
                </c:pt>
                <c:pt idx="95">
                  <c:v>98048</c:v>
                </c:pt>
                <c:pt idx="96">
                  <c:v>98614</c:v>
                </c:pt>
                <c:pt idx="97">
                  <c:v>98809</c:v>
                </c:pt>
                <c:pt idx="98">
                  <c:v>99165</c:v>
                </c:pt>
                <c:pt idx="99">
                  <c:v>99511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071040"/>
        <c:axId val="150790144"/>
      </c:scatterChart>
      <c:valAx>
        <c:axId val="240071040"/>
        <c:scaling>
          <c:orientation val="minMax"/>
          <c:min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crossAx val="150790144"/>
        <c:crosses val="autoZero"/>
        <c:crossBetween val="midCat"/>
      </c:valAx>
      <c:valAx>
        <c:axId val="150790144"/>
        <c:scaling>
          <c:orientation val="minMax"/>
          <c:min val="4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Factory</a:t>
                </a:r>
                <a:r>
                  <a:rPr lang="en-US" baseline="0"/>
                  <a:t> Overhead</a:t>
                </a:r>
                <a:endParaRPr lang="en-US"/>
              </a:p>
            </c:rich>
          </c:tx>
          <c:layout/>
          <c:overlay val="0"/>
        </c:title>
        <c:numFmt formatCode="&quot;Rs.&quot;#,##0" sourceLinked="1"/>
        <c:majorTickMark val="none"/>
        <c:minorTickMark val="none"/>
        <c:tickLblPos val="nextTo"/>
        <c:crossAx val="240071040"/>
        <c:crosses val="autoZero"/>
        <c:crossBetween val="midCat"/>
      </c:valAx>
      <c:spPr>
        <a:solidFill>
          <a:schemeClr val="accent6">
            <a:lumMod val="40000"/>
            <a:lumOff val="60000"/>
          </a:schemeClr>
        </a:solidFill>
        <a:ln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c:spPr>
    </c:plotArea>
    <c:plotVisOnly val="1"/>
    <c:dispBlanksAs val="gap"/>
    <c:showDLblsOverMax val="0"/>
  </c:chart>
  <c:spPr>
    <a:gradFill>
      <a:gsLst>
        <a:gs pos="0">
          <a:srgbClr val="E6DCAC"/>
        </a:gs>
        <a:gs pos="0">
          <a:srgbClr val="E6DCAC"/>
        </a:gs>
        <a:gs pos="12000">
          <a:srgbClr val="E6D78A"/>
        </a:gs>
        <a:gs pos="30000">
          <a:srgbClr val="C7AC4C"/>
        </a:gs>
        <a:gs pos="45000">
          <a:srgbClr val="E6D78A"/>
        </a:gs>
        <a:gs pos="77000">
          <a:srgbClr val="C7AC4C"/>
        </a:gs>
        <a:gs pos="100000">
          <a:srgbClr val="E6DCAC"/>
        </a:gs>
      </a:gsLst>
      <a:lin ang="2700000" scaled="1"/>
    </a:gradFill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Administration,</a:t>
            </a:r>
            <a:r>
              <a:rPr lang="en-US" baseline="0"/>
              <a:t> Selling &amp; Distribution Overhead Cost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'Adm. and Dist &amp; selling overhea'!$B$1</c:f>
              <c:strCache>
                <c:ptCount val="1"/>
                <c:pt idx="0">
                  <c:v>Administration, Selling and Distribution Overhead Cost (Rs.)</c:v>
                </c:pt>
              </c:strCache>
            </c:strRef>
          </c:tx>
          <c:spPr>
            <a:ln w="28575">
              <a:noFill/>
            </a:ln>
          </c:spPr>
          <c:xVal>
            <c:numRef>
              <c:f>'Adm. and Dist &amp; selling overhea'!$A$2:$A$101</c:f>
              <c:numCache>
                <c:formatCode>_(* #,##0_);_(* \(#,##0\);_(* "-"??_);_(@_)</c:formatCode>
                <c:ptCount val="100"/>
                <c:pt idx="0">
                  <c:v>5200</c:v>
                </c:pt>
                <c:pt idx="1">
                  <c:v>5244</c:v>
                </c:pt>
                <c:pt idx="2">
                  <c:v>5261</c:v>
                </c:pt>
                <c:pt idx="3">
                  <c:v>5285</c:v>
                </c:pt>
                <c:pt idx="4">
                  <c:v>5362</c:v>
                </c:pt>
                <c:pt idx="5">
                  <c:v>5370</c:v>
                </c:pt>
                <c:pt idx="6">
                  <c:v>5393</c:v>
                </c:pt>
                <c:pt idx="7">
                  <c:v>5401</c:v>
                </c:pt>
                <c:pt idx="8">
                  <c:v>5407</c:v>
                </c:pt>
                <c:pt idx="9">
                  <c:v>5409</c:v>
                </c:pt>
                <c:pt idx="10">
                  <c:v>5489</c:v>
                </c:pt>
                <c:pt idx="11">
                  <c:v>5562</c:v>
                </c:pt>
                <c:pt idx="12">
                  <c:v>5661</c:v>
                </c:pt>
                <c:pt idx="13">
                  <c:v>5673</c:v>
                </c:pt>
                <c:pt idx="14">
                  <c:v>5706</c:v>
                </c:pt>
                <c:pt idx="15">
                  <c:v>5730</c:v>
                </c:pt>
                <c:pt idx="16">
                  <c:v>5748</c:v>
                </c:pt>
                <c:pt idx="17">
                  <c:v>5751</c:v>
                </c:pt>
                <c:pt idx="18">
                  <c:v>5886</c:v>
                </c:pt>
                <c:pt idx="19">
                  <c:v>5907</c:v>
                </c:pt>
                <c:pt idx="20">
                  <c:v>5935</c:v>
                </c:pt>
                <c:pt idx="21">
                  <c:v>5996</c:v>
                </c:pt>
                <c:pt idx="22">
                  <c:v>6087</c:v>
                </c:pt>
                <c:pt idx="23">
                  <c:v>6096</c:v>
                </c:pt>
                <c:pt idx="24">
                  <c:v>6146</c:v>
                </c:pt>
                <c:pt idx="25">
                  <c:v>6275</c:v>
                </c:pt>
                <c:pt idx="26">
                  <c:v>6281</c:v>
                </c:pt>
                <c:pt idx="27">
                  <c:v>6371</c:v>
                </c:pt>
                <c:pt idx="28">
                  <c:v>6376</c:v>
                </c:pt>
                <c:pt idx="29">
                  <c:v>6423</c:v>
                </c:pt>
                <c:pt idx="30">
                  <c:v>6524</c:v>
                </c:pt>
                <c:pt idx="31">
                  <c:v>6525</c:v>
                </c:pt>
                <c:pt idx="32">
                  <c:v>6550</c:v>
                </c:pt>
                <c:pt idx="33">
                  <c:v>6588</c:v>
                </c:pt>
                <c:pt idx="34">
                  <c:v>6595</c:v>
                </c:pt>
                <c:pt idx="35">
                  <c:v>6600</c:v>
                </c:pt>
                <c:pt idx="36">
                  <c:v>6629</c:v>
                </c:pt>
                <c:pt idx="37">
                  <c:v>6690</c:v>
                </c:pt>
                <c:pt idx="38">
                  <c:v>6719</c:v>
                </c:pt>
                <c:pt idx="39">
                  <c:v>6722</c:v>
                </c:pt>
                <c:pt idx="40">
                  <c:v>6727</c:v>
                </c:pt>
                <c:pt idx="41">
                  <c:v>6748</c:v>
                </c:pt>
                <c:pt idx="42">
                  <c:v>6789</c:v>
                </c:pt>
                <c:pt idx="43">
                  <c:v>6803</c:v>
                </c:pt>
                <c:pt idx="44">
                  <c:v>7005</c:v>
                </c:pt>
                <c:pt idx="45">
                  <c:v>7228</c:v>
                </c:pt>
                <c:pt idx="46">
                  <c:v>7350</c:v>
                </c:pt>
                <c:pt idx="47">
                  <c:v>7364</c:v>
                </c:pt>
                <c:pt idx="48">
                  <c:v>7409</c:v>
                </c:pt>
                <c:pt idx="49">
                  <c:v>7431</c:v>
                </c:pt>
                <c:pt idx="50">
                  <c:v>7467</c:v>
                </c:pt>
                <c:pt idx="51">
                  <c:v>7524</c:v>
                </c:pt>
                <c:pt idx="52">
                  <c:v>7524</c:v>
                </c:pt>
                <c:pt idx="53">
                  <c:v>7536</c:v>
                </c:pt>
                <c:pt idx="54">
                  <c:v>7540</c:v>
                </c:pt>
                <c:pt idx="55">
                  <c:v>7581</c:v>
                </c:pt>
                <c:pt idx="56">
                  <c:v>7664</c:v>
                </c:pt>
                <c:pt idx="57">
                  <c:v>7667</c:v>
                </c:pt>
                <c:pt idx="58">
                  <c:v>7817</c:v>
                </c:pt>
                <c:pt idx="59">
                  <c:v>7878</c:v>
                </c:pt>
                <c:pt idx="60">
                  <c:v>7930</c:v>
                </c:pt>
                <c:pt idx="61">
                  <c:v>8055</c:v>
                </c:pt>
                <c:pt idx="62">
                  <c:v>8070</c:v>
                </c:pt>
                <c:pt idx="63">
                  <c:v>8133</c:v>
                </c:pt>
                <c:pt idx="64">
                  <c:v>8287</c:v>
                </c:pt>
                <c:pt idx="65">
                  <c:v>8323</c:v>
                </c:pt>
                <c:pt idx="66">
                  <c:v>8346</c:v>
                </c:pt>
                <c:pt idx="67">
                  <c:v>8447</c:v>
                </c:pt>
                <c:pt idx="68">
                  <c:v>8456</c:v>
                </c:pt>
                <c:pt idx="69">
                  <c:v>8637</c:v>
                </c:pt>
                <c:pt idx="70">
                  <c:v>8685</c:v>
                </c:pt>
                <c:pt idx="71">
                  <c:v>8740</c:v>
                </c:pt>
                <c:pt idx="72">
                  <c:v>8789</c:v>
                </c:pt>
                <c:pt idx="73">
                  <c:v>8800</c:v>
                </c:pt>
                <c:pt idx="74">
                  <c:v>8806</c:v>
                </c:pt>
                <c:pt idx="75">
                  <c:v>8838</c:v>
                </c:pt>
                <c:pt idx="76">
                  <c:v>8844</c:v>
                </c:pt>
                <c:pt idx="77">
                  <c:v>8923</c:v>
                </c:pt>
                <c:pt idx="78">
                  <c:v>8934</c:v>
                </c:pt>
                <c:pt idx="79">
                  <c:v>9003</c:v>
                </c:pt>
                <c:pt idx="80">
                  <c:v>9064</c:v>
                </c:pt>
                <c:pt idx="81">
                  <c:v>9067</c:v>
                </c:pt>
                <c:pt idx="82">
                  <c:v>9096</c:v>
                </c:pt>
                <c:pt idx="83">
                  <c:v>9110</c:v>
                </c:pt>
                <c:pt idx="84">
                  <c:v>9155</c:v>
                </c:pt>
                <c:pt idx="85">
                  <c:v>9199</c:v>
                </c:pt>
                <c:pt idx="86">
                  <c:v>9271</c:v>
                </c:pt>
                <c:pt idx="87">
                  <c:v>9281</c:v>
                </c:pt>
                <c:pt idx="88">
                  <c:v>9292</c:v>
                </c:pt>
                <c:pt idx="89">
                  <c:v>9340</c:v>
                </c:pt>
                <c:pt idx="90">
                  <c:v>9393</c:v>
                </c:pt>
                <c:pt idx="91">
                  <c:v>9436</c:v>
                </c:pt>
                <c:pt idx="92">
                  <c:v>9463</c:v>
                </c:pt>
                <c:pt idx="93">
                  <c:v>9515</c:v>
                </c:pt>
                <c:pt idx="94">
                  <c:v>9626</c:v>
                </c:pt>
                <c:pt idx="95">
                  <c:v>9627</c:v>
                </c:pt>
                <c:pt idx="96">
                  <c:v>9650</c:v>
                </c:pt>
                <c:pt idx="97">
                  <c:v>9669</c:v>
                </c:pt>
                <c:pt idx="98">
                  <c:v>9684</c:v>
                </c:pt>
                <c:pt idx="99">
                  <c:v>9738</c:v>
                </c:pt>
              </c:numCache>
            </c:numRef>
          </c:xVal>
          <c:yVal>
            <c:numRef>
              <c:f>'Adm. and Dist &amp; selling overhea'!$B$2:$B$101</c:f>
              <c:numCache>
                <c:formatCode>"Rs."#,##0</c:formatCode>
                <c:ptCount val="100"/>
                <c:pt idx="0">
                  <c:v>81464</c:v>
                </c:pt>
                <c:pt idx="1">
                  <c:v>79928</c:v>
                </c:pt>
                <c:pt idx="2">
                  <c:v>82793</c:v>
                </c:pt>
                <c:pt idx="3">
                  <c:v>83001</c:v>
                </c:pt>
                <c:pt idx="4">
                  <c:v>84028</c:v>
                </c:pt>
                <c:pt idx="5">
                  <c:v>85023</c:v>
                </c:pt>
                <c:pt idx="6">
                  <c:v>84984</c:v>
                </c:pt>
                <c:pt idx="7">
                  <c:v>82637</c:v>
                </c:pt>
                <c:pt idx="8">
                  <c:v>82694</c:v>
                </c:pt>
                <c:pt idx="9">
                  <c:v>83046</c:v>
                </c:pt>
                <c:pt idx="10">
                  <c:v>85824</c:v>
                </c:pt>
                <c:pt idx="11">
                  <c:v>85961</c:v>
                </c:pt>
                <c:pt idx="12">
                  <c:v>88419</c:v>
                </c:pt>
                <c:pt idx="13">
                  <c:v>88417</c:v>
                </c:pt>
                <c:pt idx="14">
                  <c:v>87692</c:v>
                </c:pt>
                <c:pt idx="15">
                  <c:v>89926</c:v>
                </c:pt>
                <c:pt idx="16">
                  <c:v>87761</c:v>
                </c:pt>
                <c:pt idx="17">
                  <c:v>90536</c:v>
                </c:pt>
                <c:pt idx="18">
                  <c:v>90103</c:v>
                </c:pt>
                <c:pt idx="19">
                  <c:v>92743</c:v>
                </c:pt>
                <c:pt idx="20">
                  <c:v>91921</c:v>
                </c:pt>
                <c:pt idx="21">
                  <c:v>94019</c:v>
                </c:pt>
                <c:pt idx="22">
                  <c:v>93539</c:v>
                </c:pt>
                <c:pt idx="23">
                  <c:v>94796</c:v>
                </c:pt>
                <c:pt idx="24">
                  <c:v>95621</c:v>
                </c:pt>
                <c:pt idx="25">
                  <c:v>97893</c:v>
                </c:pt>
                <c:pt idx="26">
                  <c:v>95466</c:v>
                </c:pt>
                <c:pt idx="27">
                  <c:v>97730</c:v>
                </c:pt>
                <c:pt idx="28">
                  <c:v>96720</c:v>
                </c:pt>
                <c:pt idx="29">
                  <c:v>100657</c:v>
                </c:pt>
                <c:pt idx="30">
                  <c:v>99281</c:v>
                </c:pt>
                <c:pt idx="31">
                  <c:v>100194</c:v>
                </c:pt>
                <c:pt idx="32">
                  <c:v>101366</c:v>
                </c:pt>
                <c:pt idx="33">
                  <c:v>99996</c:v>
                </c:pt>
                <c:pt idx="34">
                  <c:v>103250</c:v>
                </c:pt>
                <c:pt idx="35">
                  <c:v>102162</c:v>
                </c:pt>
                <c:pt idx="36">
                  <c:v>102467</c:v>
                </c:pt>
                <c:pt idx="37">
                  <c:v>104513</c:v>
                </c:pt>
                <c:pt idx="38">
                  <c:v>104473</c:v>
                </c:pt>
                <c:pt idx="39">
                  <c:v>104722</c:v>
                </c:pt>
                <c:pt idx="40">
                  <c:v>102954</c:v>
                </c:pt>
                <c:pt idx="41">
                  <c:v>104431</c:v>
                </c:pt>
                <c:pt idx="42">
                  <c:v>103110</c:v>
                </c:pt>
                <c:pt idx="43">
                  <c:v>105618</c:v>
                </c:pt>
                <c:pt idx="44">
                  <c:v>106796</c:v>
                </c:pt>
                <c:pt idx="45">
                  <c:v>109999</c:v>
                </c:pt>
                <c:pt idx="46">
                  <c:v>113146</c:v>
                </c:pt>
                <c:pt idx="47">
                  <c:v>112642</c:v>
                </c:pt>
                <c:pt idx="48">
                  <c:v>112163</c:v>
                </c:pt>
                <c:pt idx="49">
                  <c:v>114642</c:v>
                </c:pt>
                <c:pt idx="50">
                  <c:v>114253</c:v>
                </c:pt>
                <c:pt idx="51">
                  <c:v>117230</c:v>
                </c:pt>
                <c:pt idx="52">
                  <c:v>117075</c:v>
                </c:pt>
                <c:pt idx="53">
                  <c:v>116556</c:v>
                </c:pt>
                <c:pt idx="54">
                  <c:v>117550</c:v>
                </c:pt>
                <c:pt idx="55">
                  <c:v>115294</c:v>
                </c:pt>
                <c:pt idx="56">
                  <c:v>116446</c:v>
                </c:pt>
                <c:pt idx="57">
                  <c:v>116802</c:v>
                </c:pt>
                <c:pt idx="58">
                  <c:v>119730</c:v>
                </c:pt>
                <c:pt idx="59">
                  <c:v>119900</c:v>
                </c:pt>
                <c:pt idx="60">
                  <c:v>121487</c:v>
                </c:pt>
                <c:pt idx="61">
                  <c:v>125300</c:v>
                </c:pt>
                <c:pt idx="62">
                  <c:v>122415</c:v>
                </c:pt>
                <c:pt idx="63">
                  <c:v>123943</c:v>
                </c:pt>
                <c:pt idx="64">
                  <c:v>127517</c:v>
                </c:pt>
                <c:pt idx="65">
                  <c:v>128067</c:v>
                </c:pt>
                <c:pt idx="66">
                  <c:v>129402</c:v>
                </c:pt>
                <c:pt idx="67">
                  <c:v>128602</c:v>
                </c:pt>
                <c:pt idx="68">
                  <c:v>130646</c:v>
                </c:pt>
                <c:pt idx="69">
                  <c:v>130733</c:v>
                </c:pt>
                <c:pt idx="70">
                  <c:v>133770</c:v>
                </c:pt>
                <c:pt idx="71">
                  <c:v>132323</c:v>
                </c:pt>
                <c:pt idx="72">
                  <c:v>135493</c:v>
                </c:pt>
                <c:pt idx="73">
                  <c:v>133250</c:v>
                </c:pt>
                <c:pt idx="74">
                  <c:v>134063</c:v>
                </c:pt>
                <c:pt idx="75">
                  <c:v>135055</c:v>
                </c:pt>
                <c:pt idx="76">
                  <c:v>135711</c:v>
                </c:pt>
                <c:pt idx="77">
                  <c:v>136542</c:v>
                </c:pt>
                <c:pt idx="78">
                  <c:v>136870</c:v>
                </c:pt>
                <c:pt idx="79">
                  <c:v>137501</c:v>
                </c:pt>
                <c:pt idx="80">
                  <c:v>138377</c:v>
                </c:pt>
                <c:pt idx="81">
                  <c:v>138343</c:v>
                </c:pt>
                <c:pt idx="82">
                  <c:v>140618</c:v>
                </c:pt>
                <c:pt idx="83">
                  <c:v>137706</c:v>
                </c:pt>
                <c:pt idx="84">
                  <c:v>140208</c:v>
                </c:pt>
                <c:pt idx="85">
                  <c:v>139604</c:v>
                </c:pt>
                <c:pt idx="86">
                  <c:v>140252</c:v>
                </c:pt>
                <c:pt idx="87">
                  <c:v>140338</c:v>
                </c:pt>
                <c:pt idx="88">
                  <c:v>140900</c:v>
                </c:pt>
                <c:pt idx="89">
                  <c:v>141348</c:v>
                </c:pt>
                <c:pt idx="90">
                  <c:v>143244</c:v>
                </c:pt>
                <c:pt idx="91">
                  <c:v>143045</c:v>
                </c:pt>
                <c:pt idx="92">
                  <c:v>146129</c:v>
                </c:pt>
                <c:pt idx="93">
                  <c:v>144762</c:v>
                </c:pt>
                <c:pt idx="94">
                  <c:v>147617</c:v>
                </c:pt>
                <c:pt idx="95">
                  <c:v>146612</c:v>
                </c:pt>
                <c:pt idx="96">
                  <c:v>148672</c:v>
                </c:pt>
                <c:pt idx="97">
                  <c:v>147379</c:v>
                </c:pt>
                <c:pt idx="98">
                  <c:v>147156</c:v>
                </c:pt>
                <c:pt idx="99">
                  <c:v>148785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'Adm. and Dist &amp; selling overhea'!$B$1</c:f>
              <c:strCache>
                <c:ptCount val="1"/>
                <c:pt idx="0">
                  <c:v>Administration, Selling and Distribution Overhead Cost (Rs.)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trendline>
            <c:trendlineType val="linear"/>
            <c:dispRSqr val="0"/>
            <c:dispEq val="1"/>
            <c:trendlineLbl>
              <c:layout>
                <c:manualLayout>
                  <c:x val="-0.5379258399588811"/>
                  <c:y val="3.5861555060354012E-3"/>
                </c:manualLayout>
              </c:layout>
              <c:numFmt formatCode="General" sourceLinked="0"/>
            </c:trendlineLbl>
          </c:trendline>
          <c:xVal>
            <c:numRef>
              <c:f>'Adm. and Dist &amp; selling overhea'!$A$2:$A$101</c:f>
              <c:numCache>
                <c:formatCode>_(* #,##0_);_(* \(#,##0\);_(* "-"??_);_(@_)</c:formatCode>
                <c:ptCount val="100"/>
                <c:pt idx="0">
                  <c:v>5200</c:v>
                </c:pt>
                <c:pt idx="1">
                  <c:v>5244</c:v>
                </c:pt>
                <c:pt idx="2">
                  <c:v>5261</c:v>
                </c:pt>
                <c:pt idx="3">
                  <c:v>5285</c:v>
                </c:pt>
                <c:pt idx="4">
                  <c:v>5362</c:v>
                </c:pt>
                <c:pt idx="5">
                  <c:v>5370</c:v>
                </c:pt>
                <c:pt idx="6">
                  <c:v>5393</c:v>
                </c:pt>
                <c:pt idx="7">
                  <c:v>5401</c:v>
                </c:pt>
                <c:pt idx="8">
                  <c:v>5407</c:v>
                </c:pt>
                <c:pt idx="9">
                  <c:v>5409</c:v>
                </c:pt>
                <c:pt idx="10">
                  <c:v>5489</c:v>
                </c:pt>
                <c:pt idx="11">
                  <c:v>5562</c:v>
                </c:pt>
                <c:pt idx="12">
                  <c:v>5661</c:v>
                </c:pt>
                <c:pt idx="13">
                  <c:v>5673</c:v>
                </c:pt>
                <c:pt idx="14">
                  <c:v>5706</c:v>
                </c:pt>
                <c:pt idx="15">
                  <c:v>5730</c:v>
                </c:pt>
                <c:pt idx="16">
                  <c:v>5748</c:v>
                </c:pt>
                <c:pt idx="17">
                  <c:v>5751</c:v>
                </c:pt>
                <c:pt idx="18">
                  <c:v>5886</c:v>
                </c:pt>
                <c:pt idx="19">
                  <c:v>5907</c:v>
                </c:pt>
                <c:pt idx="20">
                  <c:v>5935</c:v>
                </c:pt>
                <c:pt idx="21">
                  <c:v>5996</c:v>
                </c:pt>
                <c:pt idx="22">
                  <c:v>6087</c:v>
                </c:pt>
                <c:pt idx="23">
                  <c:v>6096</c:v>
                </c:pt>
                <c:pt idx="24">
                  <c:v>6146</c:v>
                </c:pt>
                <c:pt idx="25">
                  <c:v>6275</c:v>
                </c:pt>
                <c:pt idx="26">
                  <c:v>6281</c:v>
                </c:pt>
                <c:pt idx="27">
                  <c:v>6371</c:v>
                </c:pt>
                <c:pt idx="28">
                  <c:v>6376</c:v>
                </c:pt>
                <c:pt idx="29">
                  <c:v>6423</c:v>
                </c:pt>
                <c:pt idx="30">
                  <c:v>6524</c:v>
                </c:pt>
                <c:pt idx="31">
                  <c:v>6525</c:v>
                </c:pt>
                <c:pt idx="32">
                  <c:v>6550</c:v>
                </c:pt>
                <c:pt idx="33">
                  <c:v>6588</c:v>
                </c:pt>
                <c:pt idx="34">
                  <c:v>6595</c:v>
                </c:pt>
                <c:pt idx="35">
                  <c:v>6600</c:v>
                </c:pt>
                <c:pt idx="36">
                  <c:v>6629</c:v>
                </c:pt>
                <c:pt idx="37">
                  <c:v>6690</c:v>
                </c:pt>
                <c:pt idx="38">
                  <c:v>6719</c:v>
                </c:pt>
                <c:pt idx="39">
                  <c:v>6722</c:v>
                </c:pt>
                <c:pt idx="40">
                  <c:v>6727</c:v>
                </c:pt>
                <c:pt idx="41">
                  <c:v>6748</c:v>
                </c:pt>
                <c:pt idx="42">
                  <c:v>6789</c:v>
                </c:pt>
                <c:pt idx="43">
                  <c:v>6803</c:v>
                </c:pt>
                <c:pt idx="44">
                  <c:v>7005</c:v>
                </c:pt>
                <c:pt idx="45">
                  <c:v>7228</c:v>
                </c:pt>
                <c:pt idx="46">
                  <c:v>7350</c:v>
                </c:pt>
                <c:pt idx="47">
                  <c:v>7364</c:v>
                </c:pt>
                <c:pt idx="48">
                  <c:v>7409</c:v>
                </c:pt>
                <c:pt idx="49">
                  <c:v>7431</c:v>
                </c:pt>
                <c:pt idx="50">
                  <c:v>7467</c:v>
                </c:pt>
                <c:pt idx="51">
                  <c:v>7524</c:v>
                </c:pt>
                <c:pt idx="52">
                  <c:v>7524</c:v>
                </c:pt>
                <c:pt idx="53">
                  <c:v>7536</c:v>
                </c:pt>
                <c:pt idx="54">
                  <c:v>7540</c:v>
                </c:pt>
                <c:pt idx="55">
                  <c:v>7581</c:v>
                </c:pt>
                <c:pt idx="56">
                  <c:v>7664</c:v>
                </c:pt>
                <c:pt idx="57">
                  <c:v>7667</c:v>
                </c:pt>
                <c:pt idx="58">
                  <c:v>7817</c:v>
                </c:pt>
                <c:pt idx="59">
                  <c:v>7878</c:v>
                </c:pt>
                <c:pt idx="60">
                  <c:v>7930</c:v>
                </c:pt>
                <c:pt idx="61">
                  <c:v>8055</c:v>
                </c:pt>
                <c:pt idx="62">
                  <c:v>8070</c:v>
                </c:pt>
                <c:pt idx="63">
                  <c:v>8133</c:v>
                </c:pt>
                <c:pt idx="64">
                  <c:v>8287</c:v>
                </c:pt>
                <c:pt idx="65">
                  <c:v>8323</c:v>
                </c:pt>
                <c:pt idx="66">
                  <c:v>8346</c:v>
                </c:pt>
                <c:pt idx="67">
                  <c:v>8447</c:v>
                </c:pt>
                <c:pt idx="68">
                  <c:v>8456</c:v>
                </c:pt>
                <c:pt idx="69">
                  <c:v>8637</c:v>
                </c:pt>
                <c:pt idx="70">
                  <c:v>8685</c:v>
                </c:pt>
                <c:pt idx="71">
                  <c:v>8740</c:v>
                </c:pt>
                <c:pt idx="72">
                  <c:v>8789</c:v>
                </c:pt>
                <c:pt idx="73">
                  <c:v>8800</c:v>
                </c:pt>
                <c:pt idx="74">
                  <c:v>8806</c:v>
                </c:pt>
                <c:pt idx="75">
                  <c:v>8838</c:v>
                </c:pt>
                <c:pt idx="76">
                  <c:v>8844</c:v>
                </c:pt>
                <c:pt idx="77">
                  <c:v>8923</c:v>
                </c:pt>
                <c:pt idx="78">
                  <c:v>8934</c:v>
                </c:pt>
                <c:pt idx="79">
                  <c:v>9003</c:v>
                </c:pt>
                <c:pt idx="80">
                  <c:v>9064</c:v>
                </c:pt>
                <c:pt idx="81">
                  <c:v>9067</c:v>
                </c:pt>
                <c:pt idx="82">
                  <c:v>9096</c:v>
                </c:pt>
                <c:pt idx="83">
                  <c:v>9110</c:v>
                </c:pt>
                <c:pt idx="84">
                  <c:v>9155</c:v>
                </c:pt>
                <c:pt idx="85">
                  <c:v>9199</c:v>
                </c:pt>
                <c:pt idx="86">
                  <c:v>9271</c:v>
                </c:pt>
                <c:pt idx="87">
                  <c:v>9281</c:v>
                </c:pt>
                <c:pt idx="88">
                  <c:v>9292</c:v>
                </c:pt>
                <c:pt idx="89">
                  <c:v>9340</c:v>
                </c:pt>
                <c:pt idx="90">
                  <c:v>9393</c:v>
                </c:pt>
                <c:pt idx="91">
                  <c:v>9436</c:v>
                </c:pt>
                <c:pt idx="92">
                  <c:v>9463</c:v>
                </c:pt>
                <c:pt idx="93">
                  <c:v>9515</c:v>
                </c:pt>
                <c:pt idx="94">
                  <c:v>9626</c:v>
                </c:pt>
                <c:pt idx="95">
                  <c:v>9627</c:v>
                </c:pt>
                <c:pt idx="96">
                  <c:v>9650</c:v>
                </c:pt>
                <c:pt idx="97">
                  <c:v>9669</c:v>
                </c:pt>
                <c:pt idx="98">
                  <c:v>9684</c:v>
                </c:pt>
                <c:pt idx="99">
                  <c:v>9738</c:v>
                </c:pt>
              </c:numCache>
            </c:numRef>
          </c:xVal>
          <c:yVal>
            <c:numRef>
              <c:f>'Adm. and Dist &amp; selling overhea'!$B$2:$B$101</c:f>
              <c:numCache>
                <c:formatCode>"Rs."#,##0</c:formatCode>
                <c:ptCount val="100"/>
                <c:pt idx="0">
                  <c:v>81464</c:v>
                </c:pt>
                <c:pt idx="1">
                  <c:v>79928</c:v>
                </c:pt>
                <c:pt idx="2">
                  <c:v>82793</c:v>
                </c:pt>
                <c:pt idx="3">
                  <c:v>83001</c:v>
                </c:pt>
                <c:pt idx="4">
                  <c:v>84028</c:v>
                </c:pt>
                <c:pt idx="5">
                  <c:v>85023</c:v>
                </c:pt>
                <c:pt idx="6">
                  <c:v>84984</c:v>
                </c:pt>
                <c:pt idx="7">
                  <c:v>82637</c:v>
                </c:pt>
                <c:pt idx="8">
                  <c:v>82694</c:v>
                </c:pt>
                <c:pt idx="9">
                  <c:v>83046</c:v>
                </c:pt>
                <c:pt idx="10">
                  <c:v>85824</c:v>
                </c:pt>
                <c:pt idx="11">
                  <c:v>85961</c:v>
                </c:pt>
                <c:pt idx="12">
                  <c:v>88419</c:v>
                </c:pt>
                <c:pt idx="13">
                  <c:v>88417</c:v>
                </c:pt>
                <c:pt idx="14">
                  <c:v>87692</c:v>
                </c:pt>
                <c:pt idx="15">
                  <c:v>89926</c:v>
                </c:pt>
                <c:pt idx="16">
                  <c:v>87761</c:v>
                </c:pt>
                <c:pt idx="17">
                  <c:v>90536</c:v>
                </c:pt>
                <c:pt idx="18">
                  <c:v>90103</c:v>
                </c:pt>
                <c:pt idx="19">
                  <c:v>92743</c:v>
                </c:pt>
                <c:pt idx="20">
                  <c:v>91921</c:v>
                </c:pt>
                <c:pt idx="21">
                  <c:v>94019</c:v>
                </c:pt>
                <c:pt idx="22">
                  <c:v>93539</c:v>
                </c:pt>
                <c:pt idx="23">
                  <c:v>94796</c:v>
                </c:pt>
                <c:pt idx="24">
                  <c:v>95621</c:v>
                </c:pt>
                <c:pt idx="25">
                  <c:v>97893</c:v>
                </c:pt>
                <c:pt idx="26">
                  <c:v>95466</c:v>
                </c:pt>
                <c:pt idx="27">
                  <c:v>97730</c:v>
                </c:pt>
                <c:pt idx="28">
                  <c:v>96720</c:v>
                </c:pt>
                <c:pt idx="29">
                  <c:v>100657</c:v>
                </c:pt>
                <c:pt idx="30">
                  <c:v>99281</c:v>
                </c:pt>
                <c:pt idx="31">
                  <c:v>100194</c:v>
                </c:pt>
                <c:pt idx="32">
                  <c:v>101366</c:v>
                </c:pt>
                <c:pt idx="33">
                  <c:v>99996</c:v>
                </c:pt>
                <c:pt idx="34">
                  <c:v>103250</c:v>
                </c:pt>
                <c:pt idx="35">
                  <c:v>102162</c:v>
                </c:pt>
                <c:pt idx="36">
                  <c:v>102467</c:v>
                </c:pt>
                <c:pt idx="37">
                  <c:v>104513</c:v>
                </c:pt>
                <c:pt idx="38">
                  <c:v>104473</c:v>
                </c:pt>
                <c:pt idx="39">
                  <c:v>104722</c:v>
                </c:pt>
                <c:pt idx="40">
                  <c:v>102954</c:v>
                </c:pt>
                <c:pt idx="41">
                  <c:v>104431</c:v>
                </c:pt>
                <c:pt idx="42">
                  <c:v>103110</c:v>
                </c:pt>
                <c:pt idx="43">
                  <c:v>105618</c:v>
                </c:pt>
                <c:pt idx="44">
                  <c:v>106796</c:v>
                </c:pt>
                <c:pt idx="45">
                  <c:v>109999</c:v>
                </c:pt>
                <c:pt idx="46">
                  <c:v>113146</c:v>
                </c:pt>
                <c:pt idx="47">
                  <c:v>112642</c:v>
                </c:pt>
                <c:pt idx="48">
                  <c:v>112163</c:v>
                </c:pt>
                <c:pt idx="49">
                  <c:v>114642</c:v>
                </c:pt>
                <c:pt idx="50">
                  <c:v>114253</c:v>
                </c:pt>
                <c:pt idx="51">
                  <c:v>117230</c:v>
                </c:pt>
                <c:pt idx="52">
                  <c:v>117075</c:v>
                </c:pt>
                <c:pt idx="53">
                  <c:v>116556</c:v>
                </c:pt>
                <c:pt idx="54">
                  <c:v>117550</c:v>
                </c:pt>
                <c:pt idx="55">
                  <c:v>115294</c:v>
                </c:pt>
                <c:pt idx="56">
                  <c:v>116446</c:v>
                </c:pt>
                <c:pt idx="57">
                  <c:v>116802</c:v>
                </c:pt>
                <c:pt idx="58">
                  <c:v>119730</c:v>
                </c:pt>
                <c:pt idx="59">
                  <c:v>119900</c:v>
                </c:pt>
                <c:pt idx="60">
                  <c:v>121487</c:v>
                </c:pt>
                <c:pt idx="61">
                  <c:v>125300</c:v>
                </c:pt>
                <c:pt idx="62">
                  <c:v>122415</c:v>
                </c:pt>
                <c:pt idx="63">
                  <c:v>123943</c:v>
                </c:pt>
                <c:pt idx="64">
                  <c:v>127517</c:v>
                </c:pt>
                <c:pt idx="65">
                  <c:v>128067</c:v>
                </c:pt>
                <c:pt idx="66">
                  <c:v>129402</c:v>
                </c:pt>
                <c:pt idx="67">
                  <c:v>128602</c:v>
                </c:pt>
                <c:pt idx="68">
                  <c:v>130646</c:v>
                </c:pt>
                <c:pt idx="69">
                  <c:v>130733</c:v>
                </c:pt>
                <c:pt idx="70">
                  <c:v>133770</c:v>
                </c:pt>
                <c:pt idx="71">
                  <c:v>132323</c:v>
                </c:pt>
                <c:pt idx="72">
                  <c:v>135493</c:v>
                </c:pt>
                <c:pt idx="73">
                  <c:v>133250</c:v>
                </c:pt>
                <c:pt idx="74">
                  <c:v>134063</c:v>
                </c:pt>
                <c:pt idx="75">
                  <c:v>135055</c:v>
                </c:pt>
                <c:pt idx="76">
                  <c:v>135711</c:v>
                </c:pt>
                <c:pt idx="77">
                  <c:v>136542</c:v>
                </c:pt>
                <c:pt idx="78">
                  <c:v>136870</c:v>
                </c:pt>
                <c:pt idx="79">
                  <c:v>137501</c:v>
                </c:pt>
                <c:pt idx="80">
                  <c:v>138377</c:v>
                </c:pt>
                <c:pt idx="81">
                  <c:v>138343</c:v>
                </c:pt>
                <c:pt idx="82">
                  <c:v>140618</c:v>
                </c:pt>
                <c:pt idx="83">
                  <c:v>137706</c:v>
                </c:pt>
                <c:pt idx="84">
                  <c:v>140208</c:v>
                </c:pt>
                <c:pt idx="85">
                  <c:v>139604</c:v>
                </c:pt>
                <c:pt idx="86">
                  <c:v>140252</c:v>
                </c:pt>
                <c:pt idx="87">
                  <c:v>140338</c:v>
                </c:pt>
                <c:pt idx="88">
                  <c:v>140900</c:v>
                </c:pt>
                <c:pt idx="89">
                  <c:v>141348</c:v>
                </c:pt>
                <c:pt idx="90">
                  <c:v>143244</c:v>
                </c:pt>
                <c:pt idx="91">
                  <c:v>143045</c:v>
                </c:pt>
                <c:pt idx="92">
                  <c:v>146129</c:v>
                </c:pt>
                <c:pt idx="93">
                  <c:v>144762</c:v>
                </c:pt>
                <c:pt idx="94">
                  <c:v>147617</c:v>
                </c:pt>
                <c:pt idx="95">
                  <c:v>146612</c:v>
                </c:pt>
                <c:pt idx="96">
                  <c:v>148672</c:v>
                </c:pt>
                <c:pt idx="97">
                  <c:v>147379</c:v>
                </c:pt>
                <c:pt idx="98">
                  <c:v>147156</c:v>
                </c:pt>
                <c:pt idx="99">
                  <c:v>148785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1232"/>
        <c:axId val="150925696"/>
      </c:scatterChart>
      <c:valAx>
        <c:axId val="150911232"/>
        <c:scaling>
          <c:orientation val="minMax"/>
          <c:min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crossAx val="150925696"/>
        <c:crosses val="autoZero"/>
        <c:crossBetween val="midCat"/>
      </c:valAx>
      <c:valAx>
        <c:axId val="150925696"/>
        <c:scaling>
          <c:orientation val="minMax"/>
          <c:min val="75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Admin,</a:t>
                </a:r>
                <a:r>
                  <a:rPr lang="en-US" baseline="0"/>
                  <a:t> Selling &amp; Dist Overhead Cost</a:t>
                </a:r>
                <a:endParaRPr lang="en-US"/>
              </a:p>
            </c:rich>
          </c:tx>
          <c:layout/>
          <c:overlay val="0"/>
        </c:title>
        <c:numFmt formatCode="&quot;Rs.&quot;#,##0" sourceLinked="1"/>
        <c:majorTickMark val="none"/>
        <c:minorTickMark val="none"/>
        <c:tickLblPos val="nextTo"/>
        <c:crossAx val="150911232"/>
        <c:crosses val="autoZero"/>
        <c:crossBetween val="midCat"/>
      </c:valAx>
      <c:spPr>
        <a:solidFill>
          <a:schemeClr val="accent6">
            <a:lumMod val="40000"/>
            <a:lumOff val="60000"/>
          </a:schemeClr>
        </a:solidFill>
      </c:spPr>
    </c:plotArea>
    <c:plotVisOnly val="1"/>
    <c:dispBlanksAs val="gap"/>
    <c:showDLblsOverMax val="0"/>
  </c:chart>
  <c:spPr>
    <a:solidFill>
      <a:schemeClr val="accent3">
        <a:lumMod val="40000"/>
        <a:lumOff val="60000"/>
      </a:schemeClr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096447451110874"/>
          <c:y val="0.14402219183679893"/>
          <c:w val="0.7881904550663561"/>
          <c:h val="0.635879736589813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'Data-Sales'!$B$1</c:f>
              <c:strCache>
                <c:ptCount val="1"/>
                <c:pt idx="0">
                  <c:v>Sales Revenue (Rs.)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trendline>
            <c:trendlineType val="linear"/>
            <c:intercept val="0"/>
            <c:dispRSqr val="0"/>
            <c:dispEq val="0"/>
          </c:trendline>
          <c:trendline>
            <c:trendlineType val="linear"/>
            <c:intercept val="0"/>
            <c:dispRSqr val="0"/>
            <c:dispEq val="1"/>
            <c:trendlineLbl>
              <c:layout>
                <c:manualLayout>
                  <c:x val="-0.59561599957945521"/>
                  <c:y val="-0.18249869282529924"/>
                </c:manualLayout>
              </c:layout>
              <c:numFmt formatCode="General" sourceLinked="0"/>
            </c:trendlineLbl>
          </c:trendline>
          <c:xVal>
            <c:numRef>
              <c:f>'Data-Sales'!$A$2:$A$50</c:f>
              <c:numCache>
                <c:formatCode>_(* #,##0_);_(* \(#,##0\);_(* "-"??_);_(@_)</c:formatCode>
                <c:ptCount val="49"/>
                <c:pt idx="0">
                  <c:v>8019</c:v>
                </c:pt>
                <c:pt idx="1">
                  <c:v>8195</c:v>
                </c:pt>
                <c:pt idx="2">
                  <c:v>8320</c:v>
                </c:pt>
                <c:pt idx="3">
                  <c:v>8496</c:v>
                </c:pt>
                <c:pt idx="4">
                  <c:v>8497</c:v>
                </c:pt>
                <c:pt idx="5">
                  <c:v>8511</c:v>
                </c:pt>
                <c:pt idx="6">
                  <c:v>8567</c:v>
                </c:pt>
                <c:pt idx="7">
                  <c:v>8838</c:v>
                </c:pt>
                <c:pt idx="8">
                  <c:v>8856</c:v>
                </c:pt>
                <c:pt idx="9">
                  <c:v>8936</c:v>
                </c:pt>
                <c:pt idx="10">
                  <c:v>8942</c:v>
                </c:pt>
                <c:pt idx="11">
                  <c:v>9023</c:v>
                </c:pt>
                <c:pt idx="12">
                  <c:v>9053</c:v>
                </c:pt>
                <c:pt idx="13">
                  <c:v>9130</c:v>
                </c:pt>
                <c:pt idx="14">
                  <c:v>9180</c:v>
                </c:pt>
                <c:pt idx="15">
                  <c:v>9236</c:v>
                </c:pt>
                <c:pt idx="16">
                  <c:v>9471</c:v>
                </c:pt>
                <c:pt idx="17">
                  <c:v>9649</c:v>
                </c:pt>
                <c:pt idx="18">
                  <c:v>9798</c:v>
                </c:pt>
                <c:pt idx="19">
                  <c:v>9916</c:v>
                </c:pt>
                <c:pt idx="20">
                  <c:v>10051</c:v>
                </c:pt>
                <c:pt idx="21">
                  <c:v>10082</c:v>
                </c:pt>
                <c:pt idx="22">
                  <c:v>10123</c:v>
                </c:pt>
                <c:pt idx="23">
                  <c:v>10130</c:v>
                </c:pt>
                <c:pt idx="24">
                  <c:v>10197</c:v>
                </c:pt>
                <c:pt idx="25">
                  <c:v>10342</c:v>
                </c:pt>
                <c:pt idx="26">
                  <c:v>10411</c:v>
                </c:pt>
                <c:pt idx="27">
                  <c:v>10445</c:v>
                </c:pt>
                <c:pt idx="28">
                  <c:v>10468</c:v>
                </c:pt>
                <c:pt idx="29">
                  <c:v>10543</c:v>
                </c:pt>
                <c:pt idx="30">
                  <c:v>10590</c:v>
                </c:pt>
                <c:pt idx="31">
                  <c:v>10593</c:v>
                </c:pt>
                <c:pt idx="32">
                  <c:v>10638</c:v>
                </c:pt>
                <c:pt idx="33">
                  <c:v>10737</c:v>
                </c:pt>
                <c:pt idx="34">
                  <c:v>10753</c:v>
                </c:pt>
                <c:pt idx="35">
                  <c:v>10796</c:v>
                </c:pt>
                <c:pt idx="36">
                  <c:v>10806</c:v>
                </c:pt>
                <c:pt idx="37">
                  <c:v>10854</c:v>
                </c:pt>
                <c:pt idx="38">
                  <c:v>11031</c:v>
                </c:pt>
                <c:pt idx="39">
                  <c:v>11064</c:v>
                </c:pt>
                <c:pt idx="40">
                  <c:v>11211</c:v>
                </c:pt>
                <c:pt idx="41">
                  <c:v>11256</c:v>
                </c:pt>
                <c:pt idx="42">
                  <c:v>11284</c:v>
                </c:pt>
                <c:pt idx="43">
                  <c:v>11290</c:v>
                </c:pt>
                <c:pt idx="44">
                  <c:v>11391</c:v>
                </c:pt>
                <c:pt idx="45">
                  <c:v>11404</c:v>
                </c:pt>
                <c:pt idx="46">
                  <c:v>11613</c:v>
                </c:pt>
                <c:pt idx="47">
                  <c:v>11662</c:v>
                </c:pt>
                <c:pt idx="48">
                  <c:v>11690</c:v>
                </c:pt>
              </c:numCache>
            </c:numRef>
          </c:xVal>
          <c:yVal>
            <c:numRef>
              <c:f>'Data-Sales'!$B$2:$B$50</c:f>
              <c:numCache>
                <c:formatCode>"Rs."#,##0</c:formatCode>
                <c:ptCount val="49"/>
                <c:pt idx="0">
                  <c:v>465102</c:v>
                </c:pt>
                <c:pt idx="1">
                  <c:v>467115</c:v>
                </c:pt>
                <c:pt idx="2">
                  <c:v>440960</c:v>
                </c:pt>
                <c:pt idx="3">
                  <c:v>552240</c:v>
                </c:pt>
                <c:pt idx="4">
                  <c:v>518317</c:v>
                </c:pt>
                <c:pt idx="5">
                  <c:v>425550</c:v>
                </c:pt>
                <c:pt idx="6">
                  <c:v>514020</c:v>
                </c:pt>
                <c:pt idx="7">
                  <c:v>503766</c:v>
                </c:pt>
                <c:pt idx="8">
                  <c:v>478224</c:v>
                </c:pt>
                <c:pt idx="9">
                  <c:v>482544</c:v>
                </c:pt>
                <c:pt idx="10">
                  <c:v>527578</c:v>
                </c:pt>
                <c:pt idx="11">
                  <c:v>613564</c:v>
                </c:pt>
                <c:pt idx="12">
                  <c:v>506968</c:v>
                </c:pt>
                <c:pt idx="13">
                  <c:v>483890</c:v>
                </c:pt>
                <c:pt idx="14">
                  <c:v>615060</c:v>
                </c:pt>
                <c:pt idx="15">
                  <c:v>461800</c:v>
                </c:pt>
                <c:pt idx="16">
                  <c:v>606144</c:v>
                </c:pt>
                <c:pt idx="17">
                  <c:v>578940</c:v>
                </c:pt>
                <c:pt idx="18">
                  <c:v>519294</c:v>
                </c:pt>
                <c:pt idx="19">
                  <c:v>495800</c:v>
                </c:pt>
                <c:pt idx="20">
                  <c:v>643264</c:v>
                </c:pt>
                <c:pt idx="21">
                  <c:v>705740</c:v>
                </c:pt>
                <c:pt idx="22">
                  <c:v>647872</c:v>
                </c:pt>
                <c:pt idx="23">
                  <c:v>516630</c:v>
                </c:pt>
                <c:pt idx="24">
                  <c:v>611820</c:v>
                </c:pt>
                <c:pt idx="25">
                  <c:v>589494</c:v>
                </c:pt>
                <c:pt idx="26">
                  <c:v>635071</c:v>
                </c:pt>
                <c:pt idx="27">
                  <c:v>543140</c:v>
                </c:pt>
                <c:pt idx="28">
                  <c:v>659484</c:v>
                </c:pt>
                <c:pt idx="29">
                  <c:v>674752</c:v>
                </c:pt>
                <c:pt idx="30">
                  <c:v>582450</c:v>
                </c:pt>
                <c:pt idx="31">
                  <c:v>614394</c:v>
                </c:pt>
                <c:pt idx="32">
                  <c:v>531900</c:v>
                </c:pt>
                <c:pt idx="33">
                  <c:v>558324</c:v>
                </c:pt>
                <c:pt idx="34">
                  <c:v>559156</c:v>
                </c:pt>
                <c:pt idx="35">
                  <c:v>604576</c:v>
                </c:pt>
                <c:pt idx="36">
                  <c:v>734808</c:v>
                </c:pt>
                <c:pt idx="37">
                  <c:v>683802</c:v>
                </c:pt>
                <c:pt idx="38">
                  <c:v>761139</c:v>
                </c:pt>
                <c:pt idx="39">
                  <c:v>730224</c:v>
                </c:pt>
                <c:pt idx="40">
                  <c:v>773559</c:v>
                </c:pt>
                <c:pt idx="41">
                  <c:v>619080</c:v>
                </c:pt>
                <c:pt idx="42">
                  <c:v>620620</c:v>
                </c:pt>
                <c:pt idx="43">
                  <c:v>598370</c:v>
                </c:pt>
                <c:pt idx="44">
                  <c:v>660678</c:v>
                </c:pt>
                <c:pt idx="45">
                  <c:v>650028</c:v>
                </c:pt>
                <c:pt idx="46">
                  <c:v>778071</c:v>
                </c:pt>
                <c:pt idx="47">
                  <c:v>781354</c:v>
                </c:pt>
                <c:pt idx="48">
                  <c:v>619570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66240"/>
        <c:axId val="163472512"/>
      </c:scatterChart>
      <c:valAx>
        <c:axId val="163466240"/>
        <c:scaling>
          <c:orientation val="minMax"/>
          <c:min val="75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Quantity</a:t>
                </a:r>
              </a:p>
            </c:rich>
          </c:tx>
          <c:layout>
            <c:manualLayout>
              <c:xMode val="edge"/>
              <c:yMode val="edge"/>
              <c:x val="0.44151305929024698"/>
              <c:y val="0.87747356823451939"/>
            </c:manualLayout>
          </c:layout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crossAx val="163472512"/>
        <c:crosses val="autoZero"/>
        <c:crossBetween val="midCat"/>
      </c:valAx>
      <c:valAx>
        <c:axId val="163472512"/>
        <c:scaling>
          <c:orientation val="minMax"/>
          <c:min val="4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Sales Revenue</a:t>
                </a:r>
              </a:p>
            </c:rich>
          </c:tx>
          <c:layout/>
          <c:overlay val="0"/>
        </c:title>
        <c:numFmt formatCode="&quot;Rs.&quot;#,##0" sourceLinked="1"/>
        <c:majorTickMark val="none"/>
        <c:minorTickMark val="none"/>
        <c:tickLblPos val="nextTo"/>
        <c:spPr>
          <a:ln w="9525">
            <a:noFill/>
          </a:ln>
        </c:spPr>
        <c:crossAx val="163466240"/>
        <c:crosses val="autoZero"/>
        <c:crossBetween val="midCat"/>
      </c:valAx>
      <c:spPr>
        <a:solidFill>
          <a:schemeClr val="accent3">
            <a:lumMod val="20000"/>
            <a:lumOff val="80000"/>
          </a:schemeClr>
        </a:solidFill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Break</a:t>
            </a:r>
            <a:r>
              <a:rPr lang="en-US" baseline="0"/>
              <a:t> Even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'Break Even Chart'!$A$1</c:f>
              <c:strCache>
                <c:ptCount val="1"/>
                <c:pt idx="0">
                  <c:v>Quantity</c:v>
                </c:pt>
              </c:strCache>
            </c:strRef>
          </c:tx>
          <c:marker>
            <c:symbol val="none"/>
          </c:marker>
          <c:cat>
            <c:numRef>
              <c:f>'Break Even Chart'!$A$2:$A$52</c:f>
              <c:numCache>
                <c:formatCode>General</c:formatCode>
                <c:ptCount val="51"/>
                <c:pt idx="0">
                  <c:v>125</c:v>
                </c:pt>
                <c:pt idx="1">
                  <c:v>250</c:v>
                </c:pt>
                <c:pt idx="2">
                  <c:v>375</c:v>
                </c:pt>
                <c:pt idx="3">
                  <c:v>500</c:v>
                </c:pt>
                <c:pt idx="4">
                  <c:v>625</c:v>
                </c:pt>
                <c:pt idx="5">
                  <c:v>750</c:v>
                </c:pt>
                <c:pt idx="6">
                  <c:v>875</c:v>
                </c:pt>
                <c:pt idx="7">
                  <c:v>1000</c:v>
                </c:pt>
                <c:pt idx="8">
                  <c:v>1125</c:v>
                </c:pt>
                <c:pt idx="9">
                  <c:v>1250</c:v>
                </c:pt>
                <c:pt idx="10">
                  <c:v>1375</c:v>
                </c:pt>
                <c:pt idx="11">
                  <c:v>1500</c:v>
                </c:pt>
                <c:pt idx="12">
                  <c:v>1625</c:v>
                </c:pt>
                <c:pt idx="13">
                  <c:v>1750</c:v>
                </c:pt>
                <c:pt idx="14">
                  <c:v>1875</c:v>
                </c:pt>
                <c:pt idx="15">
                  <c:v>2000</c:v>
                </c:pt>
                <c:pt idx="16">
                  <c:v>2125</c:v>
                </c:pt>
                <c:pt idx="17">
                  <c:v>2250</c:v>
                </c:pt>
                <c:pt idx="18">
                  <c:v>2375</c:v>
                </c:pt>
                <c:pt idx="19">
                  <c:v>2500</c:v>
                </c:pt>
                <c:pt idx="20">
                  <c:v>2625</c:v>
                </c:pt>
                <c:pt idx="21">
                  <c:v>2750</c:v>
                </c:pt>
                <c:pt idx="22">
                  <c:v>2875</c:v>
                </c:pt>
                <c:pt idx="23">
                  <c:v>3000</c:v>
                </c:pt>
                <c:pt idx="24">
                  <c:v>3125</c:v>
                </c:pt>
                <c:pt idx="25">
                  <c:v>3250</c:v>
                </c:pt>
                <c:pt idx="26">
                  <c:v>3375</c:v>
                </c:pt>
                <c:pt idx="27">
                  <c:v>3500</c:v>
                </c:pt>
                <c:pt idx="28">
                  <c:v>3625</c:v>
                </c:pt>
                <c:pt idx="29">
                  <c:v>3750</c:v>
                </c:pt>
                <c:pt idx="30">
                  <c:v>3875</c:v>
                </c:pt>
                <c:pt idx="31">
                  <c:v>4000</c:v>
                </c:pt>
                <c:pt idx="32">
                  <c:v>4125</c:v>
                </c:pt>
                <c:pt idx="33">
                  <c:v>4250</c:v>
                </c:pt>
                <c:pt idx="34">
                  <c:v>4375</c:v>
                </c:pt>
                <c:pt idx="35">
                  <c:v>4500</c:v>
                </c:pt>
                <c:pt idx="36">
                  <c:v>4625</c:v>
                </c:pt>
                <c:pt idx="37">
                  <c:v>4750</c:v>
                </c:pt>
                <c:pt idx="38">
                  <c:v>4875</c:v>
                </c:pt>
                <c:pt idx="39">
                  <c:v>5000</c:v>
                </c:pt>
                <c:pt idx="40">
                  <c:v>5125</c:v>
                </c:pt>
                <c:pt idx="41">
                  <c:v>5250</c:v>
                </c:pt>
                <c:pt idx="42">
                  <c:v>5375</c:v>
                </c:pt>
                <c:pt idx="43">
                  <c:v>5500</c:v>
                </c:pt>
                <c:pt idx="44">
                  <c:v>5625</c:v>
                </c:pt>
                <c:pt idx="45">
                  <c:v>5750</c:v>
                </c:pt>
                <c:pt idx="46">
                  <c:v>5875</c:v>
                </c:pt>
                <c:pt idx="47">
                  <c:v>6000</c:v>
                </c:pt>
                <c:pt idx="48">
                  <c:v>6125</c:v>
                </c:pt>
                <c:pt idx="49">
                  <c:v>6250</c:v>
                </c:pt>
                <c:pt idx="50">
                  <c:v>6375</c:v>
                </c:pt>
              </c:numCache>
            </c:numRef>
          </c:cat>
          <c:val>
            <c:numRef>
              <c:f>'Break Even Chart'!$A$2:$A$52</c:f>
              <c:numCache>
                <c:formatCode>General</c:formatCode>
                <c:ptCount val="51"/>
                <c:pt idx="0">
                  <c:v>125</c:v>
                </c:pt>
                <c:pt idx="1">
                  <c:v>250</c:v>
                </c:pt>
                <c:pt idx="2">
                  <c:v>375</c:v>
                </c:pt>
                <c:pt idx="3">
                  <c:v>500</c:v>
                </c:pt>
                <c:pt idx="4">
                  <c:v>625</c:v>
                </c:pt>
                <c:pt idx="5">
                  <c:v>750</c:v>
                </c:pt>
                <c:pt idx="6">
                  <c:v>875</c:v>
                </c:pt>
                <c:pt idx="7">
                  <c:v>1000</c:v>
                </c:pt>
                <c:pt idx="8">
                  <c:v>1125</c:v>
                </c:pt>
                <c:pt idx="9">
                  <c:v>1250</c:v>
                </c:pt>
                <c:pt idx="10">
                  <c:v>1375</c:v>
                </c:pt>
                <c:pt idx="11">
                  <c:v>1500</c:v>
                </c:pt>
                <c:pt idx="12">
                  <c:v>1625</c:v>
                </c:pt>
                <c:pt idx="13">
                  <c:v>1750</c:v>
                </c:pt>
                <c:pt idx="14">
                  <c:v>1875</c:v>
                </c:pt>
                <c:pt idx="15">
                  <c:v>2000</c:v>
                </c:pt>
                <c:pt idx="16">
                  <c:v>2125</c:v>
                </c:pt>
                <c:pt idx="17">
                  <c:v>2250</c:v>
                </c:pt>
                <c:pt idx="18">
                  <c:v>2375</c:v>
                </c:pt>
                <c:pt idx="19">
                  <c:v>2500</c:v>
                </c:pt>
                <c:pt idx="20">
                  <c:v>2625</c:v>
                </c:pt>
                <c:pt idx="21">
                  <c:v>2750</c:v>
                </c:pt>
                <c:pt idx="22">
                  <c:v>2875</c:v>
                </c:pt>
                <c:pt idx="23">
                  <c:v>3000</c:v>
                </c:pt>
                <c:pt idx="24">
                  <c:v>3125</c:v>
                </c:pt>
                <c:pt idx="25">
                  <c:v>3250</c:v>
                </c:pt>
                <c:pt idx="26">
                  <c:v>3375</c:v>
                </c:pt>
                <c:pt idx="27">
                  <c:v>3500</c:v>
                </c:pt>
                <c:pt idx="28">
                  <c:v>3625</c:v>
                </c:pt>
                <c:pt idx="29">
                  <c:v>3750</c:v>
                </c:pt>
                <c:pt idx="30">
                  <c:v>3875</c:v>
                </c:pt>
                <c:pt idx="31">
                  <c:v>4000</c:v>
                </c:pt>
                <c:pt idx="32">
                  <c:v>4125</c:v>
                </c:pt>
                <c:pt idx="33">
                  <c:v>4250</c:v>
                </c:pt>
                <c:pt idx="34">
                  <c:v>4375</c:v>
                </c:pt>
                <c:pt idx="35">
                  <c:v>4500</c:v>
                </c:pt>
                <c:pt idx="36">
                  <c:v>4625</c:v>
                </c:pt>
                <c:pt idx="37">
                  <c:v>4750</c:v>
                </c:pt>
                <c:pt idx="38">
                  <c:v>4875</c:v>
                </c:pt>
                <c:pt idx="39">
                  <c:v>5000</c:v>
                </c:pt>
                <c:pt idx="40">
                  <c:v>5125</c:v>
                </c:pt>
                <c:pt idx="41">
                  <c:v>5250</c:v>
                </c:pt>
                <c:pt idx="42">
                  <c:v>5375</c:v>
                </c:pt>
                <c:pt idx="43">
                  <c:v>5500</c:v>
                </c:pt>
                <c:pt idx="44">
                  <c:v>5625</c:v>
                </c:pt>
                <c:pt idx="45">
                  <c:v>5750</c:v>
                </c:pt>
                <c:pt idx="46">
                  <c:v>5875</c:v>
                </c:pt>
                <c:pt idx="47">
                  <c:v>6000</c:v>
                </c:pt>
                <c:pt idx="48">
                  <c:v>6125</c:v>
                </c:pt>
                <c:pt idx="49">
                  <c:v>6250</c:v>
                </c:pt>
                <c:pt idx="50">
                  <c:v>6375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'Break Even Chart'!$B$1</c:f>
              <c:strCache>
                <c:ptCount val="1"/>
                <c:pt idx="0">
                  <c:v>Variable Cost</c:v>
                </c:pt>
              </c:strCache>
            </c:strRef>
          </c:tx>
          <c:marker>
            <c:symbol val="none"/>
          </c:marker>
          <c:cat>
            <c:numRef>
              <c:f>'Break Even Chart'!$A$2:$A$52</c:f>
              <c:numCache>
                <c:formatCode>General</c:formatCode>
                <c:ptCount val="51"/>
                <c:pt idx="0">
                  <c:v>125</c:v>
                </c:pt>
                <c:pt idx="1">
                  <c:v>250</c:v>
                </c:pt>
                <c:pt idx="2">
                  <c:v>375</c:v>
                </c:pt>
                <c:pt idx="3">
                  <c:v>500</c:v>
                </c:pt>
                <c:pt idx="4">
                  <c:v>625</c:v>
                </c:pt>
                <c:pt idx="5">
                  <c:v>750</c:v>
                </c:pt>
                <c:pt idx="6">
                  <c:v>875</c:v>
                </c:pt>
                <c:pt idx="7">
                  <c:v>1000</c:v>
                </c:pt>
                <c:pt idx="8">
                  <c:v>1125</c:v>
                </c:pt>
                <c:pt idx="9">
                  <c:v>1250</c:v>
                </c:pt>
                <c:pt idx="10">
                  <c:v>1375</c:v>
                </c:pt>
                <c:pt idx="11">
                  <c:v>1500</c:v>
                </c:pt>
                <c:pt idx="12">
                  <c:v>1625</c:v>
                </c:pt>
                <c:pt idx="13">
                  <c:v>1750</c:v>
                </c:pt>
                <c:pt idx="14">
                  <c:v>1875</c:v>
                </c:pt>
                <c:pt idx="15">
                  <c:v>2000</c:v>
                </c:pt>
                <c:pt idx="16">
                  <c:v>2125</c:v>
                </c:pt>
                <c:pt idx="17">
                  <c:v>2250</c:v>
                </c:pt>
                <c:pt idx="18">
                  <c:v>2375</c:v>
                </c:pt>
                <c:pt idx="19">
                  <c:v>2500</c:v>
                </c:pt>
                <c:pt idx="20">
                  <c:v>2625</c:v>
                </c:pt>
                <c:pt idx="21">
                  <c:v>2750</c:v>
                </c:pt>
                <c:pt idx="22">
                  <c:v>2875</c:v>
                </c:pt>
                <c:pt idx="23">
                  <c:v>3000</c:v>
                </c:pt>
                <c:pt idx="24">
                  <c:v>3125</c:v>
                </c:pt>
                <c:pt idx="25">
                  <c:v>3250</c:v>
                </c:pt>
                <c:pt idx="26">
                  <c:v>3375</c:v>
                </c:pt>
                <c:pt idx="27">
                  <c:v>3500</c:v>
                </c:pt>
                <c:pt idx="28">
                  <c:v>3625</c:v>
                </c:pt>
                <c:pt idx="29">
                  <c:v>3750</c:v>
                </c:pt>
                <c:pt idx="30">
                  <c:v>3875</c:v>
                </c:pt>
                <c:pt idx="31">
                  <c:v>4000</c:v>
                </c:pt>
                <c:pt idx="32">
                  <c:v>4125</c:v>
                </c:pt>
                <c:pt idx="33">
                  <c:v>4250</c:v>
                </c:pt>
                <c:pt idx="34">
                  <c:v>4375</c:v>
                </c:pt>
                <c:pt idx="35">
                  <c:v>4500</c:v>
                </c:pt>
                <c:pt idx="36">
                  <c:v>4625</c:v>
                </c:pt>
                <c:pt idx="37">
                  <c:v>4750</c:v>
                </c:pt>
                <c:pt idx="38">
                  <c:v>4875</c:v>
                </c:pt>
                <c:pt idx="39">
                  <c:v>5000</c:v>
                </c:pt>
                <c:pt idx="40">
                  <c:v>5125</c:v>
                </c:pt>
                <c:pt idx="41">
                  <c:v>5250</c:v>
                </c:pt>
                <c:pt idx="42">
                  <c:v>5375</c:v>
                </c:pt>
                <c:pt idx="43">
                  <c:v>5500</c:v>
                </c:pt>
                <c:pt idx="44">
                  <c:v>5625</c:v>
                </c:pt>
                <c:pt idx="45">
                  <c:v>5750</c:v>
                </c:pt>
                <c:pt idx="46">
                  <c:v>5875</c:v>
                </c:pt>
                <c:pt idx="47">
                  <c:v>6000</c:v>
                </c:pt>
                <c:pt idx="48">
                  <c:v>6125</c:v>
                </c:pt>
                <c:pt idx="49">
                  <c:v>6250</c:v>
                </c:pt>
                <c:pt idx="50">
                  <c:v>6375</c:v>
                </c:pt>
              </c:numCache>
            </c:numRef>
          </c:cat>
          <c:val>
            <c:numRef>
              <c:f>'Break Even Chart'!$B$2:$B$52</c:f>
              <c:numCache>
                <c:formatCode>"Rs."#,##0.00</c:formatCode>
                <c:ptCount val="51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  <c:pt idx="10">
                  <c:v>66000</c:v>
                </c:pt>
                <c:pt idx="11">
                  <c:v>72000</c:v>
                </c:pt>
                <c:pt idx="12">
                  <c:v>78000</c:v>
                </c:pt>
                <c:pt idx="13">
                  <c:v>84000</c:v>
                </c:pt>
                <c:pt idx="14">
                  <c:v>90000</c:v>
                </c:pt>
                <c:pt idx="15">
                  <c:v>96000</c:v>
                </c:pt>
                <c:pt idx="16">
                  <c:v>102000</c:v>
                </c:pt>
                <c:pt idx="17">
                  <c:v>108000</c:v>
                </c:pt>
                <c:pt idx="18">
                  <c:v>114000</c:v>
                </c:pt>
                <c:pt idx="19">
                  <c:v>120000</c:v>
                </c:pt>
                <c:pt idx="20">
                  <c:v>126000</c:v>
                </c:pt>
                <c:pt idx="21">
                  <c:v>132000</c:v>
                </c:pt>
                <c:pt idx="22">
                  <c:v>138000</c:v>
                </c:pt>
                <c:pt idx="23">
                  <c:v>144000</c:v>
                </c:pt>
                <c:pt idx="24">
                  <c:v>150000</c:v>
                </c:pt>
                <c:pt idx="25">
                  <c:v>156000</c:v>
                </c:pt>
                <c:pt idx="26">
                  <c:v>162000</c:v>
                </c:pt>
                <c:pt idx="27">
                  <c:v>168000</c:v>
                </c:pt>
                <c:pt idx="28">
                  <c:v>174000</c:v>
                </c:pt>
                <c:pt idx="29">
                  <c:v>180000</c:v>
                </c:pt>
                <c:pt idx="30">
                  <c:v>186000</c:v>
                </c:pt>
                <c:pt idx="31">
                  <c:v>192000</c:v>
                </c:pt>
                <c:pt idx="32">
                  <c:v>198000</c:v>
                </c:pt>
                <c:pt idx="33">
                  <c:v>204000</c:v>
                </c:pt>
                <c:pt idx="34">
                  <c:v>210000</c:v>
                </c:pt>
                <c:pt idx="35">
                  <c:v>216000</c:v>
                </c:pt>
                <c:pt idx="36">
                  <c:v>222000</c:v>
                </c:pt>
                <c:pt idx="37">
                  <c:v>228000</c:v>
                </c:pt>
                <c:pt idx="38">
                  <c:v>234000</c:v>
                </c:pt>
                <c:pt idx="39">
                  <c:v>240000</c:v>
                </c:pt>
                <c:pt idx="40">
                  <c:v>246000</c:v>
                </c:pt>
                <c:pt idx="41">
                  <c:v>252000</c:v>
                </c:pt>
                <c:pt idx="42">
                  <c:v>258000</c:v>
                </c:pt>
                <c:pt idx="43">
                  <c:v>264000</c:v>
                </c:pt>
                <c:pt idx="44">
                  <c:v>270000</c:v>
                </c:pt>
                <c:pt idx="45">
                  <c:v>276000</c:v>
                </c:pt>
                <c:pt idx="46">
                  <c:v>282000</c:v>
                </c:pt>
                <c:pt idx="47">
                  <c:v>288000</c:v>
                </c:pt>
                <c:pt idx="48">
                  <c:v>294000</c:v>
                </c:pt>
                <c:pt idx="49">
                  <c:v>300000</c:v>
                </c:pt>
                <c:pt idx="50">
                  <c:v>306000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'Break Even Chart'!$C$1</c:f>
              <c:strCache>
                <c:ptCount val="1"/>
                <c:pt idx="0">
                  <c:v>Fixed Cost</c:v>
                </c:pt>
              </c:strCache>
            </c:strRef>
          </c:tx>
          <c:marker>
            <c:symbol val="none"/>
          </c:marker>
          <c:cat>
            <c:numRef>
              <c:f>'Break Even Chart'!$A$2:$A$52</c:f>
              <c:numCache>
                <c:formatCode>General</c:formatCode>
                <c:ptCount val="51"/>
                <c:pt idx="0">
                  <c:v>125</c:v>
                </c:pt>
                <c:pt idx="1">
                  <c:v>250</c:v>
                </c:pt>
                <c:pt idx="2">
                  <c:v>375</c:v>
                </c:pt>
                <c:pt idx="3">
                  <c:v>500</c:v>
                </c:pt>
                <c:pt idx="4">
                  <c:v>625</c:v>
                </c:pt>
                <c:pt idx="5">
                  <c:v>750</c:v>
                </c:pt>
                <c:pt idx="6">
                  <c:v>875</c:v>
                </c:pt>
                <c:pt idx="7">
                  <c:v>1000</c:v>
                </c:pt>
                <c:pt idx="8">
                  <c:v>1125</c:v>
                </c:pt>
                <c:pt idx="9">
                  <c:v>1250</c:v>
                </c:pt>
                <c:pt idx="10">
                  <c:v>1375</c:v>
                </c:pt>
                <c:pt idx="11">
                  <c:v>1500</c:v>
                </c:pt>
                <c:pt idx="12">
                  <c:v>1625</c:v>
                </c:pt>
                <c:pt idx="13">
                  <c:v>1750</c:v>
                </c:pt>
                <c:pt idx="14">
                  <c:v>1875</c:v>
                </c:pt>
                <c:pt idx="15">
                  <c:v>2000</c:v>
                </c:pt>
                <c:pt idx="16">
                  <c:v>2125</c:v>
                </c:pt>
                <c:pt idx="17">
                  <c:v>2250</c:v>
                </c:pt>
                <c:pt idx="18">
                  <c:v>2375</c:v>
                </c:pt>
                <c:pt idx="19">
                  <c:v>2500</c:v>
                </c:pt>
                <c:pt idx="20">
                  <c:v>2625</c:v>
                </c:pt>
                <c:pt idx="21">
                  <c:v>2750</c:v>
                </c:pt>
                <c:pt idx="22">
                  <c:v>2875</c:v>
                </c:pt>
                <c:pt idx="23">
                  <c:v>3000</c:v>
                </c:pt>
                <c:pt idx="24">
                  <c:v>3125</c:v>
                </c:pt>
                <c:pt idx="25">
                  <c:v>3250</c:v>
                </c:pt>
                <c:pt idx="26">
                  <c:v>3375</c:v>
                </c:pt>
                <c:pt idx="27">
                  <c:v>3500</c:v>
                </c:pt>
                <c:pt idx="28">
                  <c:v>3625</c:v>
                </c:pt>
                <c:pt idx="29">
                  <c:v>3750</c:v>
                </c:pt>
                <c:pt idx="30">
                  <c:v>3875</c:v>
                </c:pt>
                <c:pt idx="31">
                  <c:v>4000</c:v>
                </c:pt>
                <c:pt idx="32">
                  <c:v>4125</c:v>
                </c:pt>
                <c:pt idx="33">
                  <c:v>4250</c:v>
                </c:pt>
                <c:pt idx="34">
                  <c:v>4375</c:v>
                </c:pt>
                <c:pt idx="35">
                  <c:v>4500</c:v>
                </c:pt>
                <c:pt idx="36">
                  <c:v>4625</c:v>
                </c:pt>
                <c:pt idx="37">
                  <c:v>4750</c:v>
                </c:pt>
                <c:pt idx="38">
                  <c:v>4875</c:v>
                </c:pt>
                <c:pt idx="39">
                  <c:v>5000</c:v>
                </c:pt>
                <c:pt idx="40">
                  <c:v>5125</c:v>
                </c:pt>
                <c:pt idx="41">
                  <c:v>5250</c:v>
                </c:pt>
                <c:pt idx="42">
                  <c:v>5375</c:v>
                </c:pt>
                <c:pt idx="43">
                  <c:v>5500</c:v>
                </c:pt>
                <c:pt idx="44">
                  <c:v>5625</c:v>
                </c:pt>
                <c:pt idx="45">
                  <c:v>5750</c:v>
                </c:pt>
                <c:pt idx="46">
                  <c:v>5875</c:v>
                </c:pt>
                <c:pt idx="47">
                  <c:v>6000</c:v>
                </c:pt>
                <c:pt idx="48">
                  <c:v>6125</c:v>
                </c:pt>
                <c:pt idx="49">
                  <c:v>6250</c:v>
                </c:pt>
                <c:pt idx="50">
                  <c:v>6375</c:v>
                </c:pt>
              </c:numCache>
            </c:numRef>
          </c:cat>
          <c:val>
            <c:numRef>
              <c:f>'Break Even Chart'!$C$2:$C$52</c:f>
              <c:numCache>
                <c:formatCode>"Rs."#,##0.00</c:formatCode>
                <c:ptCount val="51"/>
                <c:pt idx="0">
                  <c:v>25500</c:v>
                </c:pt>
                <c:pt idx="1">
                  <c:v>25500</c:v>
                </c:pt>
                <c:pt idx="2">
                  <c:v>25500</c:v>
                </c:pt>
                <c:pt idx="3">
                  <c:v>25500</c:v>
                </c:pt>
                <c:pt idx="4">
                  <c:v>25500</c:v>
                </c:pt>
                <c:pt idx="5">
                  <c:v>25500</c:v>
                </c:pt>
                <c:pt idx="6">
                  <c:v>25500</c:v>
                </c:pt>
                <c:pt idx="7">
                  <c:v>25500</c:v>
                </c:pt>
                <c:pt idx="8">
                  <c:v>25500</c:v>
                </c:pt>
                <c:pt idx="9">
                  <c:v>25500</c:v>
                </c:pt>
                <c:pt idx="10">
                  <c:v>25500</c:v>
                </c:pt>
                <c:pt idx="11">
                  <c:v>25500</c:v>
                </c:pt>
                <c:pt idx="12">
                  <c:v>25500</c:v>
                </c:pt>
                <c:pt idx="13">
                  <c:v>25500</c:v>
                </c:pt>
                <c:pt idx="14">
                  <c:v>25500</c:v>
                </c:pt>
                <c:pt idx="15">
                  <c:v>25500</c:v>
                </c:pt>
                <c:pt idx="16">
                  <c:v>25500</c:v>
                </c:pt>
                <c:pt idx="17">
                  <c:v>25500</c:v>
                </c:pt>
                <c:pt idx="18">
                  <c:v>25500</c:v>
                </c:pt>
                <c:pt idx="19">
                  <c:v>25500</c:v>
                </c:pt>
                <c:pt idx="20">
                  <c:v>25500</c:v>
                </c:pt>
                <c:pt idx="21">
                  <c:v>25500</c:v>
                </c:pt>
                <c:pt idx="22">
                  <c:v>25500</c:v>
                </c:pt>
                <c:pt idx="23">
                  <c:v>25500</c:v>
                </c:pt>
                <c:pt idx="24">
                  <c:v>25500</c:v>
                </c:pt>
                <c:pt idx="25">
                  <c:v>25500</c:v>
                </c:pt>
                <c:pt idx="26">
                  <c:v>25500</c:v>
                </c:pt>
                <c:pt idx="27">
                  <c:v>25500</c:v>
                </c:pt>
                <c:pt idx="28">
                  <c:v>25500</c:v>
                </c:pt>
                <c:pt idx="29">
                  <c:v>25500</c:v>
                </c:pt>
                <c:pt idx="30">
                  <c:v>25500</c:v>
                </c:pt>
                <c:pt idx="31">
                  <c:v>25500</c:v>
                </c:pt>
                <c:pt idx="32">
                  <c:v>25500</c:v>
                </c:pt>
                <c:pt idx="33">
                  <c:v>25500</c:v>
                </c:pt>
                <c:pt idx="34">
                  <c:v>25500</c:v>
                </c:pt>
                <c:pt idx="35">
                  <c:v>25500</c:v>
                </c:pt>
                <c:pt idx="36">
                  <c:v>25500</c:v>
                </c:pt>
                <c:pt idx="37">
                  <c:v>25500</c:v>
                </c:pt>
                <c:pt idx="38">
                  <c:v>25500</c:v>
                </c:pt>
                <c:pt idx="39">
                  <c:v>25500</c:v>
                </c:pt>
                <c:pt idx="40">
                  <c:v>25500</c:v>
                </c:pt>
                <c:pt idx="41">
                  <c:v>25500</c:v>
                </c:pt>
                <c:pt idx="42">
                  <c:v>25500</c:v>
                </c:pt>
                <c:pt idx="43">
                  <c:v>25500</c:v>
                </c:pt>
                <c:pt idx="44">
                  <c:v>25500</c:v>
                </c:pt>
                <c:pt idx="45">
                  <c:v>25500</c:v>
                </c:pt>
                <c:pt idx="46">
                  <c:v>25500</c:v>
                </c:pt>
                <c:pt idx="47">
                  <c:v>25500</c:v>
                </c:pt>
                <c:pt idx="48">
                  <c:v>25500</c:v>
                </c:pt>
                <c:pt idx="49">
                  <c:v>25500</c:v>
                </c:pt>
                <c:pt idx="50">
                  <c:v>25500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'Break Even Chart'!$D$1</c:f>
              <c:strCache>
                <c:ptCount val="1"/>
                <c:pt idx="0">
                  <c:v>Total Cost</c:v>
                </c:pt>
              </c:strCache>
            </c:strRef>
          </c:tx>
          <c:marker>
            <c:symbol val="none"/>
          </c:marker>
          <c:cat>
            <c:numRef>
              <c:f>'Break Even Chart'!$A$2:$A$52</c:f>
              <c:numCache>
                <c:formatCode>General</c:formatCode>
                <c:ptCount val="51"/>
                <c:pt idx="0">
                  <c:v>125</c:v>
                </c:pt>
                <c:pt idx="1">
                  <c:v>250</c:v>
                </c:pt>
                <c:pt idx="2">
                  <c:v>375</c:v>
                </c:pt>
                <c:pt idx="3">
                  <c:v>500</c:v>
                </c:pt>
                <c:pt idx="4">
                  <c:v>625</c:v>
                </c:pt>
                <c:pt idx="5">
                  <c:v>750</c:v>
                </c:pt>
                <c:pt idx="6">
                  <c:v>875</c:v>
                </c:pt>
                <c:pt idx="7">
                  <c:v>1000</c:v>
                </c:pt>
                <c:pt idx="8">
                  <c:v>1125</c:v>
                </c:pt>
                <c:pt idx="9">
                  <c:v>1250</c:v>
                </c:pt>
                <c:pt idx="10">
                  <c:v>1375</c:v>
                </c:pt>
                <c:pt idx="11">
                  <c:v>1500</c:v>
                </c:pt>
                <c:pt idx="12">
                  <c:v>1625</c:v>
                </c:pt>
                <c:pt idx="13">
                  <c:v>1750</c:v>
                </c:pt>
                <c:pt idx="14">
                  <c:v>1875</c:v>
                </c:pt>
                <c:pt idx="15">
                  <c:v>2000</c:v>
                </c:pt>
                <c:pt idx="16">
                  <c:v>2125</c:v>
                </c:pt>
                <c:pt idx="17">
                  <c:v>2250</c:v>
                </c:pt>
                <c:pt idx="18">
                  <c:v>2375</c:v>
                </c:pt>
                <c:pt idx="19">
                  <c:v>2500</c:v>
                </c:pt>
                <c:pt idx="20">
                  <c:v>2625</c:v>
                </c:pt>
                <c:pt idx="21">
                  <c:v>2750</c:v>
                </c:pt>
                <c:pt idx="22">
                  <c:v>2875</c:v>
                </c:pt>
                <c:pt idx="23">
                  <c:v>3000</c:v>
                </c:pt>
                <c:pt idx="24">
                  <c:v>3125</c:v>
                </c:pt>
                <c:pt idx="25">
                  <c:v>3250</c:v>
                </c:pt>
                <c:pt idx="26">
                  <c:v>3375</c:v>
                </c:pt>
                <c:pt idx="27">
                  <c:v>3500</c:v>
                </c:pt>
                <c:pt idx="28">
                  <c:v>3625</c:v>
                </c:pt>
                <c:pt idx="29">
                  <c:v>3750</c:v>
                </c:pt>
                <c:pt idx="30">
                  <c:v>3875</c:v>
                </c:pt>
                <c:pt idx="31">
                  <c:v>4000</c:v>
                </c:pt>
                <c:pt idx="32">
                  <c:v>4125</c:v>
                </c:pt>
                <c:pt idx="33">
                  <c:v>4250</c:v>
                </c:pt>
                <c:pt idx="34">
                  <c:v>4375</c:v>
                </c:pt>
                <c:pt idx="35">
                  <c:v>4500</c:v>
                </c:pt>
                <c:pt idx="36">
                  <c:v>4625</c:v>
                </c:pt>
                <c:pt idx="37">
                  <c:v>4750</c:v>
                </c:pt>
                <c:pt idx="38">
                  <c:v>4875</c:v>
                </c:pt>
                <c:pt idx="39">
                  <c:v>5000</c:v>
                </c:pt>
                <c:pt idx="40">
                  <c:v>5125</c:v>
                </c:pt>
                <c:pt idx="41">
                  <c:v>5250</c:v>
                </c:pt>
                <c:pt idx="42">
                  <c:v>5375</c:v>
                </c:pt>
                <c:pt idx="43">
                  <c:v>5500</c:v>
                </c:pt>
                <c:pt idx="44">
                  <c:v>5625</c:v>
                </c:pt>
                <c:pt idx="45">
                  <c:v>5750</c:v>
                </c:pt>
                <c:pt idx="46">
                  <c:v>5875</c:v>
                </c:pt>
                <c:pt idx="47">
                  <c:v>6000</c:v>
                </c:pt>
                <c:pt idx="48">
                  <c:v>6125</c:v>
                </c:pt>
                <c:pt idx="49">
                  <c:v>6250</c:v>
                </c:pt>
                <c:pt idx="50">
                  <c:v>6375</c:v>
                </c:pt>
              </c:numCache>
            </c:numRef>
          </c:cat>
          <c:val>
            <c:numRef>
              <c:f>'Break Even Chart'!$D$2:$D$52</c:f>
              <c:numCache>
                <c:formatCode>"Rs."#,##0.00</c:formatCode>
                <c:ptCount val="51"/>
                <c:pt idx="0">
                  <c:v>31500</c:v>
                </c:pt>
                <c:pt idx="1">
                  <c:v>37500</c:v>
                </c:pt>
                <c:pt idx="2">
                  <c:v>43500</c:v>
                </c:pt>
                <c:pt idx="3">
                  <c:v>49500</c:v>
                </c:pt>
                <c:pt idx="4">
                  <c:v>55500</c:v>
                </c:pt>
                <c:pt idx="5">
                  <c:v>61500</c:v>
                </c:pt>
                <c:pt idx="6">
                  <c:v>67500</c:v>
                </c:pt>
                <c:pt idx="7">
                  <c:v>73500</c:v>
                </c:pt>
                <c:pt idx="8">
                  <c:v>79500</c:v>
                </c:pt>
                <c:pt idx="9">
                  <c:v>85500</c:v>
                </c:pt>
                <c:pt idx="10">
                  <c:v>91500</c:v>
                </c:pt>
                <c:pt idx="11">
                  <c:v>97500</c:v>
                </c:pt>
                <c:pt idx="12">
                  <c:v>103500</c:v>
                </c:pt>
                <c:pt idx="13">
                  <c:v>109500</c:v>
                </c:pt>
                <c:pt idx="14">
                  <c:v>115500</c:v>
                </c:pt>
                <c:pt idx="15">
                  <c:v>121500</c:v>
                </c:pt>
                <c:pt idx="16">
                  <c:v>127500</c:v>
                </c:pt>
                <c:pt idx="17">
                  <c:v>133500</c:v>
                </c:pt>
                <c:pt idx="18">
                  <c:v>139500</c:v>
                </c:pt>
                <c:pt idx="19">
                  <c:v>145500</c:v>
                </c:pt>
                <c:pt idx="20">
                  <c:v>151500</c:v>
                </c:pt>
                <c:pt idx="21">
                  <c:v>157500</c:v>
                </c:pt>
                <c:pt idx="22">
                  <c:v>163500</c:v>
                </c:pt>
                <c:pt idx="23">
                  <c:v>169500</c:v>
                </c:pt>
                <c:pt idx="24">
                  <c:v>175500</c:v>
                </c:pt>
                <c:pt idx="25">
                  <c:v>181500</c:v>
                </c:pt>
                <c:pt idx="26">
                  <c:v>187500</c:v>
                </c:pt>
                <c:pt idx="27">
                  <c:v>193500</c:v>
                </c:pt>
                <c:pt idx="28">
                  <c:v>199500</c:v>
                </c:pt>
                <c:pt idx="29">
                  <c:v>205500</c:v>
                </c:pt>
                <c:pt idx="30">
                  <c:v>211500</c:v>
                </c:pt>
                <c:pt idx="31">
                  <c:v>217500</c:v>
                </c:pt>
                <c:pt idx="32">
                  <c:v>223500</c:v>
                </c:pt>
                <c:pt idx="33">
                  <c:v>229500</c:v>
                </c:pt>
                <c:pt idx="34">
                  <c:v>235500</c:v>
                </c:pt>
                <c:pt idx="35">
                  <c:v>241500</c:v>
                </c:pt>
                <c:pt idx="36">
                  <c:v>247500</c:v>
                </c:pt>
                <c:pt idx="37">
                  <c:v>253500</c:v>
                </c:pt>
                <c:pt idx="38">
                  <c:v>259500</c:v>
                </c:pt>
                <c:pt idx="39">
                  <c:v>265500</c:v>
                </c:pt>
                <c:pt idx="40">
                  <c:v>271500</c:v>
                </c:pt>
                <c:pt idx="41">
                  <c:v>277500</c:v>
                </c:pt>
                <c:pt idx="42">
                  <c:v>283500</c:v>
                </c:pt>
                <c:pt idx="43">
                  <c:v>289500</c:v>
                </c:pt>
                <c:pt idx="44">
                  <c:v>295500</c:v>
                </c:pt>
                <c:pt idx="45">
                  <c:v>301500</c:v>
                </c:pt>
                <c:pt idx="46">
                  <c:v>307500</c:v>
                </c:pt>
                <c:pt idx="47">
                  <c:v>313500</c:v>
                </c:pt>
                <c:pt idx="48">
                  <c:v>319500</c:v>
                </c:pt>
                <c:pt idx="49">
                  <c:v>325500</c:v>
                </c:pt>
                <c:pt idx="50">
                  <c:v>331500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'Break Even Chart'!$E$1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cat>
            <c:numRef>
              <c:f>'Break Even Chart'!$A$2:$A$52</c:f>
              <c:numCache>
                <c:formatCode>General</c:formatCode>
                <c:ptCount val="51"/>
                <c:pt idx="0">
                  <c:v>125</c:v>
                </c:pt>
                <c:pt idx="1">
                  <c:v>250</c:v>
                </c:pt>
                <c:pt idx="2">
                  <c:v>375</c:v>
                </c:pt>
                <c:pt idx="3">
                  <c:v>500</c:v>
                </c:pt>
                <c:pt idx="4">
                  <c:v>625</c:v>
                </c:pt>
                <c:pt idx="5">
                  <c:v>750</c:v>
                </c:pt>
                <c:pt idx="6">
                  <c:v>875</c:v>
                </c:pt>
                <c:pt idx="7">
                  <c:v>1000</c:v>
                </c:pt>
                <c:pt idx="8">
                  <c:v>1125</c:v>
                </c:pt>
                <c:pt idx="9">
                  <c:v>1250</c:v>
                </c:pt>
                <c:pt idx="10">
                  <c:v>1375</c:v>
                </c:pt>
                <c:pt idx="11">
                  <c:v>1500</c:v>
                </c:pt>
                <c:pt idx="12">
                  <c:v>1625</c:v>
                </c:pt>
                <c:pt idx="13">
                  <c:v>1750</c:v>
                </c:pt>
                <c:pt idx="14">
                  <c:v>1875</c:v>
                </c:pt>
                <c:pt idx="15">
                  <c:v>2000</c:v>
                </c:pt>
                <c:pt idx="16">
                  <c:v>2125</c:v>
                </c:pt>
                <c:pt idx="17">
                  <c:v>2250</c:v>
                </c:pt>
                <c:pt idx="18">
                  <c:v>2375</c:v>
                </c:pt>
                <c:pt idx="19">
                  <c:v>2500</c:v>
                </c:pt>
                <c:pt idx="20">
                  <c:v>2625</c:v>
                </c:pt>
                <c:pt idx="21">
                  <c:v>2750</c:v>
                </c:pt>
                <c:pt idx="22">
                  <c:v>2875</c:v>
                </c:pt>
                <c:pt idx="23">
                  <c:v>3000</c:v>
                </c:pt>
                <c:pt idx="24">
                  <c:v>3125</c:v>
                </c:pt>
                <c:pt idx="25">
                  <c:v>3250</c:v>
                </c:pt>
                <c:pt idx="26">
                  <c:v>3375</c:v>
                </c:pt>
                <c:pt idx="27">
                  <c:v>3500</c:v>
                </c:pt>
                <c:pt idx="28">
                  <c:v>3625</c:v>
                </c:pt>
                <c:pt idx="29">
                  <c:v>3750</c:v>
                </c:pt>
                <c:pt idx="30">
                  <c:v>3875</c:v>
                </c:pt>
                <c:pt idx="31">
                  <c:v>4000</c:v>
                </c:pt>
                <c:pt idx="32">
                  <c:v>4125</c:v>
                </c:pt>
                <c:pt idx="33">
                  <c:v>4250</c:v>
                </c:pt>
                <c:pt idx="34">
                  <c:v>4375</c:v>
                </c:pt>
                <c:pt idx="35">
                  <c:v>4500</c:v>
                </c:pt>
                <c:pt idx="36">
                  <c:v>4625</c:v>
                </c:pt>
                <c:pt idx="37">
                  <c:v>4750</c:v>
                </c:pt>
                <c:pt idx="38">
                  <c:v>4875</c:v>
                </c:pt>
                <c:pt idx="39">
                  <c:v>5000</c:v>
                </c:pt>
                <c:pt idx="40">
                  <c:v>5125</c:v>
                </c:pt>
                <c:pt idx="41">
                  <c:v>5250</c:v>
                </c:pt>
                <c:pt idx="42">
                  <c:v>5375</c:v>
                </c:pt>
                <c:pt idx="43">
                  <c:v>5500</c:v>
                </c:pt>
                <c:pt idx="44">
                  <c:v>5625</c:v>
                </c:pt>
                <c:pt idx="45">
                  <c:v>5750</c:v>
                </c:pt>
                <c:pt idx="46">
                  <c:v>5875</c:v>
                </c:pt>
                <c:pt idx="47">
                  <c:v>6000</c:v>
                </c:pt>
                <c:pt idx="48">
                  <c:v>6125</c:v>
                </c:pt>
                <c:pt idx="49">
                  <c:v>6250</c:v>
                </c:pt>
                <c:pt idx="50">
                  <c:v>6375</c:v>
                </c:pt>
              </c:numCache>
            </c:numRef>
          </c:cat>
          <c:val>
            <c:numRef>
              <c:f>'Break Even Chart'!$E$2:$E$52</c:f>
              <c:numCache>
                <c:formatCode>"Rs."#,##0.00</c:formatCode>
                <c:ptCount val="51"/>
                <c:pt idx="0">
                  <c:v>7500</c:v>
                </c:pt>
                <c:pt idx="1">
                  <c:v>15000</c:v>
                </c:pt>
                <c:pt idx="2">
                  <c:v>22500</c:v>
                </c:pt>
                <c:pt idx="3">
                  <c:v>30000</c:v>
                </c:pt>
                <c:pt idx="4">
                  <c:v>37500</c:v>
                </c:pt>
                <c:pt idx="5">
                  <c:v>45000</c:v>
                </c:pt>
                <c:pt idx="6">
                  <c:v>52500</c:v>
                </c:pt>
                <c:pt idx="7">
                  <c:v>60000</c:v>
                </c:pt>
                <c:pt idx="8">
                  <c:v>67500</c:v>
                </c:pt>
                <c:pt idx="9">
                  <c:v>75000</c:v>
                </c:pt>
                <c:pt idx="10">
                  <c:v>82500</c:v>
                </c:pt>
                <c:pt idx="11">
                  <c:v>90000</c:v>
                </c:pt>
                <c:pt idx="12">
                  <c:v>97500</c:v>
                </c:pt>
                <c:pt idx="13">
                  <c:v>105000</c:v>
                </c:pt>
                <c:pt idx="14">
                  <c:v>112500</c:v>
                </c:pt>
                <c:pt idx="15">
                  <c:v>120000</c:v>
                </c:pt>
                <c:pt idx="16">
                  <c:v>127500</c:v>
                </c:pt>
                <c:pt idx="17">
                  <c:v>135000</c:v>
                </c:pt>
                <c:pt idx="18">
                  <c:v>142500</c:v>
                </c:pt>
                <c:pt idx="19">
                  <c:v>150000</c:v>
                </c:pt>
                <c:pt idx="20">
                  <c:v>157500</c:v>
                </c:pt>
                <c:pt idx="21">
                  <c:v>165000</c:v>
                </c:pt>
                <c:pt idx="22">
                  <c:v>172500</c:v>
                </c:pt>
                <c:pt idx="23">
                  <c:v>180000</c:v>
                </c:pt>
                <c:pt idx="24">
                  <c:v>187500</c:v>
                </c:pt>
                <c:pt idx="25">
                  <c:v>195000</c:v>
                </c:pt>
                <c:pt idx="26">
                  <c:v>202500</c:v>
                </c:pt>
                <c:pt idx="27">
                  <c:v>210000</c:v>
                </c:pt>
                <c:pt idx="28">
                  <c:v>217500</c:v>
                </c:pt>
                <c:pt idx="29">
                  <c:v>225000</c:v>
                </c:pt>
                <c:pt idx="30">
                  <c:v>232500</c:v>
                </c:pt>
                <c:pt idx="31">
                  <c:v>240000</c:v>
                </c:pt>
                <c:pt idx="32">
                  <c:v>247500</c:v>
                </c:pt>
                <c:pt idx="33">
                  <c:v>255000</c:v>
                </c:pt>
                <c:pt idx="34">
                  <c:v>262500</c:v>
                </c:pt>
                <c:pt idx="35">
                  <c:v>270000</c:v>
                </c:pt>
                <c:pt idx="36">
                  <c:v>277500</c:v>
                </c:pt>
                <c:pt idx="37">
                  <c:v>285000</c:v>
                </c:pt>
                <c:pt idx="38">
                  <c:v>292500</c:v>
                </c:pt>
                <c:pt idx="39">
                  <c:v>300000</c:v>
                </c:pt>
                <c:pt idx="40">
                  <c:v>307500</c:v>
                </c:pt>
                <c:pt idx="41">
                  <c:v>315000</c:v>
                </c:pt>
                <c:pt idx="42">
                  <c:v>322500</c:v>
                </c:pt>
                <c:pt idx="43">
                  <c:v>330000</c:v>
                </c:pt>
                <c:pt idx="44">
                  <c:v>337500</c:v>
                </c:pt>
                <c:pt idx="45">
                  <c:v>345000</c:v>
                </c:pt>
                <c:pt idx="46">
                  <c:v>352500</c:v>
                </c:pt>
                <c:pt idx="47">
                  <c:v>360000</c:v>
                </c:pt>
                <c:pt idx="48">
                  <c:v>367500</c:v>
                </c:pt>
                <c:pt idx="49">
                  <c:v>375000</c:v>
                </c:pt>
                <c:pt idx="50">
                  <c:v>382500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'Break Even Chart'!$F$1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gradFill flip="none" rotWithShape="1">
                <a:gsLst>
                  <a:gs pos="0">
                    <a:srgbClr val="000082"/>
                  </a:gs>
                  <a:gs pos="30000">
                    <a:srgbClr val="66008F"/>
                  </a:gs>
                  <a:gs pos="64999">
                    <a:srgbClr val="BA0066"/>
                  </a:gs>
                  <a:gs pos="89999">
                    <a:srgbClr val="FF0000"/>
                  </a:gs>
                  <a:gs pos="100000">
                    <a:srgbClr val="FF8200"/>
                  </a:gs>
                </a:gsLst>
                <a:lin ang="2700000" scaled="1"/>
                <a:tileRect/>
              </a:gradFill>
            </a:ln>
          </c:spPr>
          <c:marker>
            <c:symbol val="none"/>
          </c:marker>
          <c:cat>
            <c:numRef>
              <c:f>'Break Even Chart'!$A$2:$A$52</c:f>
              <c:numCache>
                <c:formatCode>General</c:formatCode>
                <c:ptCount val="51"/>
                <c:pt idx="0">
                  <c:v>125</c:v>
                </c:pt>
                <c:pt idx="1">
                  <c:v>250</c:v>
                </c:pt>
                <c:pt idx="2">
                  <c:v>375</c:v>
                </c:pt>
                <c:pt idx="3">
                  <c:v>500</c:v>
                </c:pt>
                <c:pt idx="4">
                  <c:v>625</c:v>
                </c:pt>
                <c:pt idx="5">
                  <c:v>750</c:v>
                </c:pt>
                <c:pt idx="6">
                  <c:v>875</c:v>
                </c:pt>
                <c:pt idx="7">
                  <c:v>1000</c:v>
                </c:pt>
                <c:pt idx="8">
                  <c:v>1125</c:v>
                </c:pt>
                <c:pt idx="9">
                  <c:v>1250</c:v>
                </c:pt>
                <c:pt idx="10">
                  <c:v>1375</c:v>
                </c:pt>
                <c:pt idx="11">
                  <c:v>1500</c:v>
                </c:pt>
                <c:pt idx="12">
                  <c:v>1625</c:v>
                </c:pt>
                <c:pt idx="13">
                  <c:v>1750</c:v>
                </c:pt>
                <c:pt idx="14">
                  <c:v>1875</c:v>
                </c:pt>
                <c:pt idx="15">
                  <c:v>2000</c:v>
                </c:pt>
                <c:pt idx="16">
                  <c:v>2125</c:v>
                </c:pt>
                <c:pt idx="17">
                  <c:v>2250</c:v>
                </c:pt>
                <c:pt idx="18">
                  <c:v>2375</c:v>
                </c:pt>
                <c:pt idx="19">
                  <c:v>2500</c:v>
                </c:pt>
                <c:pt idx="20">
                  <c:v>2625</c:v>
                </c:pt>
                <c:pt idx="21">
                  <c:v>2750</c:v>
                </c:pt>
                <c:pt idx="22">
                  <c:v>2875</c:v>
                </c:pt>
                <c:pt idx="23">
                  <c:v>3000</c:v>
                </c:pt>
                <c:pt idx="24">
                  <c:v>3125</c:v>
                </c:pt>
                <c:pt idx="25">
                  <c:v>3250</c:v>
                </c:pt>
                <c:pt idx="26">
                  <c:v>3375</c:v>
                </c:pt>
                <c:pt idx="27">
                  <c:v>3500</c:v>
                </c:pt>
                <c:pt idx="28">
                  <c:v>3625</c:v>
                </c:pt>
                <c:pt idx="29">
                  <c:v>3750</c:v>
                </c:pt>
                <c:pt idx="30">
                  <c:v>3875</c:v>
                </c:pt>
                <c:pt idx="31">
                  <c:v>4000</c:v>
                </c:pt>
                <c:pt idx="32">
                  <c:v>4125</c:v>
                </c:pt>
                <c:pt idx="33">
                  <c:v>4250</c:v>
                </c:pt>
                <c:pt idx="34">
                  <c:v>4375</c:v>
                </c:pt>
                <c:pt idx="35">
                  <c:v>4500</c:v>
                </c:pt>
                <c:pt idx="36">
                  <c:v>4625</c:v>
                </c:pt>
                <c:pt idx="37">
                  <c:v>4750</c:v>
                </c:pt>
                <c:pt idx="38">
                  <c:v>4875</c:v>
                </c:pt>
                <c:pt idx="39">
                  <c:v>5000</c:v>
                </c:pt>
                <c:pt idx="40">
                  <c:v>5125</c:v>
                </c:pt>
                <c:pt idx="41">
                  <c:v>5250</c:v>
                </c:pt>
                <c:pt idx="42">
                  <c:v>5375</c:v>
                </c:pt>
                <c:pt idx="43">
                  <c:v>5500</c:v>
                </c:pt>
                <c:pt idx="44">
                  <c:v>5625</c:v>
                </c:pt>
                <c:pt idx="45">
                  <c:v>5750</c:v>
                </c:pt>
                <c:pt idx="46">
                  <c:v>5875</c:v>
                </c:pt>
                <c:pt idx="47">
                  <c:v>6000</c:v>
                </c:pt>
                <c:pt idx="48">
                  <c:v>6125</c:v>
                </c:pt>
                <c:pt idx="49">
                  <c:v>6250</c:v>
                </c:pt>
                <c:pt idx="50">
                  <c:v>6375</c:v>
                </c:pt>
              </c:numCache>
            </c:numRef>
          </c:cat>
          <c:val>
            <c:numRef>
              <c:f>'Break Even Chart'!$F$2:$F$52</c:f>
              <c:numCache>
                <c:formatCode>"Rs."#,##0.00</c:formatCode>
                <c:ptCount val="51"/>
                <c:pt idx="0">
                  <c:v>-24000</c:v>
                </c:pt>
                <c:pt idx="1">
                  <c:v>-22500</c:v>
                </c:pt>
                <c:pt idx="2">
                  <c:v>-21000</c:v>
                </c:pt>
                <c:pt idx="3">
                  <c:v>-19500</c:v>
                </c:pt>
                <c:pt idx="4">
                  <c:v>-18000</c:v>
                </c:pt>
                <c:pt idx="5">
                  <c:v>-16500</c:v>
                </c:pt>
                <c:pt idx="6">
                  <c:v>-15000</c:v>
                </c:pt>
                <c:pt idx="7">
                  <c:v>-13500</c:v>
                </c:pt>
                <c:pt idx="8">
                  <c:v>-12000</c:v>
                </c:pt>
                <c:pt idx="9">
                  <c:v>-10500</c:v>
                </c:pt>
                <c:pt idx="10">
                  <c:v>-9000</c:v>
                </c:pt>
                <c:pt idx="11">
                  <c:v>-7500</c:v>
                </c:pt>
                <c:pt idx="12">
                  <c:v>-6000</c:v>
                </c:pt>
                <c:pt idx="13">
                  <c:v>-4500</c:v>
                </c:pt>
                <c:pt idx="14">
                  <c:v>-3000</c:v>
                </c:pt>
                <c:pt idx="15">
                  <c:v>-1500</c:v>
                </c:pt>
                <c:pt idx="16">
                  <c:v>0</c:v>
                </c:pt>
                <c:pt idx="17">
                  <c:v>1500</c:v>
                </c:pt>
                <c:pt idx="18">
                  <c:v>3000</c:v>
                </c:pt>
                <c:pt idx="19">
                  <c:v>4500</c:v>
                </c:pt>
                <c:pt idx="20">
                  <c:v>6000</c:v>
                </c:pt>
                <c:pt idx="21">
                  <c:v>7500</c:v>
                </c:pt>
                <c:pt idx="22">
                  <c:v>9000</c:v>
                </c:pt>
                <c:pt idx="23">
                  <c:v>10500</c:v>
                </c:pt>
                <c:pt idx="24">
                  <c:v>12000</c:v>
                </c:pt>
                <c:pt idx="25">
                  <c:v>13500</c:v>
                </c:pt>
                <c:pt idx="26">
                  <c:v>15000</c:v>
                </c:pt>
                <c:pt idx="27">
                  <c:v>16500</c:v>
                </c:pt>
                <c:pt idx="28">
                  <c:v>18000</c:v>
                </c:pt>
                <c:pt idx="29">
                  <c:v>19500</c:v>
                </c:pt>
                <c:pt idx="30">
                  <c:v>21000</c:v>
                </c:pt>
                <c:pt idx="31">
                  <c:v>22500</c:v>
                </c:pt>
                <c:pt idx="32">
                  <c:v>24000</c:v>
                </c:pt>
                <c:pt idx="33">
                  <c:v>25500</c:v>
                </c:pt>
                <c:pt idx="34">
                  <c:v>27000</c:v>
                </c:pt>
                <c:pt idx="35">
                  <c:v>28500</c:v>
                </c:pt>
                <c:pt idx="36">
                  <c:v>30000</c:v>
                </c:pt>
                <c:pt idx="37">
                  <c:v>31500</c:v>
                </c:pt>
                <c:pt idx="38">
                  <c:v>33000</c:v>
                </c:pt>
                <c:pt idx="39">
                  <c:v>34500</c:v>
                </c:pt>
                <c:pt idx="40">
                  <c:v>36000</c:v>
                </c:pt>
                <c:pt idx="41">
                  <c:v>37500</c:v>
                </c:pt>
                <c:pt idx="42">
                  <c:v>39000</c:v>
                </c:pt>
                <c:pt idx="43">
                  <c:v>40500</c:v>
                </c:pt>
                <c:pt idx="44">
                  <c:v>42000</c:v>
                </c:pt>
                <c:pt idx="45">
                  <c:v>43500</c:v>
                </c:pt>
                <c:pt idx="46">
                  <c:v>45000</c:v>
                </c:pt>
                <c:pt idx="47">
                  <c:v>46500</c:v>
                </c:pt>
                <c:pt idx="48">
                  <c:v>48000</c:v>
                </c:pt>
                <c:pt idx="49">
                  <c:v>49500</c:v>
                </c:pt>
                <c:pt idx="50">
                  <c:v>51000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28256"/>
        <c:axId val="164129792"/>
      </c:lineChart>
      <c:catAx>
        <c:axId val="16412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4129792"/>
        <c:crosses val="autoZero"/>
        <c:auto val="1"/>
        <c:lblAlgn val="ctr"/>
        <c:lblOffset val="100"/>
        <c:noMultiLvlLbl val="0"/>
      </c:catAx>
      <c:valAx>
        <c:axId val="164129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64128256"/>
        <c:crosses val="autoZero"/>
        <c:crossBetween val="between"/>
      </c:valAx>
      <c:spPr>
        <a:ln w="6350" cmpd="sng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c:spPr>
    </c:plotArea>
    <c:legend>
      <c:legendPos val="b"/>
      <c:layout>
        <c:manualLayout>
          <c:xMode val="edge"/>
          <c:yMode val="edge"/>
          <c:x val="0.1252538383196472"/>
          <c:y val="0.10871381359406337"/>
          <c:w val="0.71940862498228342"/>
          <c:h val="4.296930181456627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0</xdr:row>
      <xdr:rowOff>0</xdr:rowOff>
    </xdr:from>
    <xdr:to>
      <xdr:col>7</xdr:col>
      <xdr:colOff>1333500</xdr:colOff>
      <xdr:row>19</xdr:row>
      <xdr:rowOff>238125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266701</xdr:colOff>
      <xdr:row>0</xdr:row>
      <xdr:rowOff>19050</xdr:rowOff>
    </xdr:from>
    <xdr:to>
      <xdr:col>7</xdr:col>
      <xdr:colOff>876300</xdr:colOff>
      <xdr:row>18</xdr:row>
      <xdr:rowOff>209550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142876</xdr:colOff>
      <xdr:row>0</xdr:row>
      <xdr:rowOff>38099</xdr:rowOff>
    </xdr:from>
    <xdr:to>
      <xdr:col>7</xdr:col>
      <xdr:colOff>47625</xdr:colOff>
      <xdr:row>11</xdr:row>
      <xdr:rowOff>266700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285751</xdr:rowOff>
    </xdr:from>
    <xdr:to>
      <xdr:col>8</xdr:col>
      <xdr:colOff>590550</xdr:colOff>
      <xdr:row>11</xdr:row>
      <xdr:rowOff>257176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10582</xdr:colOff>
      <xdr:row>0</xdr:row>
      <xdr:rowOff>21167</xdr:rowOff>
    </xdr:from>
    <xdr:to>
      <xdr:col>19</xdr:col>
      <xdr:colOff>275166</xdr:colOff>
      <xdr:row>26</xdr:row>
      <xdr:rowOff>190500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0.3649</cdr:x>
      <cdr:y>0.6297</cdr:y>
    </cdr:from>
    <cdr:to>
      <cdr:x>0.3649</cdr:x>
      <cdr:y>0.82574</cdr:y>
    </cdr:to>
    <cdr:sp macro="" textlink="">
      <cdr:nvSpPr>
        <cdr:cNvPr id="3" name="Straight Arrow Connector 2"/>
        <cdr:cNvSpPr/>
      </cdr:nvSpPr>
      <cdr:spPr>
        <a:xfrm xmlns:a="http://schemas.openxmlformats.org/drawingml/2006/main" flipH="1" flipV="1">
          <a:off x="2772810" y="3365478"/>
          <a:ext cx="0" cy="1047772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arrow"/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>
            <a:ln>
              <a:solidFill>
                <a:sysClr val="windowText" lastClr="000000"/>
              </a:solidFill>
            </a:ln>
          </a:endParaRPr>
        </a:p>
      </cdr:txBody>
    </cdr:sp>
  </cdr:relSizeAnchor>
  <cdr:relSizeAnchor xmlns:cdr="http://schemas.openxmlformats.org/drawingml/2006/chartDrawing">
    <cdr:from>
      <cdr:x>0.39415</cdr:x>
      <cdr:y>0.64356</cdr:y>
    </cdr:from>
    <cdr:to>
      <cdr:x>0.60167</cdr:x>
      <cdr:y>0.7703</cdr:y>
    </cdr:to>
    <cdr:sp macro="" textlink="">
      <cdr:nvSpPr>
        <cdr:cNvPr id="4" name="Oval Callout 3"/>
        <cdr:cNvSpPr/>
      </cdr:nvSpPr>
      <cdr:spPr>
        <a:xfrm xmlns:a="http://schemas.openxmlformats.org/drawingml/2006/main">
          <a:off x="2995084" y="3439584"/>
          <a:ext cx="1576917" cy="677334"/>
        </a:xfrm>
        <a:prstGeom xmlns:a="http://schemas.openxmlformats.org/drawingml/2006/main" prst="wedgeEllipseCallout">
          <a:avLst>
            <a:gd name="adj1" fmla="val -58938"/>
            <a:gd name="adj2" fmla="val 88686"/>
          </a:avLst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>
              <a:solidFill>
                <a:schemeClr val="accent1"/>
              </a:solidFill>
            </a:rPr>
            <a:t>Break Even Point Unit</a:t>
          </a:r>
        </a:p>
      </cdr:txBody>
    </cdr:sp>
  </cdr:relSizeAnchor>
  <cdr:relSizeAnchor xmlns:cdr="http://schemas.openxmlformats.org/drawingml/2006/chartDrawing">
    <cdr:from>
      <cdr:x>0.30362</cdr:x>
      <cdr:y>0.33069</cdr:y>
    </cdr:from>
    <cdr:to>
      <cdr:x>0.51114</cdr:x>
      <cdr:y>0.45743</cdr:y>
    </cdr:to>
    <cdr:sp macro="" textlink="">
      <cdr:nvSpPr>
        <cdr:cNvPr id="5" name="Oval Callout 4"/>
        <cdr:cNvSpPr/>
      </cdr:nvSpPr>
      <cdr:spPr>
        <a:xfrm xmlns:a="http://schemas.openxmlformats.org/drawingml/2006/main">
          <a:off x="2307167" y="1767417"/>
          <a:ext cx="1576917" cy="677334"/>
        </a:xfrm>
        <a:prstGeom xmlns:a="http://schemas.openxmlformats.org/drawingml/2006/main" prst="wedgeEllipseCallout">
          <a:avLst>
            <a:gd name="adj1" fmla="val -17327"/>
            <a:gd name="adj2" fmla="val 169936"/>
          </a:avLst>
        </a:prstGeom>
        <a:noFill xmlns:a="http://schemas.openxmlformats.org/drawingml/2006/main"/>
        <a:ln xmlns:a="http://schemas.openxmlformats.org/drawingml/2006/main" w="25400" cap="flat" cmpd="sng" algn="ctr">
          <a:solidFill>
            <a:srgbClr val="4F81BD">
              <a:shade val="50000"/>
            </a:srgbClr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en-US">
              <a:solidFill>
                <a:srgbClr val="4F81BD"/>
              </a:solidFill>
            </a:rPr>
            <a:t>Break Even Point Sales</a:t>
          </a:r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A1:B102" totalsRowCount="1" headerRowDxfId="31" dataDxfId="29" headerRowBorderDxfId="30" tableBorderDxfId="28" totalsRowBorderDxfId="27">
  <autoFilter ref="A1:B101"/>
  <sortState ref="A2:C101">
    <sortCondition ref="A1:A101"/>
  </sortState>
  <tableColumns count="2">
    <tableColumn id="1" name="Quantity (units)" dataDxfId="26" totalsRowDxfId="25" dataCellStyle="Comma"/>
    <tableColumn id="2" name="Total Factory Cost (Rs.)" dataDxfId="24" totalsRowDxfId="23" dataCellStyle="Comm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B101" totalsRowShown="0" headerRowDxfId="22" dataDxfId="20" headerRowBorderDxfId="21" tableBorderDxfId="19" totalsRowBorderDxfId="18">
  <autoFilter ref="A1:B101"/>
  <sortState ref="A2:C101">
    <sortCondition ref="A1:A101"/>
  </sortState>
  <tableColumns count="2">
    <tableColumn id="1" name="Quantity (units)" dataDxfId="17" dataCellStyle="Comma"/>
    <tableColumn id="2" name="Factory Overhead Cost (Rs.)" dataDxfId="16" dataCellStyle="Comm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1:B101" totalsRowShown="0" headerRowDxfId="15" dataDxfId="13" headerRowBorderDxfId="14" tableBorderDxfId="12" totalsRowBorderDxfId="11">
  <autoFilter ref="A1:B101"/>
  <sortState ref="A2:C101">
    <sortCondition ref="A1:A101"/>
  </sortState>
  <tableColumns count="2">
    <tableColumn id="1" name="Quantity (units)" dataDxfId="10" dataCellStyle="Comma"/>
    <tableColumn id="2" name="Administration, Selling and Distribution Overhead Cost (Rs.)" dataDxfId="9" dataCellStyle="Comma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1:B50" totalsRowShown="0" headerRowDxfId="8" dataDxfId="6" headerRowBorderDxfId="7" tableBorderDxfId="5" totalsRowBorderDxfId="4">
  <autoFilter ref="A1:B50"/>
  <sortState ref="A2:C50">
    <sortCondition ref="A1:A50"/>
  </sortState>
  <tableColumns count="2">
    <tableColumn id="1" name="Quantity (units)" dataDxfId="3" totalsRowDxfId="2" dataCellStyle="Comma"/>
    <tableColumn id="2" name="Sales Revenue (Rs.)" dataDxfId="1" totalsRow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zoomScaleNormal="100" workbookViewId="0"/>
  </sheetViews>
  <sheetFormatPr defaultRowHeight="24.95" customHeight="1" x14ac:dyDescent="0.25"/>
  <cols>
    <col min="1" max="1" width="15.77734375" style="2" customWidth="1"/>
    <col min="2" max="4" width="16.6640625" style="2" customWidth="1"/>
    <col min="5" max="18" width="15.77734375" style="1" customWidth="1"/>
    <col min="19" max="16384" width="8.88671875" style="1"/>
  </cols>
  <sheetData>
    <row r="1" spans="1:11" ht="33" customHeight="1" x14ac:dyDescent="0.25">
      <c r="A1" s="3" t="s">
        <v>0</v>
      </c>
      <c r="B1" s="12" t="s">
        <v>2</v>
      </c>
      <c r="C1" s="1"/>
      <c r="D1" s="1"/>
    </row>
    <row r="2" spans="1:11" ht="24.95" customHeight="1" x14ac:dyDescent="0.25">
      <c r="A2" s="11">
        <v>5061</v>
      </c>
      <c r="B2" s="4">
        <v>141908.04834619819</v>
      </c>
      <c r="C2" s="1">
        <f>Table1[[#This Row],[Total Factory Cost (Rs.)]]/Table1[[#This Row],[Quantity (units)]]</f>
        <v>28.039527434538272</v>
      </c>
      <c r="D2" s="1"/>
    </row>
    <row r="3" spans="1:11" ht="24.95" customHeight="1" x14ac:dyDescent="0.25">
      <c r="A3" s="11">
        <v>5103</v>
      </c>
      <c r="B3" s="4">
        <v>140372.94210673525</v>
      </c>
      <c r="C3" s="1"/>
      <c r="D3" s="1"/>
    </row>
    <row r="4" spans="1:11" ht="24.95" customHeight="1" x14ac:dyDescent="0.25">
      <c r="A4" s="11">
        <v>5217</v>
      </c>
      <c r="B4" s="4">
        <v>137313.844610845</v>
      </c>
      <c r="C4" s="1"/>
      <c r="D4" s="1"/>
    </row>
    <row r="5" spans="1:11" ht="24.95" customHeight="1" x14ac:dyDescent="0.25">
      <c r="A5" s="11">
        <v>5232</v>
      </c>
      <c r="B5" s="4">
        <v>144312.90582671983</v>
      </c>
      <c r="C5" s="1"/>
      <c r="D5" s="1"/>
      <c r="J5" s="1">
        <f>+Table1[[#This Row],[Total Factory Cost (Rs.)]]-I5</f>
        <v>144312.90582671983</v>
      </c>
      <c r="K5" s="1" t="e">
        <f>+J5/H5</f>
        <v>#DIV/0!</v>
      </c>
    </row>
    <row r="6" spans="1:11" ht="24.95" customHeight="1" x14ac:dyDescent="0.25">
      <c r="A6" s="11">
        <v>5256</v>
      </c>
      <c r="B6" s="4">
        <v>138664.4015076294</v>
      </c>
      <c r="C6" s="1"/>
      <c r="D6" s="1"/>
    </row>
    <row r="7" spans="1:11" ht="24.95" customHeight="1" x14ac:dyDescent="0.25">
      <c r="A7" s="11">
        <v>5272</v>
      </c>
      <c r="B7" s="4">
        <v>130645.71661078995</v>
      </c>
      <c r="C7" s="1"/>
      <c r="D7" s="1"/>
    </row>
    <row r="8" spans="1:11" ht="24.95" customHeight="1" x14ac:dyDescent="0.25">
      <c r="A8" s="11">
        <v>5299</v>
      </c>
      <c r="B8" s="4">
        <v>138631.18241774576</v>
      </c>
      <c r="C8" s="1"/>
      <c r="D8" s="1"/>
    </row>
    <row r="9" spans="1:11" ht="24.95" customHeight="1" x14ac:dyDescent="0.25">
      <c r="A9" s="11">
        <v>5430</v>
      </c>
      <c r="B9" s="4">
        <v>141046.59764053853</v>
      </c>
      <c r="C9" s="1"/>
      <c r="D9" s="1"/>
    </row>
    <row r="10" spans="1:11" ht="24.95" customHeight="1" x14ac:dyDescent="0.25">
      <c r="A10" s="11">
        <v>5462</v>
      </c>
      <c r="B10" s="4">
        <v>134367.3701458482</v>
      </c>
      <c r="C10" s="1"/>
      <c r="D10" s="1"/>
    </row>
    <row r="11" spans="1:11" ht="24.95" customHeight="1" x14ac:dyDescent="0.25">
      <c r="A11" s="11">
        <v>5475</v>
      </c>
      <c r="B11" s="4">
        <v>138737.56226952648</v>
      </c>
      <c r="C11" s="1"/>
      <c r="D11" s="1"/>
    </row>
    <row r="12" spans="1:11" ht="24.95" customHeight="1" x14ac:dyDescent="0.25">
      <c r="A12" s="11">
        <v>5514</v>
      </c>
      <c r="B12" s="4">
        <v>156276.81463251874</v>
      </c>
      <c r="C12" s="1"/>
      <c r="D12" s="1"/>
    </row>
    <row r="13" spans="1:11" ht="24.95" customHeight="1" x14ac:dyDescent="0.25">
      <c r="A13" s="11">
        <v>5515</v>
      </c>
      <c r="B13" s="4">
        <v>148321.437760056</v>
      </c>
      <c r="C13" s="1"/>
      <c r="D13" s="1"/>
    </row>
    <row r="14" spans="1:11" ht="24.95" customHeight="1" x14ac:dyDescent="0.25">
      <c r="A14" s="11">
        <v>5583</v>
      </c>
      <c r="B14" s="4">
        <v>148338.60417382777</v>
      </c>
      <c r="C14" s="1"/>
      <c r="D14" s="1"/>
    </row>
    <row r="15" spans="1:11" ht="24.95" customHeight="1" x14ac:dyDescent="0.25">
      <c r="A15" s="11">
        <v>5639</v>
      </c>
      <c r="B15" s="4">
        <v>157123.93367164873</v>
      </c>
      <c r="C15" s="1"/>
      <c r="D15" s="1"/>
    </row>
    <row r="16" spans="1:11" ht="24.95" customHeight="1" x14ac:dyDescent="0.25">
      <c r="A16" s="11">
        <v>5735</v>
      </c>
      <c r="B16" s="4">
        <v>144218.99198018666</v>
      </c>
      <c r="C16" s="1"/>
      <c r="D16" s="1"/>
    </row>
    <row r="17" spans="1:4" ht="24.95" customHeight="1" x14ac:dyDescent="0.25">
      <c r="A17" s="11">
        <v>5788</v>
      </c>
      <c r="B17" s="4">
        <v>155842.63878425886</v>
      </c>
      <c r="C17" s="1"/>
      <c r="D17" s="1"/>
    </row>
    <row r="18" spans="1:4" ht="24.95" customHeight="1" x14ac:dyDescent="0.25">
      <c r="A18" s="11">
        <v>5795</v>
      </c>
      <c r="B18" s="4">
        <v>167003.1024466024</v>
      </c>
      <c r="C18" s="1"/>
      <c r="D18" s="1"/>
    </row>
    <row r="19" spans="1:4" ht="24.95" customHeight="1" x14ac:dyDescent="0.25">
      <c r="A19" s="11">
        <v>5817</v>
      </c>
      <c r="B19" s="4">
        <v>147449.20350085362</v>
      </c>
      <c r="C19" s="1"/>
      <c r="D19" s="1"/>
    </row>
    <row r="20" spans="1:4" ht="24.95" customHeight="1" x14ac:dyDescent="0.25">
      <c r="A20" s="11">
        <v>5818</v>
      </c>
      <c r="B20" s="4">
        <v>166940.43279852348</v>
      </c>
      <c r="C20" s="1"/>
      <c r="D20" s="1"/>
    </row>
    <row r="21" spans="1:4" ht="24.95" customHeight="1" x14ac:dyDescent="0.25">
      <c r="A21" s="11">
        <v>5831</v>
      </c>
      <c r="B21" s="4">
        <v>161929.97993415329</v>
      </c>
      <c r="C21" s="1"/>
      <c r="D21" s="1"/>
    </row>
    <row r="22" spans="1:4" ht="24.95" customHeight="1" x14ac:dyDescent="0.25">
      <c r="A22" s="11">
        <v>5903</v>
      </c>
      <c r="B22" s="4">
        <v>154389.86134497414</v>
      </c>
      <c r="C22" s="1"/>
      <c r="D22" s="1"/>
    </row>
    <row r="23" spans="1:4" ht="24.95" customHeight="1" x14ac:dyDescent="0.25">
      <c r="A23" s="11">
        <v>5904</v>
      </c>
      <c r="B23" s="4">
        <v>146685.13803916678</v>
      </c>
      <c r="C23" s="1"/>
      <c r="D23" s="1"/>
    </row>
    <row r="24" spans="1:4" ht="24.95" customHeight="1" x14ac:dyDescent="0.25">
      <c r="A24" s="11">
        <v>5963</v>
      </c>
      <c r="B24" s="4">
        <v>145292.81722800265</v>
      </c>
      <c r="C24" s="1"/>
      <c r="D24" s="1"/>
    </row>
    <row r="25" spans="1:4" ht="24.95" customHeight="1" x14ac:dyDescent="0.25">
      <c r="A25" s="11">
        <v>6018</v>
      </c>
      <c r="B25" s="4">
        <v>162502.4527153745</v>
      </c>
      <c r="C25" s="1"/>
      <c r="D25" s="1"/>
    </row>
    <row r="26" spans="1:4" ht="24.95" customHeight="1" x14ac:dyDescent="0.25">
      <c r="A26" s="11">
        <v>6065</v>
      </c>
      <c r="B26" s="4">
        <v>169791.62387434358</v>
      </c>
      <c r="C26" s="1"/>
      <c r="D26" s="1"/>
    </row>
    <row r="27" spans="1:4" ht="24.95" customHeight="1" x14ac:dyDescent="0.25">
      <c r="A27" s="11">
        <v>6110</v>
      </c>
      <c r="B27" s="4">
        <v>165042.23117306051</v>
      </c>
      <c r="C27" s="1"/>
      <c r="D27" s="1"/>
    </row>
    <row r="28" spans="1:4" ht="24.95" customHeight="1" x14ac:dyDescent="0.25">
      <c r="A28" s="11">
        <v>6131</v>
      </c>
      <c r="B28" s="4">
        <v>159831.24815378763</v>
      </c>
      <c r="C28" s="1"/>
      <c r="D28" s="1"/>
    </row>
    <row r="29" spans="1:4" ht="24.95" customHeight="1" x14ac:dyDescent="0.25">
      <c r="A29" s="11">
        <v>6163</v>
      </c>
      <c r="B29" s="4">
        <v>178336.06888758455</v>
      </c>
      <c r="C29" s="1"/>
      <c r="D29" s="1"/>
    </row>
    <row r="30" spans="1:4" ht="24.95" customHeight="1" x14ac:dyDescent="0.25">
      <c r="A30" s="11">
        <v>6252</v>
      </c>
      <c r="B30" s="4">
        <v>152225.40045710164</v>
      </c>
      <c r="C30" s="1"/>
      <c r="D30" s="1"/>
    </row>
    <row r="31" spans="1:4" ht="24.95" customHeight="1" x14ac:dyDescent="0.25">
      <c r="A31" s="11">
        <v>6384</v>
      </c>
      <c r="B31" s="4">
        <v>155434.66021288274</v>
      </c>
      <c r="C31" s="1"/>
      <c r="D31" s="1"/>
    </row>
    <row r="32" spans="1:4" ht="24.95" customHeight="1" x14ac:dyDescent="0.25">
      <c r="A32" s="11">
        <v>6467</v>
      </c>
      <c r="B32" s="4">
        <v>180454.19235459028</v>
      </c>
      <c r="C32" s="1"/>
      <c r="D32" s="1"/>
    </row>
    <row r="33" spans="1:4" ht="24.95" customHeight="1" x14ac:dyDescent="0.25">
      <c r="A33" s="11">
        <v>6509</v>
      </c>
      <c r="B33" s="4">
        <v>164978.25821468688</v>
      </c>
      <c r="C33" s="1"/>
      <c r="D33" s="1"/>
    </row>
    <row r="34" spans="1:4" ht="24.95" customHeight="1" x14ac:dyDescent="0.25">
      <c r="A34" s="11">
        <v>6556</v>
      </c>
      <c r="B34" s="4">
        <v>171628.21909179594</v>
      </c>
      <c r="C34" s="1"/>
      <c r="D34" s="1"/>
    </row>
    <row r="35" spans="1:4" ht="24.95" customHeight="1" x14ac:dyDescent="0.25">
      <c r="A35" s="11">
        <v>6558</v>
      </c>
      <c r="B35" s="4">
        <v>167694.89159483594</v>
      </c>
      <c r="C35" s="1"/>
      <c r="D35" s="1"/>
    </row>
    <row r="36" spans="1:4" ht="24.95" customHeight="1" x14ac:dyDescent="0.25">
      <c r="A36" s="11">
        <v>6685</v>
      </c>
      <c r="B36" s="4">
        <v>166739.95074658768</v>
      </c>
      <c r="C36" s="1"/>
      <c r="D36" s="1"/>
    </row>
    <row r="37" spans="1:4" ht="24.95" customHeight="1" x14ac:dyDescent="0.25">
      <c r="A37" s="11">
        <v>6693</v>
      </c>
      <c r="B37" s="4">
        <v>159571.98519315742</v>
      </c>
      <c r="C37" s="1"/>
      <c r="D37" s="1"/>
    </row>
    <row r="38" spans="1:4" ht="24.95" customHeight="1" x14ac:dyDescent="0.25">
      <c r="A38" s="11">
        <v>6801</v>
      </c>
      <c r="B38" s="4">
        <v>191626.32815219491</v>
      </c>
      <c r="C38" s="1"/>
      <c r="D38" s="1"/>
    </row>
    <row r="39" spans="1:4" ht="24.95" customHeight="1" x14ac:dyDescent="0.25">
      <c r="A39" s="11">
        <v>7046</v>
      </c>
      <c r="B39" s="4">
        <v>165784.08342727862</v>
      </c>
      <c r="C39" s="1"/>
      <c r="D39" s="1"/>
    </row>
    <row r="40" spans="1:4" ht="24.95" customHeight="1" x14ac:dyDescent="0.25">
      <c r="A40" s="11">
        <v>7110</v>
      </c>
      <c r="B40" s="4">
        <v>176823.16168095017</v>
      </c>
      <c r="C40" s="1"/>
      <c r="D40" s="1"/>
    </row>
    <row r="41" spans="1:4" ht="24.95" customHeight="1" x14ac:dyDescent="0.25">
      <c r="A41" s="11">
        <v>7147</v>
      </c>
      <c r="B41" s="4">
        <v>179024.7609315509</v>
      </c>
      <c r="C41" s="1"/>
      <c r="D41" s="1"/>
    </row>
    <row r="42" spans="1:4" ht="24.95" customHeight="1" x14ac:dyDescent="0.25">
      <c r="A42" s="11">
        <v>7175</v>
      </c>
      <c r="B42" s="4">
        <v>174051.21701298913</v>
      </c>
      <c r="C42" s="1"/>
      <c r="D42" s="1"/>
    </row>
    <row r="43" spans="1:4" ht="24.95" customHeight="1" x14ac:dyDescent="0.25">
      <c r="A43" s="11">
        <v>7187</v>
      </c>
      <c r="B43" s="4">
        <v>188730.61521435223</v>
      </c>
      <c r="C43" s="1"/>
      <c r="D43" s="1"/>
    </row>
    <row r="44" spans="1:4" ht="24.95" customHeight="1" x14ac:dyDescent="0.25">
      <c r="A44" s="11">
        <v>7240</v>
      </c>
      <c r="B44" s="4">
        <v>182092.73464796177</v>
      </c>
      <c r="C44" s="1"/>
      <c r="D44" s="1"/>
    </row>
    <row r="45" spans="1:4" ht="24.95" customHeight="1" x14ac:dyDescent="0.25">
      <c r="A45" s="11">
        <v>7326</v>
      </c>
      <c r="B45" s="4">
        <v>193475.1296043616</v>
      </c>
      <c r="C45" s="1"/>
      <c r="D45" s="1"/>
    </row>
    <row r="46" spans="1:4" ht="24.95" customHeight="1" x14ac:dyDescent="0.25">
      <c r="A46" s="11">
        <v>7614</v>
      </c>
      <c r="B46" s="4">
        <v>214195.9947659584</v>
      </c>
      <c r="C46" s="1"/>
      <c r="D46" s="1"/>
    </row>
    <row r="47" spans="1:4" ht="24.95" customHeight="1" x14ac:dyDescent="0.25">
      <c r="A47" s="11">
        <v>7630</v>
      </c>
      <c r="B47" s="4">
        <v>215787.01486346964</v>
      </c>
      <c r="C47" s="1"/>
      <c r="D47" s="1"/>
    </row>
    <row r="48" spans="1:4" ht="24.95" customHeight="1" x14ac:dyDescent="0.25">
      <c r="A48" s="11">
        <v>7654</v>
      </c>
      <c r="B48" s="4">
        <v>180667.71524951491</v>
      </c>
      <c r="C48" s="1"/>
      <c r="D48" s="1"/>
    </row>
    <row r="49" spans="1:4" ht="24.95" customHeight="1" x14ac:dyDescent="0.25">
      <c r="A49" s="11">
        <v>7655</v>
      </c>
      <c r="B49" s="4">
        <v>190788.07597603553</v>
      </c>
      <c r="C49" s="1"/>
      <c r="D49" s="1"/>
    </row>
    <row r="50" spans="1:4" ht="24.95" customHeight="1" x14ac:dyDescent="0.25">
      <c r="A50" s="11">
        <v>7666</v>
      </c>
      <c r="B50" s="4">
        <v>208786.56211102803</v>
      </c>
      <c r="C50" s="1"/>
      <c r="D50" s="1"/>
    </row>
    <row r="51" spans="1:4" ht="24.95" customHeight="1" x14ac:dyDescent="0.25">
      <c r="A51" s="11">
        <v>7675</v>
      </c>
      <c r="B51" s="4">
        <v>200030.72887583208</v>
      </c>
      <c r="C51" s="1"/>
      <c r="D51" s="1"/>
    </row>
    <row r="52" spans="1:4" ht="24.95" customHeight="1" x14ac:dyDescent="0.25">
      <c r="A52" s="11">
        <v>7817</v>
      </c>
      <c r="B52" s="4">
        <v>203960.09740618334</v>
      </c>
      <c r="C52" s="1"/>
      <c r="D52" s="1"/>
    </row>
    <row r="53" spans="1:4" ht="24.95" customHeight="1" x14ac:dyDescent="0.25">
      <c r="A53" s="11">
        <v>7907</v>
      </c>
      <c r="B53" s="4">
        <v>193732.47656001229</v>
      </c>
      <c r="C53" s="1"/>
      <c r="D53" s="1"/>
    </row>
    <row r="54" spans="1:4" ht="24.95" customHeight="1" x14ac:dyDescent="0.25">
      <c r="A54" s="11">
        <v>7910</v>
      </c>
      <c r="B54" s="4">
        <v>198882.47759348707</v>
      </c>
      <c r="C54" s="1"/>
      <c r="D54" s="1"/>
    </row>
    <row r="55" spans="1:4" ht="24.95" customHeight="1" x14ac:dyDescent="0.25">
      <c r="A55" s="11">
        <v>7920</v>
      </c>
      <c r="B55" s="4">
        <v>199724.22316188418</v>
      </c>
      <c r="C55" s="1"/>
      <c r="D55" s="1"/>
    </row>
    <row r="56" spans="1:4" ht="24.95" customHeight="1" x14ac:dyDescent="0.25">
      <c r="A56" s="11">
        <v>7939</v>
      </c>
      <c r="B56" s="4">
        <v>217141.33371651001</v>
      </c>
      <c r="C56" s="1"/>
      <c r="D56" s="1"/>
    </row>
    <row r="57" spans="1:4" ht="24.95" customHeight="1" x14ac:dyDescent="0.25">
      <c r="A57" s="11">
        <v>7986</v>
      </c>
      <c r="B57" s="4">
        <v>194315.69889564853</v>
      </c>
      <c r="C57" s="1"/>
      <c r="D57" s="1"/>
    </row>
    <row r="58" spans="1:4" ht="24.95" customHeight="1" x14ac:dyDescent="0.25">
      <c r="A58" s="11">
        <v>7990</v>
      </c>
      <c r="B58" s="4">
        <v>197663.45479933612</v>
      </c>
      <c r="C58" s="1"/>
      <c r="D58" s="1"/>
    </row>
    <row r="59" spans="1:4" ht="24.95" customHeight="1" x14ac:dyDescent="0.25">
      <c r="A59" s="11">
        <v>7998</v>
      </c>
      <c r="B59" s="4">
        <v>196429.65004303405</v>
      </c>
      <c r="C59" s="1"/>
      <c r="D59" s="1"/>
    </row>
    <row r="60" spans="1:4" ht="24.95" customHeight="1" x14ac:dyDescent="0.25">
      <c r="A60" s="11">
        <v>7999</v>
      </c>
      <c r="B60" s="4">
        <v>214478.33852169989</v>
      </c>
      <c r="C60" s="1"/>
      <c r="D60" s="1"/>
    </row>
    <row r="61" spans="1:4" ht="24.95" customHeight="1" x14ac:dyDescent="0.25">
      <c r="A61" s="11">
        <v>8032</v>
      </c>
      <c r="B61" s="4">
        <v>206732.07872466621</v>
      </c>
      <c r="C61" s="1"/>
      <c r="D61" s="1"/>
    </row>
    <row r="62" spans="1:4" ht="24.95" customHeight="1" x14ac:dyDescent="0.25">
      <c r="A62" s="11">
        <v>8042</v>
      </c>
      <c r="B62" s="4">
        <v>207984.48924010966</v>
      </c>
      <c r="C62" s="1"/>
      <c r="D62" s="1"/>
    </row>
    <row r="63" spans="1:4" ht="24.95" customHeight="1" x14ac:dyDescent="0.25">
      <c r="A63" s="11">
        <v>8048</v>
      </c>
      <c r="B63" s="4">
        <v>205168.86808328418</v>
      </c>
      <c r="C63" s="1"/>
      <c r="D63" s="1"/>
    </row>
    <row r="64" spans="1:4" ht="24.95" customHeight="1" x14ac:dyDescent="0.25">
      <c r="A64" s="11">
        <v>8072</v>
      </c>
      <c r="B64" s="4">
        <v>186000.39543067981</v>
      </c>
      <c r="C64" s="1"/>
      <c r="D64" s="1"/>
    </row>
    <row r="65" spans="1:4" ht="24.95" customHeight="1" x14ac:dyDescent="0.25">
      <c r="A65" s="11">
        <v>8118</v>
      </c>
      <c r="B65" s="4">
        <v>217828.85970124285</v>
      </c>
      <c r="C65" s="1"/>
      <c r="D65" s="1"/>
    </row>
    <row r="66" spans="1:4" ht="24.95" customHeight="1" x14ac:dyDescent="0.25">
      <c r="A66" s="11">
        <v>8167</v>
      </c>
      <c r="B66" s="4">
        <v>223280.83759930177</v>
      </c>
      <c r="C66" s="1"/>
      <c r="D66" s="1"/>
    </row>
    <row r="67" spans="1:4" ht="24.95" customHeight="1" x14ac:dyDescent="0.25">
      <c r="A67" s="11">
        <v>8176</v>
      </c>
      <c r="B67" s="4">
        <v>228713.33650465988</v>
      </c>
      <c r="C67" s="1"/>
      <c r="D67" s="1"/>
    </row>
    <row r="68" spans="1:4" ht="24.95" customHeight="1" x14ac:dyDescent="0.25">
      <c r="A68" s="11">
        <v>8196</v>
      </c>
      <c r="B68" s="4">
        <v>229014.75876106389</v>
      </c>
      <c r="C68" s="1"/>
      <c r="D68" s="1"/>
    </row>
    <row r="69" spans="1:4" ht="24.95" customHeight="1" x14ac:dyDescent="0.25">
      <c r="A69" s="11">
        <v>8326</v>
      </c>
      <c r="B69" s="4">
        <v>215770.23589217538</v>
      </c>
      <c r="C69" s="1"/>
      <c r="D69" s="1"/>
    </row>
    <row r="70" spans="1:4" ht="24.95" customHeight="1" x14ac:dyDescent="0.25">
      <c r="A70" s="11">
        <v>8348</v>
      </c>
      <c r="B70" s="4">
        <v>234341.77514261176</v>
      </c>
      <c r="C70" s="1"/>
      <c r="D70" s="1"/>
    </row>
    <row r="71" spans="1:4" ht="24.95" customHeight="1" x14ac:dyDescent="0.25">
      <c r="A71" s="11">
        <v>8379</v>
      </c>
      <c r="B71" s="4">
        <v>230586.55884907904</v>
      </c>
      <c r="C71" s="1"/>
      <c r="D71" s="1"/>
    </row>
    <row r="72" spans="1:4" ht="24.95" customHeight="1" x14ac:dyDescent="0.25">
      <c r="A72" s="11">
        <v>8396</v>
      </c>
      <c r="B72" s="4">
        <v>204680.63991148598</v>
      </c>
      <c r="C72" s="1"/>
      <c r="D72" s="1"/>
    </row>
    <row r="73" spans="1:4" ht="24.95" customHeight="1" x14ac:dyDescent="0.25">
      <c r="A73" s="11">
        <v>8407</v>
      </c>
      <c r="B73" s="4">
        <v>198880.72059767012</v>
      </c>
      <c r="C73" s="1"/>
      <c r="D73" s="1"/>
    </row>
    <row r="74" spans="1:4" ht="24.95" customHeight="1" x14ac:dyDescent="0.25">
      <c r="A74" s="11">
        <v>8429</v>
      </c>
      <c r="B74" s="4">
        <v>211918.03854421814</v>
      </c>
      <c r="C74" s="1"/>
      <c r="D74" s="1"/>
    </row>
    <row r="75" spans="1:4" ht="24.95" customHeight="1" x14ac:dyDescent="0.25">
      <c r="A75" s="11">
        <v>8550</v>
      </c>
      <c r="B75" s="4">
        <v>236479.96628203709</v>
      </c>
      <c r="C75" s="1"/>
      <c r="D75" s="1"/>
    </row>
    <row r="76" spans="1:4" ht="24.95" customHeight="1" x14ac:dyDescent="0.25">
      <c r="A76" s="11">
        <v>8657</v>
      </c>
      <c r="B76" s="4">
        <v>236342.18448118051</v>
      </c>
      <c r="C76" s="1"/>
      <c r="D76" s="1"/>
    </row>
    <row r="77" spans="1:4" ht="24.95" customHeight="1" x14ac:dyDescent="0.25">
      <c r="A77" s="11">
        <v>8736</v>
      </c>
      <c r="B77" s="4">
        <v>204450.83999932272</v>
      </c>
      <c r="C77" s="1"/>
      <c r="D77" s="1"/>
    </row>
    <row r="78" spans="1:4" ht="24.95" customHeight="1" x14ac:dyDescent="0.25">
      <c r="A78" s="11">
        <v>8811</v>
      </c>
      <c r="B78" s="4">
        <v>223955.51348126467</v>
      </c>
      <c r="C78" s="1"/>
      <c r="D78" s="1"/>
    </row>
    <row r="79" spans="1:4" ht="24.95" customHeight="1" x14ac:dyDescent="0.25">
      <c r="A79" s="11">
        <v>8814</v>
      </c>
      <c r="B79" s="4">
        <v>238733.36656534759</v>
      </c>
      <c r="C79" s="1"/>
      <c r="D79" s="1"/>
    </row>
    <row r="80" spans="1:4" ht="24.95" customHeight="1" x14ac:dyDescent="0.25">
      <c r="A80" s="11">
        <v>8825</v>
      </c>
      <c r="B80" s="4">
        <v>228526.78478251558</v>
      </c>
      <c r="C80" s="1"/>
      <c r="D80" s="1"/>
    </row>
    <row r="81" spans="1:4" ht="24.95" customHeight="1" x14ac:dyDescent="0.25">
      <c r="A81" s="11">
        <v>8865</v>
      </c>
      <c r="B81" s="4">
        <v>213943.32922613723</v>
      </c>
      <c r="C81" s="1"/>
      <c r="D81" s="1"/>
    </row>
    <row r="82" spans="1:4" ht="24.95" customHeight="1" x14ac:dyDescent="0.25">
      <c r="A82" s="11">
        <v>8961</v>
      </c>
      <c r="B82" s="4">
        <v>204664.44163551007</v>
      </c>
      <c r="C82" s="1"/>
      <c r="D82" s="1"/>
    </row>
    <row r="83" spans="1:4" ht="24.95" customHeight="1" x14ac:dyDescent="0.25">
      <c r="A83" s="11">
        <v>9017</v>
      </c>
      <c r="B83" s="4">
        <v>246073.48789703881</v>
      </c>
      <c r="C83" s="1"/>
      <c r="D83" s="1"/>
    </row>
    <row r="84" spans="1:4" ht="24.95" customHeight="1" x14ac:dyDescent="0.25">
      <c r="A84" s="11">
        <v>9145</v>
      </c>
      <c r="B84" s="4">
        <v>250312.75615069829</v>
      </c>
      <c r="C84" s="1"/>
      <c r="D84" s="1"/>
    </row>
    <row r="85" spans="1:4" ht="24.95" customHeight="1" x14ac:dyDescent="0.25">
      <c r="A85" s="11">
        <v>9154</v>
      </c>
      <c r="B85" s="4">
        <v>215395.54267358186</v>
      </c>
      <c r="C85" s="1"/>
      <c r="D85" s="1"/>
    </row>
    <row r="86" spans="1:4" ht="24.95" customHeight="1" x14ac:dyDescent="0.25">
      <c r="A86" s="11">
        <v>9164</v>
      </c>
      <c r="B86" s="4">
        <v>218271.8063135182</v>
      </c>
      <c r="C86" s="1"/>
      <c r="D86" s="1"/>
    </row>
    <row r="87" spans="1:4" ht="24.95" customHeight="1" x14ac:dyDescent="0.25">
      <c r="A87" s="11">
        <v>9206</v>
      </c>
      <c r="B87" s="4">
        <v>232970.9697765921</v>
      </c>
      <c r="C87" s="1"/>
      <c r="D87" s="1"/>
    </row>
    <row r="88" spans="1:4" ht="24.95" customHeight="1" x14ac:dyDescent="0.25">
      <c r="A88" s="11">
        <v>9218</v>
      </c>
      <c r="B88" s="4">
        <v>256452.12712512357</v>
      </c>
      <c r="C88" s="1"/>
      <c r="D88" s="1"/>
    </row>
    <row r="89" spans="1:4" ht="24.95" customHeight="1" x14ac:dyDescent="0.25">
      <c r="A89" s="11">
        <v>9255</v>
      </c>
      <c r="B89" s="4">
        <v>230212.48572578255</v>
      </c>
      <c r="C89" s="1"/>
      <c r="D89" s="1"/>
    </row>
    <row r="90" spans="1:4" ht="24.95" customHeight="1" x14ac:dyDescent="0.25">
      <c r="A90" s="11">
        <v>9353</v>
      </c>
      <c r="B90" s="4">
        <v>250416.58628434641</v>
      </c>
      <c r="C90" s="1"/>
      <c r="D90" s="1"/>
    </row>
    <row r="91" spans="1:4" ht="24.95" customHeight="1" x14ac:dyDescent="0.25">
      <c r="A91" s="11">
        <v>9471</v>
      </c>
      <c r="B91" s="4">
        <v>249940.77254903162</v>
      </c>
      <c r="C91" s="1"/>
      <c r="D91" s="1"/>
    </row>
    <row r="92" spans="1:4" ht="24.95" customHeight="1" x14ac:dyDescent="0.25">
      <c r="A92" s="11">
        <v>9486</v>
      </c>
      <c r="B92" s="4">
        <v>254834.49896193459</v>
      </c>
      <c r="C92" s="1"/>
      <c r="D92" s="1"/>
    </row>
    <row r="93" spans="1:4" ht="24.95" customHeight="1" x14ac:dyDescent="0.25">
      <c r="A93" s="11">
        <v>9551</v>
      </c>
      <c r="B93" s="4">
        <v>218155.76747125853</v>
      </c>
      <c r="C93" s="1"/>
      <c r="D93" s="1"/>
    </row>
    <row r="94" spans="1:4" ht="24.95" customHeight="1" x14ac:dyDescent="0.25">
      <c r="A94" s="11">
        <v>9577</v>
      </c>
      <c r="B94" s="4">
        <v>239573.39703008847</v>
      </c>
      <c r="C94" s="1"/>
      <c r="D94" s="1"/>
    </row>
    <row r="95" spans="1:4" ht="24.95" customHeight="1" x14ac:dyDescent="0.25">
      <c r="A95" s="11">
        <v>9612</v>
      </c>
      <c r="B95" s="4">
        <v>223254.88814348381</v>
      </c>
      <c r="C95" s="1"/>
      <c r="D95" s="1"/>
    </row>
    <row r="96" spans="1:4" ht="24.95" customHeight="1" x14ac:dyDescent="0.25">
      <c r="A96" s="11">
        <v>9745</v>
      </c>
      <c r="B96" s="4">
        <v>245203.10138056474</v>
      </c>
      <c r="C96" s="1"/>
      <c r="D96" s="1"/>
    </row>
    <row r="97" spans="1:4" ht="24.95" customHeight="1" x14ac:dyDescent="0.25">
      <c r="A97" s="11">
        <v>9817</v>
      </c>
      <c r="B97" s="4">
        <v>227066.34405019454</v>
      </c>
      <c r="C97" s="1"/>
      <c r="D97" s="1"/>
    </row>
    <row r="98" spans="1:4" ht="24.95" customHeight="1" x14ac:dyDescent="0.25">
      <c r="A98" s="11">
        <v>9841</v>
      </c>
      <c r="B98" s="4">
        <v>249689.03780368954</v>
      </c>
      <c r="C98" s="1"/>
      <c r="D98" s="1"/>
    </row>
    <row r="99" spans="1:4" ht="24.95" customHeight="1" x14ac:dyDescent="0.25">
      <c r="A99" s="11">
        <v>9873</v>
      </c>
      <c r="B99" s="4">
        <v>238334.29582657819</v>
      </c>
      <c r="C99" s="1"/>
      <c r="D99" s="1"/>
    </row>
    <row r="100" spans="1:4" ht="24.95" customHeight="1" x14ac:dyDescent="0.25">
      <c r="A100" s="11">
        <v>9879</v>
      </c>
      <c r="B100" s="4">
        <v>222947.67768277068</v>
      </c>
      <c r="C100" s="1"/>
      <c r="D100" s="1"/>
    </row>
    <row r="101" spans="1:4" ht="24.95" customHeight="1" x14ac:dyDescent="0.25">
      <c r="A101" s="11">
        <v>9998</v>
      </c>
      <c r="B101" s="4">
        <v>240109.2776974834</v>
      </c>
      <c r="C101" s="1"/>
      <c r="D101" s="1"/>
    </row>
    <row r="102" spans="1:4" ht="24.95" customHeight="1" x14ac:dyDescent="0.25">
      <c r="A102" s="25"/>
      <c r="B102" s="26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I10" sqref="I10"/>
    </sheetView>
  </sheetViews>
  <sheetFormatPr defaultRowHeight="24.95" customHeight="1" x14ac:dyDescent="0.25"/>
  <cols>
    <col min="1" max="1" width="15.77734375" style="2" customWidth="1"/>
    <col min="2" max="2" width="16.6640625" style="2" customWidth="1"/>
    <col min="3" max="16" width="15.77734375" style="1" customWidth="1"/>
    <col min="17" max="16384" width="8.88671875" style="1"/>
  </cols>
  <sheetData>
    <row r="1" spans="1:2" ht="33" customHeight="1" x14ac:dyDescent="0.25">
      <c r="A1" s="3" t="s">
        <v>0</v>
      </c>
      <c r="B1" s="12" t="s">
        <v>3</v>
      </c>
    </row>
    <row r="2" spans="1:2" ht="24.95" customHeight="1" x14ac:dyDescent="0.25">
      <c r="A2" s="11">
        <v>5074</v>
      </c>
      <c r="B2" s="4">
        <v>51295</v>
      </c>
    </row>
    <row r="3" spans="1:2" ht="24.95" customHeight="1" x14ac:dyDescent="0.25">
      <c r="A3" s="11">
        <v>5105</v>
      </c>
      <c r="B3" s="4">
        <v>51780</v>
      </c>
    </row>
    <row r="4" spans="1:2" ht="24.95" customHeight="1" x14ac:dyDescent="0.25">
      <c r="A4" s="11">
        <v>5158</v>
      </c>
      <c r="B4" s="4">
        <v>52233</v>
      </c>
    </row>
    <row r="5" spans="1:2" ht="24.95" customHeight="1" x14ac:dyDescent="0.25">
      <c r="A5" s="11">
        <v>5171</v>
      </c>
      <c r="B5" s="4">
        <v>52416</v>
      </c>
    </row>
    <row r="6" spans="1:2" ht="24.95" customHeight="1" x14ac:dyDescent="0.25">
      <c r="A6" s="11">
        <v>5193</v>
      </c>
      <c r="B6" s="4">
        <v>52597</v>
      </c>
    </row>
    <row r="7" spans="1:2" ht="24.95" customHeight="1" x14ac:dyDescent="0.25">
      <c r="A7" s="11">
        <v>5196</v>
      </c>
      <c r="B7" s="4">
        <v>52617</v>
      </c>
    </row>
    <row r="8" spans="1:2" ht="24.95" customHeight="1" x14ac:dyDescent="0.25">
      <c r="A8" s="11">
        <v>5209</v>
      </c>
      <c r="B8" s="4">
        <v>52750</v>
      </c>
    </row>
    <row r="9" spans="1:2" ht="24.95" customHeight="1" x14ac:dyDescent="0.25">
      <c r="A9" s="11">
        <v>5211</v>
      </c>
      <c r="B9" s="4">
        <v>52771</v>
      </c>
    </row>
    <row r="10" spans="1:2" ht="24.95" customHeight="1" x14ac:dyDescent="0.25">
      <c r="A10" s="11">
        <v>5233</v>
      </c>
      <c r="B10" s="4">
        <v>53044</v>
      </c>
    </row>
    <row r="11" spans="1:2" ht="24.95" customHeight="1" x14ac:dyDescent="0.25">
      <c r="A11" s="11">
        <v>5235</v>
      </c>
      <c r="B11" s="4">
        <v>52948</v>
      </c>
    </row>
    <row r="12" spans="1:2" ht="24.95" customHeight="1" x14ac:dyDescent="0.25">
      <c r="A12" s="11">
        <v>5358</v>
      </c>
      <c r="B12" s="4">
        <v>54311</v>
      </c>
    </row>
    <row r="13" spans="1:2" ht="24.95" customHeight="1" x14ac:dyDescent="0.25">
      <c r="A13" s="11">
        <v>5391</v>
      </c>
      <c r="B13" s="4">
        <v>54600</v>
      </c>
    </row>
    <row r="14" spans="1:2" ht="24.95" customHeight="1" x14ac:dyDescent="0.25">
      <c r="A14" s="11">
        <v>5405</v>
      </c>
      <c r="B14" s="4">
        <v>54559</v>
      </c>
    </row>
    <row r="15" spans="1:2" ht="24.95" customHeight="1" x14ac:dyDescent="0.25">
      <c r="A15" s="11">
        <v>5546</v>
      </c>
      <c r="B15" s="4">
        <v>56177</v>
      </c>
    </row>
    <row r="16" spans="1:2" ht="24.95" customHeight="1" x14ac:dyDescent="0.25">
      <c r="A16" s="11">
        <v>5555</v>
      </c>
      <c r="B16" s="4">
        <v>56206</v>
      </c>
    </row>
    <row r="17" spans="1:2" ht="24.95" customHeight="1" x14ac:dyDescent="0.25">
      <c r="A17" s="11">
        <v>5693</v>
      </c>
      <c r="B17" s="4">
        <v>57671</v>
      </c>
    </row>
    <row r="18" spans="1:2" ht="24.95" customHeight="1" x14ac:dyDescent="0.25">
      <c r="A18" s="11">
        <v>5818</v>
      </c>
      <c r="B18" s="4">
        <v>58830</v>
      </c>
    </row>
    <row r="19" spans="1:2" ht="24.95" customHeight="1" x14ac:dyDescent="0.25">
      <c r="A19" s="11">
        <v>5878</v>
      </c>
      <c r="B19" s="4">
        <v>59323</v>
      </c>
    </row>
    <row r="20" spans="1:2" ht="24.95" customHeight="1" x14ac:dyDescent="0.25">
      <c r="A20" s="11">
        <v>5974</v>
      </c>
      <c r="B20" s="4">
        <v>60469</v>
      </c>
    </row>
    <row r="21" spans="1:2" ht="24.95" customHeight="1" x14ac:dyDescent="0.25">
      <c r="A21" s="11">
        <v>5987</v>
      </c>
      <c r="B21" s="4">
        <v>60595</v>
      </c>
    </row>
    <row r="22" spans="1:2" ht="24.95" customHeight="1" x14ac:dyDescent="0.25">
      <c r="A22" s="11">
        <v>6003</v>
      </c>
      <c r="B22" s="4">
        <v>60623</v>
      </c>
    </row>
    <row r="23" spans="1:2" ht="24.95" customHeight="1" x14ac:dyDescent="0.25">
      <c r="A23" s="11">
        <v>6055</v>
      </c>
      <c r="B23" s="4">
        <v>61200</v>
      </c>
    </row>
    <row r="24" spans="1:2" ht="24.95" customHeight="1" x14ac:dyDescent="0.25">
      <c r="A24" s="11">
        <v>6107</v>
      </c>
      <c r="B24" s="4">
        <v>61697</v>
      </c>
    </row>
    <row r="25" spans="1:2" ht="24.95" customHeight="1" x14ac:dyDescent="0.25">
      <c r="A25" s="11">
        <v>6119</v>
      </c>
      <c r="B25" s="4">
        <v>61924</v>
      </c>
    </row>
    <row r="26" spans="1:2" ht="24.95" customHeight="1" x14ac:dyDescent="0.25">
      <c r="A26" s="11">
        <v>6197</v>
      </c>
      <c r="B26" s="4">
        <v>62683</v>
      </c>
    </row>
    <row r="27" spans="1:2" ht="24.95" customHeight="1" x14ac:dyDescent="0.25">
      <c r="A27" s="11">
        <v>6217</v>
      </c>
      <c r="B27" s="4">
        <v>62729</v>
      </c>
    </row>
    <row r="28" spans="1:2" ht="24.95" customHeight="1" x14ac:dyDescent="0.25">
      <c r="A28" s="11">
        <v>6220</v>
      </c>
      <c r="B28" s="4">
        <v>62835</v>
      </c>
    </row>
    <row r="29" spans="1:2" ht="24.95" customHeight="1" x14ac:dyDescent="0.25">
      <c r="A29" s="11">
        <v>6261</v>
      </c>
      <c r="B29" s="4">
        <v>63273</v>
      </c>
    </row>
    <row r="30" spans="1:2" ht="24.95" customHeight="1" x14ac:dyDescent="0.25">
      <c r="A30" s="11">
        <v>6355</v>
      </c>
      <c r="B30" s="4">
        <v>64167</v>
      </c>
    </row>
    <row r="31" spans="1:2" ht="24.95" customHeight="1" x14ac:dyDescent="0.25">
      <c r="A31" s="11">
        <v>6417</v>
      </c>
      <c r="B31" s="4">
        <v>64681</v>
      </c>
    </row>
    <row r="32" spans="1:2" ht="24.95" customHeight="1" x14ac:dyDescent="0.25">
      <c r="A32" s="11">
        <v>6477</v>
      </c>
      <c r="B32" s="4">
        <v>65433</v>
      </c>
    </row>
    <row r="33" spans="1:2" ht="24.95" customHeight="1" x14ac:dyDescent="0.25">
      <c r="A33" s="11">
        <v>6541</v>
      </c>
      <c r="B33" s="4">
        <v>66104</v>
      </c>
    </row>
    <row r="34" spans="1:2" ht="24.95" customHeight="1" x14ac:dyDescent="0.25">
      <c r="A34" s="11">
        <v>6663</v>
      </c>
      <c r="B34" s="4">
        <v>67285</v>
      </c>
    </row>
    <row r="35" spans="1:2" ht="24.95" customHeight="1" x14ac:dyDescent="0.25">
      <c r="A35" s="11">
        <v>6783</v>
      </c>
      <c r="B35" s="4">
        <v>68454</v>
      </c>
    </row>
    <row r="36" spans="1:2" ht="24.95" customHeight="1" x14ac:dyDescent="0.25">
      <c r="A36" s="11">
        <v>6825</v>
      </c>
      <c r="B36" s="4">
        <v>68840</v>
      </c>
    </row>
    <row r="37" spans="1:2" ht="24.95" customHeight="1" x14ac:dyDescent="0.25">
      <c r="A37" s="11">
        <v>6873</v>
      </c>
      <c r="B37" s="4">
        <v>69371</v>
      </c>
    </row>
    <row r="38" spans="1:2" ht="24.95" customHeight="1" x14ac:dyDescent="0.25">
      <c r="A38" s="11">
        <v>7003</v>
      </c>
      <c r="B38" s="4">
        <v>70677</v>
      </c>
    </row>
    <row r="39" spans="1:2" ht="24.95" customHeight="1" x14ac:dyDescent="0.25">
      <c r="A39" s="11">
        <v>7013</v>
      </c>
      <c r="B39" s="4">
        <v>70875</v>
      </c>
    </row>
    <row r="40" spans="1:2" ht="24.95" customHeight="1" x14ac:dyDescent="0.25">
      <c r="A40" s="11">
        <v>7165</v>
      </c>
      <c r="B40" s="4">
        <v>72260</v>
      </c>
    </row>
    <row r="41" spans="1:2" ht="24.95" customHeight="1" x14ac:dyDescent="0.25">
      <c r="A41" s="11">
        <v>7199</v>
      </c>
      <c r="B41" s="4">
        <v>72669</v>
      </c>
    </row>
    <row r="42" spans="1:2" ht="24.95" customHeight="1" x14ac:dyDescent="0.25">
      <c r="A42" s="11">
        <v>7239</v>
      </c>
      <c r="B42" s="4">
        <v>73039</v>
      </c>
    </row>
    <row r="43" spans="1:2" ht="24.95" customHeight="1" x14ac:dyDescent="0.25">
      <c r="A43" s="11">
        <v>7255</v>
      </c>
      <c r="B43" s="4">
        <v>73291</v>
      </c>
    </row>
    <row r="44" spans="1:2" ht="24.95" customHeight="1" x14ac:dyDescent="0.25">
      <c r="A44" s="11">
        <v>7255</v>
      </c>
      <c r="B44" s="4">
        <v>73145</v>
      </c>
    </row>
    <row r="45" spans="1:2" ht="24.95" customHeight="1" x14ac:dyDescent="0.25">
      <c r="A45" s="11">
        <v>7266</v>
      </c>
      <c r="B45" s="4">
        <v>73409</v>
      </c>
    </row>
    <row r="46" spans="1:2" ht="24.95" customHeight="1" x14ac:dyDescent="0.25">
      <c r="A46" s="11">
        <v>7305</v>
      </c>
      <c r="B46" s="4">
        <v>73713</v>
      </c>
    </row>
    <row r="47" spans="1:2" ht="24.95" customHeight="1" x14ac:dyDescent="0.25">
      <c r="A47" s="11">
        <v>7383</v>
      </c>
      <c r="B47" s="4">
        <v>74343</v>
      </c>
    </row>
    <row r="48" spans="1:2" ht="24.95" customHeight="1" x14ac:dyDescent="0.25">
      <c r="A48" s="11">
        <v>7409</v>
      </c>
      <c r="B48" s="4">
        <v>74599</v>
      </c>
    </row>
    <row r="49" spans="1:2" ht="24.95" customHeight="1" x14ac:dyDescent="0.25">
      <c r="A49" s="11">
        <v>7431</v>
      </c>
      <c r="B49" s="4">
        <v>74995</v>
      </c>
    </row>
    <row r="50" spans="1:2" ht="24.95" customHeight="1" x14ac:dyDescent="0.25">
      <c r="A50" s="11">
        <v>7453</v>
      </c>
      <c r="B50" s="4">
        <v>75244</v>
      </c>
    </row>
    <row r="51" spans="1:2" ht="24.95" customHeight="1" x14ac:dyDescent="0.25">
      <c r="A51" s="11">
        <v>7473</v>
      </c>
      <c r="B51" s="4">
        <v>75262</v>
      </c>
    </row>
    <row r="52" spans="1:2" ht="24.95" customHeight="1" x14ac:dyDescent="0.25">
      <c r="A52" s="11">
        <v>7595</v>
      </c>
      <c r="B52" s="4">
        <v>76546</v>
      </c>
    </row>
    <row r="53" spans="1:2" ht="24.95" customHeight="1" x14ac:dyDescent="0.25">
      <c r="A53" s="11">
        <v>7623</v>
      </c>
      <c r="B53" s="4">
        <v>76789</v>
      </c>
    </row>
    <row r="54" spans="1:2" ht="24.95" customHeight="1" x14ac:dyDescent="0.25">
      <c r="A54" s="11">
        <v>7711</v>
      </c>
      <c r="B54" s="4">
        <v>77674</v>
      </c>
    </row>
    <row r="55" spans="1:2" ht="24.95" customHeight="1" x14ac:dyDescent="0.25">
      <c r="A55" s="11">
        <v>7723</v>
      </c>
      <c r="B55" s="4">
        <v>77762</v>
      </c>
    </row>
    <row r="56" spans="1:2" ht="24.95" customHeight="1" x14ac:dyDescent="0.25">
      <c r="A56" s="11">
        <v>7773</v>
      </c>
      <c r="B56" s="4">
        <v>78363</v>
      </c>
    </row>
    <row r="57" spans="1:2" ht="24.95" customHeight="1" x14ac:dyDescent="0.25">
      <c r="A57" s="11">
        <v>7973</v>
      </c>
      <c r="B57" s="4">
        <v>80349</v>
      </c>
    </row>
    <row r="58" spans="1:2" ht="24.95" customHeight="1" x14ac:dyDescent="0.25">
      <c r="A58" s="11">
        <v>8001</v>
      </c>
      <c r="B58" s="4">
        <v>80728</v>
      </c>
    </row>
    <row r="59" spans="1:2" ht="24.95" customHeight="1" x14ac:dyDescent="0.25">
      <c r="A59" s="11">
        <v>8029</v>
      </c>
      <c r="B59" s="4">
        <v>80849</v>
      </c>
    </row>
    <row r="60" spans="1:2" ht="24.95" customHeight="1" x14ac:dyDescent="0.25">
      <c r="A60" s="11">
        <v>8048</v>
      </c>
      <c r="B60" s="4">
        <v>81154</v>
      </c>
    </row>
    <row r="61" spans="1:2" ht="24.95" customHeight="1" x14ac:dyDescent="0.25">
      <c r="A61" s="11">
        <v>8293</v>
      </c>
      <c r="B61" s="4">
        <v>83676</v>
      </c>
    </row>
    <row r="62" spans="1:2" ht="24.95" customHeight="1" x14ac:dyDescent="0.25">
      <c r="A62" s="11">
        <v>8308</v>
      </c>
      <c r="B62" s="4">
        <v>83650</v>
      </c>
    </row>
    <row r="63" spans="1:2" ht="24.95" customHeight="1" x14ac:dyDescent="0.25">
      <c r="A63" s="11">
        <v>8416</v>
      </c>
      <c r="B63" s="4">
        <v>84764</v>
      </c>
    </row>
    <row r="64" spans="1:2" ht="24.95" customHeight="1" x14ac:dyDescent="0.25">
      <c r="A64" s="11">
        <v>8427</v>
      </c>
      <c r="B64" s="4">
        <v>84774</v>
      </c>
    </row>
    <row r="65" spans="1:2" ht="24.95" customHeight="1" x14ac:dyDescent="0.25">
      <c r="A65" s="11">
        <v>8435</v>
      </c>
      <c r="B65" s="4">
        <v>85029</v>
      </c>
    </row>
    <row r="66" spans="1:2" ht="24.95" customHeight="1" x14ac:dyDescent="0.25">
      <c r="A66" s="11">
        <v>8452</v>
      </c>
      <c r="B66" s="4">
        <v>85209</v>
      </c>
    </row>
    <row r="67" spans="1:2" ht="24.95" customHeight="1" x14ac:dyDescent="0.25">
      <c r="A67" s="11">
        <v>8455</v>
      </c>
      <c r="B67" s="4">
        <v>85260</v>
      </c>
    </row>
    <row r="68" spans="1:2" ht="24.95" customHeight="1" x14ac:dyDescent="0.25">
      <c r="A68" s="11">
        <v>8460</v>
      </c>
      <c r="B68" s="4">
        <v>85102</v>
      </c>
    </row>
    <row r="69" spans="1:2" ht="24.95" customHeight="1" x14ac:dyDescent="0.25">
      <c r="A69" s="11">
        <v>8626</v>
      </c>
      <c r="B69" s="4">
        <v>86962</v>
      </c>
    </row>
    <row r="70" spans="1:2" ht="24.95" customHeight="1" x14ac:dyDescent="0.25">
      <c r="A70" s="11">
        <v>8669</v>
      </c>
      <c r="B70" s="4">
        <v>87377</v>
      </c>
    </row>
    <row r="71" spans="1:2" ht="24.95" customHeight="1" x14ac:dyDescent="0.25">
      <c r="A71" s="11">
        <v>8706</v>
      </c>
      <c r="B71" s="4">
        <v>87672</v>
      </c>
    </row>
    <row r="72" spans="1:2" ht="24.95" customHeight="1" x14ac:dyDescent="0.25">
      <c r="A72" s="11">
        <v>8744</v>
      </c>
      <c r="B72" s="4">
        <v>87958</v>
      </c>
    </row>
    <row r="73" spans="1:2" ht="24.95" customHeight="1" x14ac:dyDescent="0.25">
      <c r="A73" s="11">
        <v>8803</v>
      </c>
      <c r="B73" s="4">
        <v>88610</v>
      </c>
    </row>
    <row r="74" spans="1:2" ht="24.95" customHeight="1" x14ac:dyDescent="0.25">
      <c r="A74" s="11">
        <v>8823</v>
      </c>
      <c r="B74" s="4">
        <v>88793</v>
      </c>
    </row>
    <row r="75" spans="1:2" ht="24.95" customHeight="1" x14ac:dyDescent="0.25">
      <c r="A75" s="11">
        <v>8857</v>
      </c>
      <c r="B75" s="4">
        <v>89246</v>
      </c>
    </row>
    <row r="76" spans="1:2" ht="24.95" customHeight="1" x14ac:dyDescent="0.25">
      <c r="A76" s="11">
        <v>8859</v>
      </c>
      <c r="B76" s="4">
        <v>89189</v>
      </c>
    </row>
    <row r="77" spans="1:2" ht="24.95" customHeight="1" x14ac:dyDescent="0.25">
      <c r="A77" s="11">
        <v>8886</v>
      </c>
      <c r="B77" s="4">
        <v>89522</v>
      </c>
    </row>
    <row r="78" spans="1:2" ht="24.95" customHeight="1" x14ac:dyDescent="0.25">
      <c r="A78" s="11">
        <v>8899</v>
      </c>
      <c r="B78" s="4">
        <v>89682</v>
      </c>
    </row>
    <row r="79" spans="1:2" ht="24.95" customHeight="1" x14ac:dyDescent="0.25">
      <c r="A79" s="11">
        <v>8966</v>
      </c>
      <c r="B79" s="4">
        <v>90325</v>
      </c>
    </row>
    <row r="80" spans="1:2" ht="24.95" customHeight="1" x14ac:dyDescent="0.25">
      <c r="A80" s="11">
        <v>9046</v>
      </c>
      <c r="B80" s="4">
        <v>91104</v>
      </c>
    </row>
    <row r="81" spans="1:2" ht="24.95" customHeight="1" x14ac:dyDescent="0.25">
      <c r="A81" s="11">
        <v>9061</v>
      </c>
      <c r="B81" s="4">
        <v>91150</v>
      </c>
    </row>
    <row r="82" spans="1:2" ht="24.95" customHeight="1" x14ac:dyDescent="0.25">
      <c r="A82" s="11">
        <v>9130</v>
      </c>
      <c r="B82" s="4">
        <v>91983</v>
      </c>
    </row>
    <row r="83" spans="1:2" ht="24.95" customHeight="1" x14ac:dyDescent="0.25">
      <c r="A83" s="11">
        <v>9171</v>
      </c>
      <c r="B83" s="4">
        <v>92264</v>
      </c>
    </row>
    <row r="84" spans="1:2" ht="24.95" customHeight="1" x14ac:dyDescent="0.25">
      <c r="A84" s="11">
        <v>9188</v>
      </c>
      <c r="B84" s="4">
        <v>92512</v>
      </c>
    </row>
    <row r="85" spans="1:2" ht="24.95" customHeight="1" x14ac:dyDescent="0.25">
      <c r="A85" s="11">
        <v>9202</v>
      </c>
      <c r="B85" s="4">
        <v>92680</v>
      </c>
    </row>
    <row r="86" spans="1:2" ht="24.95" customHeight="1" x14ac:dyDescent="0.25">
      <c r="A86" s="11">
        <v>9228</v>
      </c>
      <c r="B86" s="4">
        <v>92806</v>
      </c>
    </row>
    <row r="87" spans="1:2" ht="24.95" customHeight="1" x14ac:dyDescent="0.25">
      <c r="A87" s="11">
        <v>9286</v>
      </c>
      <c r="B87" s="4">
        <v>93447</v>
      </c>
    </row>
    <row r="88" spans="1:2" ht="24.95" customHeight="1" x14ac:dyDescent="0.25">
      <c r="A88" s="11">
        <v>9294</v>
      </c>
      <c r="B88" s="4">
        <v>93468</v>
      </c>
    </row>
    <row r="89" spans="1:2" ht="24.95" customHeight="1" x14ac:dyDescent="0.25">
      <c r="A89" s="11">
        <v>9435</v>
      </c>
      <c r="B89" s="4">
        <v>94932</v>
      </c>
    </row>
    <row r="90" spans="1:2" ht="24.95" customHeight="1" x14ac:dyDescent="0.25">
      <c r="A90" s="11">
        <v>9449</v>
      </c>
      <c r="B90" s="4">
        <v>95110</v>
      </c>
    </row>
    <row r="91" spans="1:2" ht="24.95" customHeight="1" x14ac:dyDescent="0.25">
      <c r="A91" s="11">
        <v>9452</v>
      </c>
      <c r="B91" s="4">
        <v>95184</v>
      </c>
    </row>
    <row r="92" spans="1:2" ht="24.95" customHeight="1" x14ac:dyDescent="0.25">
      <c r="A92" s="11">
        <v>9477</v>
      </c>
      <c r="B92" s="4">
        <v>95386</v>
      </c>
    </row>
    <row r="93" spans="1:2" ht="24.95" customHeight="1" x14ac:dyDescent="0.25">
      <c r="A93" s="11">
        <v>9495</v>
      </c>
      <c r="B93" s="4">
        <v>95570</v>
      </c>
    </row>
    <row r="94" spans="1:2" ht="24.95" customHeight="1" x14ac:dyDescent="0.25">
      <c r="A94" s="11">
        <v>9588</v>
      </c>
      <c r="B94" s="4">
        <v>96510</v>
      </c>
    </row>
    <row r="95" spans="1:2" ht="24.95" customHeight="1" x14ac:dyDescent="0.25">
      <c r="A95" s="11">
        <v>9608</v>
      </c>
      <c r="B95" s="4">
        <v>96604</v>
      </c>
    </row>
    <row r="96" spans="1:2" ht="24.95" customHeight="1" x14ac:dyDescent="0.25">
      <c r="A96" s="11">
        <v>9744</v>
      </c>
      <c r="B96" s="4">
        <v>98107</v>
      </c>
    </row>
    <row r="97" spans="1:2" ht="24.95" customHeight="1" x14ac:dyDescent="0.25">
      <c r="A97" s="11">
        <v>9749</v>
      </c>
      <c r="B97" s="4">
        <v>98048</v>
      </c>
    </row>
    <row r="98" spans="1:2" ht="24.95" customHeight="1" x14ac:dyDescent="0.25">
      <c r="A98" s="11">
        <v>9811</v>
      </c>
      <c r="B98" s="4">
        <v>98614</v>
      </c>
    </row>
    <row r="99" spans="1:2" ht="24.95" customHeight="1" x14ac:dyDescent="0.25">
      <c r="A99" s="11">
        <v>9828</v>
      </c>
      <c r="B99" s="4">
        <v>98809</v>
      </c>
    </row>
    <row r="100" spans="1:2" ht="24.95" customHeight="1" x14ac:dyDescent="0.25">
      <c r="A100" s="11">
        <v>9849</v>
      </c>
      <c r="B100" s="4">
        <v>99165</v>
      </c>
    </row>
    <row r="101" spans="1:2" ht="24.95" customHeight="1" x14ac:dyDescent="0.25">
      <c r="A101" s="11">
        <v>9890</v>
      </c>
      <c r="B101" s="4">
        <v>99511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H5" sqref="H5"/>
    </sheetView>
  </sheetViews>
  <sheetFormatPr defaultRowHeight="24.95" customHeight="1" x14ac:dyDescent="0.25"/>
  <cols>
    <col min="1" max="1" width="15.77734375" style="2" customWidth="1"/>
    <col min="2" max="2" width="23.88671875" style="2" customWidth="1"/>
    <col min="3" max="16" width="15.77734375" style="1" customWidth="1"/>
    <col min="17" max="16384" width="8.88671875" style="1"/>
  </cols>
  <sheetData>
    <row r="1" spans="1:2" ht="57" customHeight="1" x14ac:dyDescent="0.25">
      <c r="A1" s="3" t="s">
        <v>0</v>
      </c>
      <c r="B1" s="12" t="s">
        <v>4</v>
      </c>
    </row>
    <row r="2" spans="1:2" ht="24.95" customHeight="1" x14ac:dyDescent="0.25">
      <c r="A2" s="11">
        <v>5200</v>
      </c>
      <c r="B2" s="4">
        <v>81464</v>
      </c>
    </row>
    <row r="3" spans="1:2" ht="24.95" customHeight="1" x14ac:dyDescent="0.25">
      <c r="A3" s="11">
        <v>5244</v>
      </c>
      <c r="B3" s="4">
        <v>79928</v>
      </c>
    </row>
    <row r="4" spans="1:2" ht="24.95" customHeight="1" x14ac:dyDescent="0.25">
      <c r="A4" s="11">
        <v>5261</v>
      </c>
      <c r="B4" s="4">
        <v>82793</v>
      </c>
    </row>
    <row r="5" spans="1:2" ht="24.95" customHeight="1" x14ac:dyDescent="0.25">
      <c r="A5" s="11">
        <v>5285</v>
      </c>
      <c r="B5" s="4">
        <v>83001</v>
      </c>
    </row>
    <row r="6" spans="1:2" ht="24.95" customHeight="1" x14ac:dyDescent="0.25">
      <c r="A6" s="11">
        <v>5362</v>
      </c>
      <c r="B6" s="4">
        <v>84028</v>
      </c>
    </row>
    <row r="7" spans="1:2" ht="24.95" customHeight="1" x14ac:dyDescent="0.25">
      <c r="A7" s="11">
        <v>5370</v>
      </c>
      <c r="B7" s="4">
        <v>85023</v>
      </c>
    </row>
    <row r="8" spans="1:2" ht="24.95" customHeight="1" x14ac:dyDescent="0.25">
      <c r="A8" s="11">
        <v>5393</v>
      </c>
      <c r="B8" s="4">
        <v>84984</v>
      </c>
    </row>
    <row r="9" spans="1:2" ht="24.95" customHeight="1" x14ac:dyDescent="0.25">
      <c r="A9" s="11">
        <v>5401</v>
      </c>
      <c r="B9" s="4">
        <v>82637</v>
      </c>
    </row>
    <row r="10" spans="1:2" ht="24.95" customHeight="1" x14ac:dyDescent="0.25">
      <c r="A10" s="11">
        <v>5407</v>
      </c>
      <c r="B10" s="4">
        <v>82694</v>
      </c>
    </row>
    <row r="11" spans="1:2" ht="24.95" customHeight="1" x14ac:dyDescent="0.25">
      <c r="A11" s="11">
        <v>5409</v>
      </c>
      <c r="B11" s="4">
        <v>83046</v>
      </c>
    </row>
    <row r="12" spans="1:2" ht="24.95" customHeight="1" x14ac:dyDescent="0.25">
      <c r="A12" s="11">
        <v>5489</v>
      </c>
      <c r="B12" s="4">
        <v>85824</v>
      </c>
    </row>
    <row r="13" spans="1:2" ht="24.95" customHeight="1" x14ac:dyDescent="0.25">
      <c r="A13" s="11">
        <v>5562</v>
      </c>
      <c r="B13" s="4">
        <v>85961</v>
      </c>
    </row>
    <row r="14" spans="1:2" ht="24.95" customHeight="1" x14ac:dyDescent="0.25">
      <c r="A14" s="11">
        <v>5661</v>
      </c>
      <c r="B14" s="4">
        <v>88419</v>
      </c>
    </row>
    <row r="15" spans="1:2" ht="24.95" customHeight="1" x14ac:dyDescent="0.25">
      <c r="A15" s="11">
        <v>5673</v>
      </c>
      <c r="B15" s="4">
        <v>88417</v>
      </c>
    </row>
    <row r="16" spans="1:2" ht="24.95" customHeight="1" x14ac:dyDescent="0.25">
      <c r="A16" s="11">
        <v>5706</v>
      </c>
      <c r="B16" s="4">
        <v>87692</v>
      </c>
    </row>
    <row r="17" spans="1:2" ht="24.95" customHeight="1" x14ac:dyDescent="0.25">
      <c r="A17" s="11">
        <v>5730</v>
      </c>
      <c r="B17" s="4">
        <v>89926</v>
      </c>
    </row>
    <row r="18" spans="1:2" ht="24.95" customHeight="1" x14ac:dyDescent="0.25">
      <c r="A18" s="11">
        <v>5748</v>
      </c>
      <c r="B18" s="4">
        <v>87761</v>
      </c>
    </row>
    <row r="19" spans="1:2" ht="24.95" customHeight="1" x14ac:dyDescent="0.25">
      <c r="A19" s="11">
        <v>5751</v>
      </c>
      <c r="B19" s="4">
        <v>90536</v>
      </c>
    </row>
    <row r="20" spans="1:2" ht="24.95" customHeight="1" x14ac:dyDescent="0.25">
      <c r="A20" s="11">
        <v>5886</v>
      </c>
      <c r="B20" s="4">
        <v>90103</v>
      </c>
    </row>
    <row r="21" spans="1:2" ht="24.95" customHeight="1" x14ac:dyDescent="0.25">
      <c r="A21" s="11">
        <v>5907</v>
      </c>
      <c r="B21" s="4">
        <v>92743</v>
      </c>
    </row>
    <row r="22" spans="1:2" ht="24.95" customHeight="1" x14ac:dyDescent="0.25">
      <c r="A22" s="11">
        <v>5935</v>
      </c>
      <c r="B22" s="4">
        <v>91921</v>
      </c>
    </row>
    <row r="23" spans="1:2" ht="24.95" customHeight="1" x14ac:dyDescent="0.25">
      <c r="A23" s="11">
        <v>5996</v>
      </c>
      <c r="B23" s="4">
        <v>94019</v>
      </c>
    </row>
    <row r="24" spans="1:2" ht="24.95" customHeight="1" x14ac:dyDescent="0.25">
      <c r="A24" s="11">
        <v>6087</v>
      </c>
      <c r="B24" s="4">
        <v>93539</v>
      </c>
    </row>
    <row r="25" spans="1:2" ht="24.95" customHeight="1" x14ac:dyDescent="0.25">
      <c r="A25" s="11">
        <v>6096</v>
      </c>
      <c r="B25" s="4">
        <v>94796</v>
      </c>
    </row>
    <row r="26" spans="1:2" ht="24.95" customHeight="1" x14ac:dyDescent="0.25">
      <c r="A26" s="11">
        <v>6146</v>
      </c>
      <c r="B26" s="4">
        <v>95621</v>
      </c>
    </row>
    <row r="27" spans="1:2" ht="24.95" customHeight="1" x14ac:dyDescent="0.25">
      <c r="A27" s="11">
        <v>6275</v>
      </c>
      <c r="B27" s="4">
        <v>97893</v>
      </c>
    </row>
    <row r="28" spans="1:2" ht="24.95" customHeight="1" x14ac:dyDescent="0.25">
      <c r="A28" s="11">
        <v>6281</v>
      </c>
      <c r="B28" s="4">
        <v>95466</v>
      </c>
    </row>
    <row r="29" spans="1:2" ht="24.95" customHeight="1" x14ac:dyDescent="0.25">
      <c r="A29" s="11">
        <v>6371</v>
      </c>
      <c r="B29" s="4">
        <v>97730</v>
      </c>
    </row>
    <row r="30" spans="1:2" ht="24.95" customHeight="1" x14ac:dyDescent="0.25">
      <c r="A30" s="11">
        <v>6376</v>
      </c>
      <c r="B30" s="4">
        <v>96720</v>
      </c>
    </row>
    <row r="31" spans="1:2" ht="24.95" customHeight="1" x14ac:dyDescent="0.25">
      <c r="A31" s="11">
        <v>6423</v>
      </c>
      <c r="B31" s="4">
        <v>100657</v>
      </c>
    </row>
    <row r="32" spans="1:2" ht="24.95" customHeight="1" x14ac:dyDescent="0.25">
      <c r="A32" s="11">
        <v>6524</v>
      </c>
      <c r="B32" s="4">
        <v>99281</v>
      </c>
    </row>
    <row r="33" spans="1:2" ht="24.95" customHeight="1" x14ac:dyDescent="0.25">
      <c r="A33" s="11">
        <v>6525</v>
      </c>
      <c r="B33" s="4">
        <v>100194</v>
      </c>
    </row>
    <row r="34" spans="1:2" ht="24.95" customHeight="1" x14ac:dyDescent="0.25">
      <c r="A34" s="11">
        <v>6550</v>
      </c>
      <c r="B34" s="4">
        <v>101366</v>
      </c>
    </row>
    <row r="35" spans="1:2" ht="24.95" customHeight="1" x14ac:dyDescent="0.25">
      <c r="A35" s="11">
        <v>6588</v>
      </c>
      <c r="B35" s="4">
        <v>99996</v>
      </c>
    </row>
    <row r="36" spans="1:2" ht="24.95" customHeight="1" x14ac:dyDescent="0.25">
      <c r="A36" s="11">
        <v>6595</v>
      </c>
      <c r="B36" s="4">
        <v>103250</v>
      </c>
    </row>
    <row r="37" spans="1:2" ht="24.95" customHeight="1" x14ac:dyDescent="0.25">
      <c r="A37" s="11">
        <v>6600</v>
      </c>
      <c r="B37" s="4">
        <v>102162</v>
      </c>
    </row>
    <row r="38" spans="1:2" ht="24.95" customHeight="1" x14ac:dyDescent="0.25">
      <c r="A38" s="11">
        <v>6629</v>
      </c>
      <c r="B38" s="4">
        <v>102467</v>
      </c>
    </row>
    <row r="39" spans="1:2" ht="24.95" customHeight="1" x14ac:dyDescent="0.25">
      <c r="A39" s="11">
        <v>6690</v>
      </c>
      <c r="B39" s="4">
        <v>104513</v>
      </c>
    </row>
    <row r="40" spans="1:2" ht="24.95" customHeight="1" x14ac:dyDescent="0.25">
      <c r="A40" s="11">
        <v>6719</v>
      </c>
      <c r="B40" s="4">
        <v>104473</v>
      </c>
    </row>
    <row r="41" spans="1:2" ht="24.95" customHeight="1" x14ac:dyDescent="0.25">
      <c r="A41" s="11">
        <v>6722</v>
      </c>
      <c r="B41" s="4">
        <v>104722</v>
      </c>
    </row>
    <row r="42" spans="1:2" ht="24.95" customHeight="1" x14ac:dyDescent="0.25">
      <c r="A42" s="11">
        <v>6727</v>
      </c>
      <c r="B42" s="4">
        <v>102954</v>
      </c>
    </row>
    <row r="43" spans="1:2" ht="24.95" customHeight="1" x14ac:dyDescent="0.25">
      <c r="A43" s="11">
        <v>6748</v>
      </c>
      <c r="B43" s="4">
        <v>104431</v>
      </c>
    </row>
    <row r="44" spans="1:2" ht="24.95" customHeight="1" x14ac:dyDescent="0.25">
      <c r="A44" s="11">
        <v>6789</v>
      </c>
      <c r="B44" s="4">
        <v>103110</v>
      </c>
    </row>
    <row r="45" spans="1:2" ht="24.95" customHeight="1" x14ac:dyDescent="0.25">
      <c r="A45" s="11">
        <v>6803</v>
      </c>
      <c r="B45" s="4">
        <v>105618</v>
      </c>
    </row>
    <row r="46" spans="1:2" ht="24.95" customHeight="1" x14ac:dyDescent="0.25">
      <c r="A46" s="11">
        <v>7005</v>
      </c>
      <c r="B46" s="4">
        <v>106796</v>
      </c>
    </row>
    <row r="47" spans="1:2" ht="24.95" customHeight="1" x14ac:dyDescent="0.25">
      <c r="A47" s="11">
        <v>7228</v>
      </c>
      <c r="B47" s="4">
        <v>109999</v>
      </c>
    </row>
    <row r="48" spans="1:2" ht="24.95" customHeight="1" x14ac:dyDescent="0.25">
      <c r="A48" s="11">
        <v>7350</v>
      </c>
      <c r="B48" s="4">
        <v>113146</v>
      </c>
    </row>
    <row r="49" spans="1:2" ht="24.95" customHeight="1" x14ac:dyDescent="0.25">
      <c r="A49" s="11">
        <v>7364</v>
      </c>
      <c r="B49" s="4">
        <v>112642</v>
      </c>
    </row>
    <row r="50" spans="1:2" ht="24.95" customHeight="1" x14ac:dyDescent="0.25">
      <c r="A50" s="11">
        <v>7409</v>
      </c>
      <c r="B50" s="4">
        <v>112163</v>
      </c>
    </row>
    <row r="51" spans="1:2" ht="24.95" customHeight="1" x14ac:dyDescent="0.25">
      <c r="A51" s="11">
        <v>7431</v>
      </c>
      <c r="B51" s="4">
        <v>114642</v>
      </c>
    </row>
    <row r="52" spans="1:2" ht="24.95" customHeight="1" x14ac:dyDescent="0.25">
      <c r="A52" s="11">
        <v>7467</v>
      </c>
      <c r="B52" s="4">
        <v>114253</v>
      </c>
    </row>
    <row r="53" spans="1:2" ht="24.95" customHeight="1" x14ac:dyDescent="0.25">
      <c r="A53" s="11">
        <v>7524</v>
      </c>
      <c r="B53" s="4">
        <v>117230</v>
      </c>
    </row>
    <row r="54" spans="1:2" ht="24.95" customHeight="1" x14ac:dyDescent="0.25">
      <c r="A54" s="11">
        <v>7524</v>
      </c>
      <c r="B54" s="4">
        <v>117075</v>
      </c>
    </row>
    <row r="55" spans="1:2" ht="24.95" customHeight="1" x14ac:dyDescent="0.25">
      <c r="A55" s="11">
        <v>7536</v>
      </c>
      <c r="B55" s="4">
        <v>116556</v>
      </c>
    </row>
    <row r="56" spans="1:2" ht="24.95" customHeight="1" x14ac:dyDescent="0.25">
      <c r="A56" s="11">
        <v>7540</v>
      </c>
      <c r="B56" s="4">
        <v>117550</v>
      </c>
    </row>
    <row r="57" spans="1:2" ht="24.95" customHeight="1" x14ac:dyDescent="0.25">
      <c r="A57" s="11">
        <v>7581</v>
      </c>
      <c r="B57" s="4">
        <v>115294</v>
      </c>
    </row>
    <row r="58" spans="1:2" ht="24.95" customHeight="1" x14ac:dyDescent="0.25">
      <c r="A58" s="11">
        <v>7664</v>
      </c>
      <c r="B58" s="4">
        <v>116446</v>
      </c>
    </row>
    <row r="59" spans="1:2" ht="24.95" customHeight="1" x14ac:dyDescent="0.25">
      <c r="A59" s="11">
        <v>7667</v>
      </c>
      <c r="B59" s="4">
        <v>116802</v>
      </c>
    </row>
    <row r="60" spans="1:2" ht="24.95" customHeight="1" x14ac:dyDescent="0.25">
      <c r="A60" s="11">
        <v>7817</v>
      </c>
      <c r="B60" s="4">
        <v>119730</v>
      </c>
    </row>
    <row r="61" spans="1:2" ht="24.95" customHeight="1" x14ac:dyDescent="0.25">
      <c r="A61" s="11">
        <v>7878</v>
      </c>
      <c r="B61" s="4">
        <v>119900</v>
      </c>
    </row>
    <row r="62" spans="1:2" ht="24.95" customHeight="1" x14ac:dyDescent="0.25">
      <c r="A62" s="11">
        <v>7930</v>
      </c>
      <c r="B62" s="4">
        <v>121487</v>
      </c>
    </row>
    <row r="63" spans="1:2" ht="24.95" customHeight="1" x14ac:dyDescent="0.25">
      <c r="A63" s="11">
        <v>8055</v>
      </c>
      <c r="B63" s="4">
        <v>125300</v>
      </c>
    </row>
    <row r="64" spans="1:2" ht="24.95" customHeight="1" x14ac:dyDescent="0.25">
      <c r="A64" s="11">
        <v>8070</v>
      </c>
      <c r="B64" s="4">
        <v>122415</v>
      </c>
    </row>
    <row r="65" spans="1:2" ht="24.95" customHeight="1" x14ac:dyDescent="0.25">
      <c r="A65" s="11">
        <v>8133</v>
      </c>
      <c r="B65" s="4">
        <v>123943</v>
      </c>
    </row>
    <row r="66" spans="1:2" ht="24.95" customHeight="1" x14ac:dyDescent="0.25">
      <c r="A66" s="11">
        <v>8287</v>
      </c>
      <c r="B66" s="4">
        <v>127517</v>
      </c>
    </row>
    <row r="67" spans="1:2" ht="24.95" customHeight="1" x14ac:dyDescent="0.25">
      <c r="A67" s="11">
        <v>8323</v>
      </c>
      <c r="B67" s="4">
        <v>128067</v>
      </c>
    </row>
    <row r="68" spans="1:2" ht="24.95" customHeight="1" x14ac:dyDescent="0.25">
      <c r="A68" s="11">
        <v>8346</v>
      </c>
      <c r="B68" s="4">
        <v>129402</v>
      </c>
    </row>
    <row r="69" spans="1:2" ht="24.95" customHeight="1" x14ac:dyDescent="0.25">
      <c r="A69" s="11">
        <v>8447</v>
      </c>
      <c r="B69" s="4">
        <v>128602</v>
      </c>
    </row>
    <row r="70" spans="1:2" ht="24.95" customHeight="1" x14ac:dyDescent="0.25">
      <c r="A70" s="11">
        <v>8456</v>
      </c>
      <c r="B70" s="4">
        <v>130646</v>
      </c>
    </row>
    <row r="71" spans="1:2" ht="24.95" customHeight="1" x14ac:dyDescent="0.25">
      <c r="A71" s="11">
        <v>8637</v>
      </c>
      <c r="B71" s="4">
        <v>130733</v>
      </c>
    </row>
    <row r="72" spans="1:2" ht="24.95" customHeight="1" x14ac:dyDescent="0.25">
      <c r="A72" s="11">
        <v>8685</v>
      </c>
      <c r="B72" s="4">
        <v>133770</v>
      </c>
    </row>
    <row r="73" spans="1:2" ht="24.95" customHeight="1" x14ac:dyDescent="0.25">
      <c r="A73" s="11">
        <v>8740</v>
      </c>
      <c r="B73" s="4">
        <v>132323</v>
      </c>
    </row>
    <row r="74" spans="1:2" ht="24.95" customHeight="1" x14ac:dyDescent="0.25">
      <c r="A74" s="11">
        <v>8789</v>
      </c>
      <c r="B74" s="4">
        <v>135493</v>
      </c>
    </row>
    <row r="75" spans="1:2" ht="24.95" customHeight="1" x14ac:dyDescent="0.25">
      <c r="A75" s="11">
        <v>8800</v>
      </c>
      <c r="B75" s="4">
        <v>133250</v>
      </c>
    </row>
    <row r="76" spans="1:2" ht="24.95" customHeight="1" x14ac:dyDescent="0.25">
      <c r="A76" s="11">
        <v>8806</v>
      </c>
      <c r="B76" s="4">
        <v>134063</v>
      </c>
    </row>
    <row r="77" spans="1:2" ht="24.95" customHeight="1" x14ac:dyDescent="0.25">
      <c r="A77" s="11">
        <v>8838</v>
      </c>
      <c r="B77" s="4">
        <v>135055</v>
      </c>
    </row>
    <row r="78" spans="1:2" ht="24.95" customHeight="1" x14ac:dyDescent="0.25">
      <c r="A78" s="11">
        <v>8844</v>
      </c>
      <c r="B78" s="4">
        <v>135711</v>
      </c>
    </row>
    <row r="79" spans="1:2" ht="24.95" customHeight="1" x14ac:dyDescent="0.25">
      <c r="A79" s="11">
        <v>8923</v>
      </c>
      <c r="B79" s="4">
        <v>136542</v>
      </c>
    </row>
    <row r="80" spans="1:2" ht="24.95" customHeight="1" x14ac:dyDescent="0.25">
      <c r="A80" s="11">
        <v>8934</v>
      </c>
      <c r="B80" s="4">
        <v>136870</v>
      </c>
    </row>
    <row r="81" spans="1:2" ht="24.95" customHeight="1" x14ac:dyDescent="0.25">
      <c r="A81" s="11">
        <v>9003</v>
      </c>
      <c r="B81" s="4">
        <v>137501</v>
      </c>
    </row>
    <row r="82" spans="1:2" ht="24.95" customHeight="1" x14ac:dyDescent="0.25">
      <c r="A82" s="11">
        <v>9064</v>
      </c>
      <c r="B82" s="4">
        <v>138377</v>
      </c>
    </row>
    <row r="83" spans="1:2" ht="24.95" customHeight="1" x14ac:dyDescent="0.25">
      <c r="A83" s="11">
        <v>9067</v>
      </c>
      <c r="B83" s="4">
        <v>138343</v>
      </c>
    </row>
    <row r="84" spans="1:2" ht="24.95" customHeight="1" x14ac:dyDescent="0.25">
      <c r="A84" s="11">
        <v>9096</v>
      </c>
      <c r="B84" s="4">
        <v>140618</v>
      </c>
    </row>
    <row r="85" spans="1:2" ht="24.95" customHeight="1" x14ac:dyDescent="0.25">
      <c r="A85" s="11">
        <v>9110</v>
      </c>
      <c r="B85" s="4">
        <v>137706</v>
      </c>
    </row>
    <row r="86" spans="1:2" ht="24.95" customHeight="1" x14ac:dyDescent="0.25">
      <c r="A86" s="11">
        <v>9155</v>
      </c>
      <c r="B86" s="4">
        <v>140208</v>
      </c>
    </row>
    <row r="87" spans="1:2" ht="24.95" customHeight="1" x14ac:dyDescent="0.25">
      <c r="A87" s="11">
        <v>9199</v>
      </c>
      <c r="B87" s="4">
        <v>139604</v>
      </c>
    </row>
    <row r="88" spans="1:2" ht="24.95" customHeight="1" x14ac:dyDescent="0.25">
      <c r="A88" s="11">
        <v>9271</v>
      </c>
      <c r="B88" s="4">
        <v>140252</v>
      </c>
    </row>
    <row r="89" spans="1:2" ht="24.95" customHeight="1" x14ac:dyDescent="0.25">
      <c r="A89" s="11">
        <v>9281</v>
      </c>
      <c r="B89" s="4">
        <v>140338</v>
      </c>
    </row>
    <row r="90" spans="1:2" ht="24.95" customHeight="1" x14ac:dyDescent="0.25">
      <c r="A90" s="11">
        <v>9292</v>
      </c>
      <c r="B90" s="4">
        <v>140900</v>
      </c>
    </row>
    <row r="91" spans="1:2" ht="24.95" customHeight="1" x14ac:dyDescent="0.25">
      <c r="A91" s="11">
        <v>9340</v>
      </c>
      <c r="B91" s="4">
        <v>141348</v>
      </c>
    </row>
    <row r="92" spans="1:2" ht="24.95" customHeight="1" x14ac:dyDescent="0.25">
      <c r="A92" s="11">
        <v>9393</v>
      </c>
      <c r="B92" s="4">
        <v>143244</v>
      </c>
    </row>
    <row r="93" spans="1:2" ht="24.95" customHeight="1" x14ac:dyDescent="0.25">
      <c r="A93" s="11">
        <v>9436</v>
      </c>
      <c r="B93" s="4">
        <v>143045</v>
      </c>
    </row>
    <row r="94" spans="1:2" ht="24.95" customHeight="1" x14ac:dyDescent="0.25">
      <c r="A94" s="11">
        <v>9463</v>
      </c>
      <c r="B94" s="4">
        <v>146129</v>
      </c>
    </row>
    <row r="95" spans="1:2" ht="24.95" customHeight="1" x14ac:dyDescent="0.25">
      <c r="A95" s="11">
        <v>9515</v>
      </c>
      <c r="B95" s="4">
        <v>144762</v>
      </c>
    </row>
    <row r="96" spans="1:2" ht="24.95" customHeight="1" x14ac:dyDescent="0.25">
      <c r="A96" s="11">
        <v>9626</v>
      </c>
      <c r="B96" s="4">
        <v>147617</v>
      </c>
    </row>
    <row r="97" spans="1:2" ht="24.95" customHeight="1" x14ac:dyDescent="0.25">
      <c r="A97" s="11">
        <v>9627</v>
      </c>
      <c r="B97" s="4">
        <v>146612</v>
      </c>
    </row>
    <row r="98" spans="1:2" ht="24.95" customHeight="1" x14ac:dyDescent="0.25">
      <c r="A98" s="11">
        <v>9650</v>
      </c>
      <c r="B98" s="4">
        <v>148672</v>
      </c>
    </row>
    <row r="99" spans="1:2" ht="24.95" customHeight="1" x14ac:dyDescent="0.25">
      <c r="A99" s="11">
        <v>9669</v>
      </c>
      <c r="B99" s="4">
        <v>147379</v>
      </c>
    </row>
    <row r="100" spans="1:2" ht="24.95" customHeight="1" x14ac:dyDescent="0.25">
      <c r="A100" s="11">
        <v>9684</v>
      </c>
      <c r="B100" s="4">
        <v>147156</v>
      </c>
    </row>
    <row r="101" spans="1:2" ht="24.95" customHeight="1" x14ac:dyDescent="0.25">
      <c r="A101" s="11">
        <v>9738</v>
      </c>
      <c r="B101" s="4">
        <v>148785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3" sqref="D13"/>
    </sheetView>
  </sheetViews>
  <sheetFormatPr defaultRowHeight="24.95" customHeight="1" x14ac:dyDescent="0.25"/>
  <cols>
    <col min="1" max="1" width="15.77734375" style="1" customWidth="1"/>
    <col min="2" max="2" width="17.21875" style="1" bestFit="1" customWidth="1"/>
    <col min="3" max="3" width="17.21875" style="1" customWidth="1"/>
    <col min="4" max="5" width="15.77734375" style="1" customWidth="1"/>
    <col min="6" max="16384" width="8.88671875" style="1"/>
  </cols>
  <sheetData>
    <row r="1" spans="1:2" ht="24.95" customHeight="1" x14ac:dyDescent="0.25">
      <c r="A1" s="5" t="s">
        <v>0</v>
      </c>
      <c r="B1" s="6" t="s">
        <v>1</v>
      </c>
    </row>
    <row r="2" spans="1:2" ht="24.95" customHeight="1" x14ac:dyDescent="0.25">
      <c r="A2" s="9">
        <v>8019</v>
      </c>
      <c r="B2" s="7">
        <v>465102</v>
      </c>
    </row>
    <row r="3" spans="1:2" ht="24.95" customHeight="1" x14ac:dyDescent="0.25">
      <c r="A3" s="9">
        <v>8195</v>
      </c>
      <c r="B3" s="7">
        <v>467115</v>
      </c>
    </row>
    <row r="4" spans="1:2" ht="24.95" customHeight="1" x14ac:dyDescent="0.25">
      <c r="A4" s="9">
        <v>8320</v>
      </c>
      <c r="B4" s="7">
        <v>440960</v>
      </c>
    </row>
    <row r="5" spans="1:2" ht="24.95" customHeight="1" x14ac:dyDescent="0.25">
      <c r="A5" s="9">
        <v>8496</v>
      </c>
      <c r="B5" s="7">
        <v>552240</v>
      </c>
    </row>
    <row r="6" spans="1:2" ht="24.95" customHeight="1" x14ac:dyDescent="0.25">
      <c r="A6" s="9">
        <v>8497</v>
      </c>
      <c r="B6" s="7">
        <v>518317</v>
      </c>
    </row>
    <row r="7" spans="1:2" ht="24.95" customHeight="1" x14ac:dyDescent="0.25">
      <c r="A7" s="9">
        <v>8511</v>
      </c>
      <c r="B7" s="7">
        <v>425550</v>
      </c>
    </row>
    <row r="8" spans="1:2" ht="24.95" customHeight="1" x14ac:dyDescent="0.25">
      <c r="A8" s="9">
        <v>8567</v>
      </c>
      <c r="B8" s="7">
        <v>514020</v>
      </c>
    </row>
    <row r="9" spans="1:2" ht="24.95" customHeight="1" x14ac:dyDescent="0.25">
      <c r="A9" s="9">
        <v>8838</v>
      </c>
      <c r="B9" s="7">
        <v>503766</v>
      </c>
    </row>
    <row r="10" spans="1:2" ht="24.95" customHeight="1" x14ac:dyDescent="0.25">
      <c r="A10" s="9">
        <v>8856</v>
      </c>
      <c r="B10" s="7">
        <v>478224</v>
      </c>
    </row>
    <row r="11" spans="1:2" ht="24.95" customHeight="1" x14ac:dyDescent="0.25">
      <c r="A11" s="9">
        <v>8936</v>
      </c>
      <c r="B11" s="7">
        <v>482544</v>
      </c>
    </row>
    <row r="12" spans="1:2" ht="24.95" customHeight="1" x14ac:dyDescent="0.25">
      <c r="A12" s="9">
        <v>8942</v>
      </c>
      <c r="B12" s="7">
        <v>527578</v>
      </c>
    </row>
    <row r="13" spans="1:2" ht="24.95" customHeight="1" x14ac:dyDescent="0.25">
      <c r="A13" s="9">
        <v>9023</v>
      </c>
      <c r="B13" s="7">
        <v>613564</v>
      </c>
    </row>
    <row r="14" spans="1:2" ht="24.95" customHeight="1" x14ac:dyDescent="0.25">
      <c r="A14" s="9">
        <v>9053</v>
      </c>
      <c r="B14" s="7">
        <v>506968</v>
      </c>
    </row>
    <row r="15" spans="1:2" ht="24.95" customHeight="1" x14ac:dyDescent="0.25">
      <c r="A15" s="9">
        <v>9130</v>
      </c>
      <c r="B15" s="7">
        <v>483890</v>
      </c>
    </row>
    <row r="16" spans="1:2" ht="24.95" customHeight="1" x14ac:dyDescent="0.25">
      <c r="A16" s="9">
        <v>9180</v>
      </c>
      <c r="B16" s="7">
        <v>615060</v>
      </c>
    </row>
    <row r="17" spans="1:2" ht="24.95" customHeight="1" x14ac:dyDescent="0.25">
      <c r="A17" s="9">
        <v>9236</v>
      </c>
      <c r="B17" s="7">
        <v>461800</v>
      </c>
    </row>
    <row r="18" spans="1:2" ht="24.95" customHeight="1" x14ac:dyDescent="0.25">
      <c r="A18" s="9">
        <v>9471</v>
      </c>
      <c r="B18" s="7">
        <v>606144</v>
      </c>
    </row>
    <row r="19" spans="1:2" ht="24.95" customHeight="1" x14ac:dyDescent="0.25">
      <c r="A19" s="9">
        <v>9649</v>
      </c>
      <c r="B19" s="7">
        <v>578940</v>
      </c>
    </row>
    <row r="20" spans="1:2" ht="24.95" customHeight="1" x14ac:dyDescent="0.25">
      <c r="A20" s="9">
        <v>9798</v>
      </c>
      <c r="B20" s="7">
        <v>519294</v>
      </c>
    </row>
    <row r="21" spans="1:2" ht="24.95" customHeight="1" x14ac:dyDescent="0.25">
      <c r="A21" s="9">
        <v>9916</v>
      </c>
      <c r="B21" s="7">
        <v>495800</v>
      </c>
    </row>
    <row r="22" spans="1:2" ht="24.95" customHeight="1" x14ac:dyDescent="0.25">
      <c r="A22" s="9">
        <v>10051</v>
      </c>
      <c r="B22" s="7">
        <v>643264</v>
      </c>
    </row>
    <row r="23" spans="1:2" ht="24.95" customHeight="1" x14ac:dyDescent="0.25">
      <c r="A23" s="9">
        <v>10082</v>
      </c>
      <c r="B23" s="7">
        <v>705740</v>
      </c>
    </row>
    <row r="24" spans="1:2" ht="24.95" customHeight="1" x14ac:dyDescent="0.25">
      <c r="A24" s="9">
        <v>10123</v>
      </c>
      <c r="B24" s="7">
        <v>647872</v>
      </c>
    </row>
    <row r="25" spans="1:2" ht="24.95" customHeight="1" x14ac:dyDescent="0.25">
      <c r="A25" s="9">
        <v>10130</v>
      </c>
      <c r="B25" s="7">
        <v>516630</v>
      </c>
    </row>
    <row r="26" spans="1:2" ht="24.95" customHeight="1" x14ac:dyDescent="0.25">
      <c r="A26" s="9">
        <v>10197</v>
      </c>
      <c r="B26" s="7">
        <v>611820</v>
      </c>
    </row>
    <row r="27" spans="1:2" ht="24.95" customHeight="1" x14ac:dyDescent="0.25">
      <c r="A27" s="9">
        <v>10342</v>
      </c>
      <c r="B27" s="7">
        <v>589494</v>
      </c>
    </row>
    <row r="28" spans="1:2" ht="24.95" customHeight="1" x14ac:dyDescent="0.25">
      <c r="A28" s="9">
        <v>10411</v>
      </c>
      <c r="B28" s="7">
        <v>635071</v>
      </c>
    </row>
    <row r="29" spans="1:2" ht="24.95" customHeight="1" x14ac:dyDescent="0.25">
      <c r="A29" s="9">
        <v>10445</v>
      </c>
      <c r="B29" s="7">
        <v>543140</v>
      </c>
    </row>
    <row r="30" spans="1:2" ht="24.95" customHeight="1" x14ac:dyDescent="0.25">
      <c r="A30" s="9">
        <v>10468</v>
      </c>
      <c r="B30" s="7">
        <v>659484</v>
      </c>
    </row>
    <row r="31" spans="1:2" ht="24.95" customHeight="1" x14ac:dyDescent="0.25">
      <c r="A31" s="9">
        <v>10543</v>
      </c>
      <c r="B31" s="7">
        <v>674752</v>
      </c>
    </row>
    <row r="32" spans="1:2" ht="24.95" customHeight="1" x14ac:dyDescent="0.25">
      <c r="A32" s="9">
        <v>10590</v>
      </c>
      <c r="B32" s="7">
        <v>582450</v>
      </c>
    </row>
    <row r="33" spans="1:2" ht="24.95" customHeight="1" x14ac:dyDescent="0.25">
      <c r="A33" s="9">
        <v>10593</v>
      </c>
      <c r="B33" s="7">
        <v>614394</v>
      </c>
    </row>
    <row r="34" spans="1:2" ht="24.95" customHeight="1" x14ac:dyDescent="0.25">
      <c r="A34" s="9">
        <v>10638</v>
      </c>
      <c r="B34" s="7">
        <v>531900</v>
      </c>
    </row>
    <row r="35" spans="1:2" ht="24.95" customHeight="1" x14ac:dyDescent="0.25">
      <c r="A35" s="9">
        <v>10737</v>
      </c>
      <c r="B35" s="7">
        <v>558324</v>
      </c>
    </row>
    <row r="36" spans="1:2" ht="24.95" customHeight="1" x14ac:dyDescent="0.25">
      <c r="A36" s="9">
        <v>10753</v>
      </c>
      <c r="B36" s="7">
        <v>559156</v>
      </c>
    </row>
    <row r="37" spans="1:2" ht="24.95" customHeight="1" x14ac:dyDescent="0.25">
      <c r="A37" s="9">
        <v>10796</v>
      </c>
      <c r="B37" s="7">
        <v>604576</v>
      </c>
    </row>
    <row r="38" spans="1:2" ht="24.95" customHeight="1" x14ac:dyDescent="0.25">
      <c r="A38" s="9">
        <v>10806</v>
      </c>
      <c r="B38" s="7">
        <v>734808</v>
      </c>
    </row>
    <row r="39" spans="1:2" ht="24.95" customHeight="1" x14ac:dyDescent="0.25">
      <c r="A39" s="9">
        <v>10854</v>
      </c>
      <c r="B39" s="7">
        <v>683802</v>
      </c>
    </row>
    <row r="40" spans="1:2" ht="24.95" customHeight="1" x14ac:dyDescent="0.25">
      <c r="A40" s="9">
        <v>11031</v>
      </c>
      <c r="B40" s="7">
        <v>761139</v>
      </c>
    </row>
    <row r="41" spans="1:2" ht="24.95" customHeight="1" x14ac:dyDescent="0.25">
      <c r="A41" s="9">
        <v>11064</v>
      </c>
      <c r="B41" s="7">
        <v>730224</v>
      </c>
    </row>
    <row r="42" spans="1:2" ht="24.95" customHeight="1" x14ac:dyDescent="0.25">
      <c r="A42" s="9">
        <v>11211</v>
      </c>
      <c r="B42" s="7">
        <v>773559</v>
      </c>
    </row>
    <row r="43" spans="1:2" ht="24.95" customHeight="1" x14ac:dyDescent="0.25">
      <c r="A43" s="9">
        <v>11256</v>
      </c>
      <c r="B43" s="7">
        <v>619080</v>
      </c>
    </row>
    <row r="44" spans="1:2" ht="24.95" customHeight="1" x14ac:dyDescent="0.25">
      <c r="A44" s="9">
        <v>11284</v>
      </c>
      <c r="B44" s="7">
        <v>620620</v>
      </c>
    </row>
    <row r="45" spans="1:2" ht="24.95" customHeight="1" x14ac:dyDescent="0.25">
      <c r="A45" s="9">
        <v>11290</v>
      </c>
      <c r="B45" s="7">
        <v>598370</v>
      </c>
    </row>
    <row r="46" spans="1:2" ht="24.95" customHeight="1" x14ac:dyDescent="0.25">
      <c r="A46" s="9">
        <v>11391</v>
      </c>
      <c r="B46" s="7">
        <v>660678</v>
      </c>
    </row>
    <row r="47" spans="1:2" ht="24.95" customHeight="1" x14ac:dyDescent="0.25">
      <c r="A47" s="9">
        <v>11404</v>
      </c>
      <c r="B47" s="7">
        <v>650028</v>
      </c>
    </row>
    <row r="48" spans="1:2" ht="24.95" customHeight="1" x14ac:dyDescent="0.25">
      <c r="A48" s="9">
        <v>11613</v>
      </c>
      <c r="B48" s="7">
        <v>778071</v>
      </c>
    </row>
    <row r="49" spans="1:2" ht="24.95" customHeight="1" x14ac:dyDescent="0.25">
      <c r="A49" s="9">
        <v>11662</v>
      </c>
      <c r="B49" s="7">
        <v>781354</v>
      </c>
    </row>
    <row r="50" spans="1:2" ht="24.95" customHeight="1" x14ac:dyDescent="0.25">
      <c r="A50" s="10">
        <v>11690</v>
      </c>
      <c r="B50" s="8">
        <v>619570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view="pageBreakPreview" topLeftCell="A2" zoomScaleNormal="100" zoomScaleSheetLayoutView="100" workbookViewId="0">
      <selection activeCell="H18" sqref="H18"/>
    </sheetView>
  </sheetViews>
  <sheetFormatPr defaultRowHeight="15.75" x14ac:dyDescent="0.25"/>
  <cols>
    <col min="2" max="2" width="26.5546875" bestFit="1" customWidth="1"/>
    <col min="3" max="3" width="12.77734375" customWidth="1"/>
    <col min="4" max="4" width="7.21875" customWidth="1"/>
    <col min="5" max="5" width="13.6640625" bestFit="1" customWidth="1"/>
    <col min="6" max="6" width="6.77734375" customWidth="1"/>
    <col min="7" max="7" width="11.5546875" bestFit="1" customWidth="1"/>
    <col min="8" max="8" width="10.109375" bestFit="1" customWidth="1"/>
  </cols>
  <sheetData>
    <row r="2" spans="1:8" x14ac:dyDescent="0.25">
      <c r="A2" s="13"/>
      <c r="B2" s="43" t="s">
        <v>46</v>
      </c>
      <c r="C2" s="43"/>
      <c r="D2" s="43"/>
      <c r="E2" s="13"/>
      <c r="F2" s="13"/>
      <c r="G2" s="13"/>
    </row>
    <row r="3" spans="1:8" x14ac:dyDescent="0.25">
      <c r="B3" s="14" t="s">
        <v>5</v>
      </c>
      <c r="C3" s="28">
        <f>ROUND(SLOPE(Table1[Total Factory Cost (Rs.)],Table1[Quantity (units)])+SLOPE(Table14[Factory Overhead Cost (Rs.)],Table14[Quantity (units)])+SLOPE(Table145[Administration, Selling and Distribution Overhead Cost (Rs.)],Table145[Quantity (units)]),0)</f>
        <v>48</v>
      </c>
      <c r="D3" s="14" t="s">
        <v>15</v>
      </c>
    </row>
    <row r="4" spans="1:8" x14ac:dyDescent="0.25">
      <c r="B4" s="15" t="s">
        <v>6</v>
      </c>
      <c r="C4" s="28">
        <f>ROUND(INTERCEPT(Table1[Total Factory Cost (Rs.)],Table1[Quantity (units)])+INTERCEPT(Table14[Factory Overhead Cost (Rs.)],Table14[Quantity (units)])+INTERCEPT(Table145[Administration, Selling and Distribution Overhead Cost (Rs.)],Table145[Quantity (units)]),-2)</f>
        <v>25500</v>
      </c>
      <c r="D4" s="14"/>
    </row>
    <row r="5" spans="1:8" x14ac:dyDescent="0.25">
      <c r="B5" s="14" t="s">
        <v>8</v>
      </c>
      <c r="C5" s="28">
        <f>ROUND(AVERAGE(Table13[Sales Revenue (Rs.)])/AVERAGE(Table13[Quantity (units)]),-1)</f>
        <v>60</v>
      </c>
      <c r="D5" s="14" t="s">
        <v>15</v>
      </c>
    </row>
    <row r="6" spans="1:8" x14ac:dyDescent="0.25">
      <c r="B6" s="14" t="s">
        <v>14</v>
      </c>
      <c r="C6" s="14">
        <v>30000</v>
      </c>
      <c r="D6" s="14"/>
    </row>
    <row r="7" spans="1:8" x14ac:dyDescent="0.25">
      <c r="B7" s="22"/>
      <c r="C7" s="22"/>
      <c r="D7" s="22"/>
    </row>
    <row r="8" spans="1:8" x14ac:dyDescent="0.25">
      <c r="B8" s="43" t="s">
        <v>29</v>
      </c>
      <c r="C8" s="43"/>
      <c r="D8" s="43"/>
    </row>
    <row r="9" spans="1:8" x14ac:dyDescent="0.25">
      <c r="B9" s="14" t="s">
        <v>30</v>
      </c>
      <c r="C9" s="14">
        <f>Fixed_Cost/(Selling_Price-Variable_Cost)</f>
        <v>2125</v>
      </c>
      <c r="D9" s="14"/>
    </row>
    <row r="10" spans="1:8" x14ac:dyDescent="0.25">
      <c r="B10" s="14" t="s">
        <v>47</v>
      </c>
      <c r="C10" s="28">
        <f>C9*Selling_Price</f>
        <v>127500</v>
      </c>
      <c r="D10" s="14"/>
    </row>
    <row r="11" spans="1:8" x14ac:dyDescent="0.25">
      <c r="B11" s="14" t="s">
        <v>16</v>
      </c>
      <c r="C11" s="28">
        <f>C9*Variable_Cost</f>
        <v>102000</v>
      </c>
      <c r="D11" s="14"/>
    </row>
    <row r="12" spans="1:8" x14ac:dyDescent="0.25">
      <c r="B12" s="14" t="s">
        <v>17</v>
      </c>
      <c r="C12" s="28">
        <f>C10-C11</f>
        <v>25500</v>
      </c>
      <c r="D12" s="14"/>
    </row>
    <row r="13" spans="1:8" x14ac:dyDescent="0.25">
      <c r="B13" s="14" t="s">
        <v>18</v>
      </c>
      <c r="C13" s="28">
        <f>Fixed_Cost</f>
        <v>25500</v>
      </c>
      <c r="D13" s="14"/>
    </row>
    <row r="14" spans="1:8" x14ac:dyDescent="0.25">
      <c r="B14" s="14" t="s">
        <v>19</v>
      </c>
      <c r="C14" s="28">
        <f>C12-C13</f>
        <v>0</v>
      </c>
      <c r="D14" s="14"/>
    </row>
    <row r="16" spans="1:8" x14ac:dyDescent="0.25">
      <c r="B16" s="44" t="s">
        <v>32</v>
      </c>
      <c r="C16" s="45"/>
      <c r="D16" s="46"/>
      <c r="E16" s="42"/>
      <c r="F16" s="43" t="s">
        <v>40</v>
      </c>
      <c r="G16" s="43"/>
      <c r="H16" s="43"/>
    </row>
    <row r="17" spans="2:8" x14ac:dyDescent="0.25">
      <c r="B17" s="14" t="s">
        <v>33</v>
      </c>
      <c r="C17" s="14">
        <v>2125</v>
      </c>
      <c r="D17" s="14"/>
      <c r="E17" s="42"/>
      <c r="F17" s="42" t="s">
        <v>41</v>
      </c>
      <c r="G17" s="42" t="s">
        <v>42</v>
      </c>
      <c r="H17" s="42" t="s">
        <v>43</v>
      </c>
    </row>
    <row r="18" spans="2:8" x14ac:dyDescent="0.25">
      <c r="B18" s="14" t="s">
        <v>34</v>
      </c>
      <c r="C18" s="28">
        <f>C17*Selling_Price</f>
        <v>127500</v>
      </c>
      <c r="D18" s="23"/>
      <c r="E18" s="31" t="s">
        <v>36</v>
      </c>
      <c r="F18" s="14">
        <v>62</v>
      </c>
      <c r="G18" s="14">
        <v>48</v>
      </c>
      <c r="H18" s="14">
        <v>45</v>
      </c>
    </row>
    <row r="19" spans="2:8" x14ac:dyDescent="0.25">
      <c r="B19" s="14" t="s">
        <v>35</v>
      </c>
      <c r="C19" s="14"/>
      <c r="D19" s="23"/>
      <c r="E19" s="31" t="s">
        <v>37</v>
      </c>
      <c r="F19" s="14">
        <v>25000</v>
      </c>
      <c r="G19" s="14">
        <v>22000</v>
      </c>
      <c r="H19" s="14">
        <v>20000</v>
      </c>
    </row>
    <row r="20" spans="2:8" x14ac:dyDescent="0.25">
      <c r="B20" s="14" t="s">
        <v>5</v>
      </c>
      <c r="C20" s="28">
        <f>C17*Variable_Cost</f>
        <v>102000</v>
      </c>
      <c r="D20" s="23"/>
      <c r="E20" s="31" t="s">
        <v>38</v>
      </c>
      <c r="F20" s="14">
        <v>52</v>
      </c>
      <c r="G20" s="14">
        <v>60</v>
      </c>
      <c r="H20" s="14">
        <v>55</v>
      </c>
    </row>
    <row r="21" spans="2:8" x14ac:dyDescent="0.25">
      <c r="B21" s="29" t="s">
        <v>17</v>
      </c>
      <c r="C21" s="30">
        <f>C18-C20</f>
        <v>25500</v>
      </c>
      <c r="D21" s="23"/>
      <c r="E21" s="31" t="s">
        <v>39</v>
      </c>
      <c r="F21" s="14">
        <v>30000</v>
      </c>
      <c r="G21" s="14">
        <v>20000</v>
      </c>
      <c r="H21" s="14">
        <v>15000</v>
      </c>
    </row>
    <row r="22" spans="2:8" x14ac:dyDescent="0.25">
      <c r="B22" s="14" t="s">
        <v>35</v>
      </c>
      <c r="C22" s="14"/>
      <c r="D22" s="14"/>
    </row>
    <row r="23" spans="2:8" x14ac:dyDescent="0.25">
      <c r="B23" s="14" t="s">
        <v>6</v>
      </c>
      <c r="C23" s="28">
        <f>Fixed_Cost</f>
        <v>25500</v>
      </c>
      <c r="D23" s="14"/>
    </row>
    <row r="24" spans="2:8" x14ac:dyDescent="0.25">
      <c r="B24" s="29" t="s">
        <v>19</v>
      </c>
      <c r="C24" s="30">
        <f>C21-C23</f>
        <v>0</v>
      </c>
      <c r="D24" s="14"/>
    </row>
  </sheetData>
  <scenarios current="2" show="2" sqref="C13">
    <scenario name="Optimistic" locked="1" count="4" user="HP" comment="Created by Ankit_Sharma on 10-05-2017_x000a_">
      <inputCells r="F18" val="45"/>
      <inputCells r="F19" val="20000"/>
      <inputCells r="F20" val="55"/>
      <inputCells r="F21" val="15000"/>
    </scenario>
    <scenario name="Most Likely" locked="1" count="4" user="HP" comment="Created by Ankit_Sharma on 10-05-2017_x000a_">
      <inputCells r="G18" val="48"/>
      <inputCells r="G19" val="22000"/>
      <inputCells r="G20" val="60"/>
      <inputCells r="G21" val="20000"/>
    </scenario>
    <scenario name="Worst" locked="1" count="3" user="HP" comment="Created by Ankit_Sharma on 10-05-2017_x000a__x000a_Modified by HP on 14-05-2017">
      <inputCells r="F18" val="62"/>
      <inputCells r="F19" val="25000"/>
      <inputCells r="F20" val="52"/>
    </scenario>
  </scenarios>
  <mergeCells count="4">
    <mergeCell ref="B2:D2"/>
    <mergeCell ref="B8:D8"/>
    <mergeCell ref="B16:D16"/>
    <mergeCell ref="F16:H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view="pageBreakPreview" zoomScale="90" zoomScaleNormal="100" zoomScaleSheetLayoutView="90" workbookViewId="0">
      <selection activeCell="A12" sqref="A12"/>
    </sheetView>
  </sheetViews>
  <sheetFormatPr defaultRowHeight="15.75" x14ac:dyDescent="0.25"/>
  <cols>
    <col min="2" max="2" width="11.6640625" bestFit="1" customWidth="1"/>
    <col min="3" max="3" width="10.33203125" bestFit="1" customWidth="1"/>
    <col min="4" max="5" width="11.6640625" bestFit="1" customWidth="1"/>
    <col min="6" max="6" width="10.77734375" bestFit="1" customWidth="1"/>
  </cols>
  <sheetData>
    <row r="1" spans="1:8" x14ac:dyDescent="0.25">
      <c r="A1" s="33" t="s">
        <v>27</v>
      </c>
      <c r="B1" s="33" t="s">
        <v>5</v>
      </c>
      <c r="C1" s="33" t="s">
        <v>6</v>
      </c>
      <c r="D1" s="33" t="s">
        <v>28</v>
      </c>
      <c r="E1" s="33" t="s">
        <v>31</v>
      </c>
      <c r="F1" s="33" t="s">
        <v>19</v>
      </c>
      <c r="G1" s="27"/>
      <c r="H1" s="27"/>
    </row>
    <row r="2" spans="1:8" x14ac:dyDescent="0.25">
      <c r="A2" s="24">
        <v>125</v>
      </c>
      <c r="B2" s="32">
        <f t="shared" ref="B2:B33" si="0">+A2*Variable_Cost</f>
        <v>6000</v>
      </c>
      <c r="C2" s="32">
        <f t="shared" ref="C2:C33" si="1">Fixed_Cost</f>
        <v>25500</v>
      </c>
      <c r="D2" s="32">
        <f>SUM(B2:C2)</f>
        <v>31500</v>
      </c>
      <c r="E2" s="32">
        <f t="shared" ref="E2:E33" si="2">A2*Selling_Price</f>
        <v>7500</v>
      </c>
      <c r="F2" s="32">
        <f>E2-D2</f>
        <v>-24000</v>
      </c>
      <c r="G2" s="27"/>
      <c r="H2" s="27"/>
    </row>
    <row r="3" spans="1:8" x14ac:dyDescent="0.25">
      <c r="A3" s="24">
        <f>+A2+125</f>
        <v>250</v>
      </c>
      <c r="B3" s="32">
        <f t="shared" si="0"/>
        <v>12000</v>
      </c>
      <c r="C3" s="32">
        <f t="shared" si="1"/>
        <v>25500</v>
      </c>
      <c r="D3" s="32">
        <f t="shared" ref="D3:D52" si="3">SUM(B3:C3)</f>
        <v>37500</v>
      </c>
      <c r="E3" s="32">
        <f t="shared" si="2"/>
        <v>15000</v>
      </c>
      <c r="F3" s="32">
        <f t="shared" ref="F3:F52" si="4">E3-D3</f>
        <v>-22500</v>
      </c>
      <c r="G3" s="27"/>
      <c r="H3" s="27"/>
    </row>
    <row r="4" spans="1:8" x14ac:dyDescent="0.25">
      <c r="A4" s="24">
        <f t="shared" ref="A4:A52" si="5">+A3+125</f>
        <v>375</v>
      </c>
      <c r="B4" s="32">
        <f t="shared" si="0"/>
        <v>18000</v>
      </c>
      <c r="C4" s="32">
        <f t="shared" si="1"/>
        <v>25500</v>
      </c>
      <c r="D4" s="32">
        <f t="shared" si="3"/>
        <v>43500</v>
      </c>
      <c r="E4" s="32">
        <f t="shared" si="2"/>
        <v>22500</v>
      </c>
      <c r="F4" s="32">
        <f t="shared" si="4"/>
        <v>-21000</v>
      </c>
      <c r="G4" s="27"/>
      <c r="H4" s="27"/>
    </row>
    <row r="5" spans="1:8" x14ac:dyDescent="0.25">
      <c r="A5" s="24">
        <f t="shared" si="5"/>
        <v>500</v>
      </c>
      <c r="B5" s="32">
        <f t="shared" si="0"/>
        <v>24000</v>
      </c>
      <c r="C5" s="32">
        <f t="shared" si="1"/>
        <v>25500</v>
      </c>
      <c r="D5" s="32">
        <f t="shared" si="3"/>
        <v>49500</v>
      </c>
      <c r="E5" s="32">
        <f t="shared" si="2"/>
        <v>30000</v>
      </c>
      <c r="F5" s="32">
        <f t="shared" si="4"/>
        <v>-19500</v>
      </c>
      <c r="G5" s="27"/>
      <c r="H5" s="27"/>
    </row>
    <row r="6" spans="1:8" x14ac:dyDescent="0.25">
      <c r="A6" s="24">
        <f t="shared" si="5"/>
        <v>625</v>
      </c>
      <c r="B6" s="32">
        <f t="shared" si="0"/>
        <v>30000</v>
      </c>
      <c r="C6" s="32">
        <f t="shared" si="1"/>
        <v>25500</v>
      </c>
      <c r="D6" s="32">
        <f t="shared" si="3"/>
        <v>55500</v>
      </c>
      <c r="E6" s="32">
        <f t="shared" si="2"/>
        <v>37500</v>
      </c>
      <c r="F6" s="32">
        <f t="shared" si="4"/>
        <v>-18000</v>
      </c>
      <c r="G6" s="27"/>
      <c r="H6" s="27"/>
    </row>
    <row r="7" spans="1:8" x14ac:dyDescent="0.25">
      <c r="A7" s="24">
        <f t="shared" si="5"/>
        <v>750</v>
      </c>
      <c r="B7" s="32">
        <f t="shared" si="0"/>
        <v>36000</v>
      </c>
      <c r="C7" s="32">
        <f t="shared" si="1"/>
        <v>25500</v>
      </c>
      <c r="D7" s="32">
        <f t="shared" si="3"/>
        <v>61500</v>
      </c>
      <c r="E7" s="32">
        <f t="shared" si="2"/>
        <v>45000</v>
      </c>
      <c r="F7" s="32">
        <f t="shared" si="4"/>
        <v>-16500</v>
      </c>
      <c r="G7" s="27"/>
      <c r="H7" s="27"/>
    </row>
    <row r="8" spans="1:8" x14ac:dyDescent="0.25">
      <c r="A8" s="24">
        <f t="shared" si="5"/>
        <v>875</v>
      </c>
      <c r="B8" s="32">
        <f t="shared" si="0"/>
        <v>42000</v>
      </c>
      <c r="C8" s="32">
        <f t="shared" si="1"/>
        <v>25500</v>
      </c>
      <c r="D8" s="32">
        <f t="shared" si="3"/>
        <v>67500</v>
      </c>
      <c r="E8" s="32">
        <f t="shared" si="2"/>
        <v>52500</v>
      </c>
      <c r="F8" s="32">
        <f t="shared" si="4"/>
        <v>-15000</v>
      </c>
      <c r="G8" s="27"/>
      <c r="H8" s="27"/>
    </row>
    <row r="9" spans="1:8" x14ac:dyDescent="0.25">
      <c r="A9" s="24">
        <f t="shared" si="5"/>
        <v>1000</v>
      </c>
      <c r="B9" s="32">
        <f t="shared" si="0"/>
        <v>48000</v>
      </c>
      <c r="C9" s="32">
        <f t="shared" si="1"/>
        <v>25500</v>
      </c>
      <c r="D9" s="32">
        <f t="shared" si="3"/>
        <v>73500</v>
      </c>
      <c r="E9" s="32">
        <f t="shared" si="2"/>
        <v>60000</v>
      </c>
      <c r="F9" s="32">
        <f t="shared" si="4"/>
        <v>-13500</v>
      </c>
      <c r="G9" s="27"/>
      <c r="H9" s="27"/>
    </row>
    <row r="10" spans="1:8" x14ac:dyDescent="0.25">
      <c r="A10" s="24">
        <f t="shared" si="5"/>
        <v>1125</v>
      </c>
      <c r="B10" s="32">
        <f t="shared" si="0"/>
        <v>54000</v>
      </c>
      <c r="C10" s="32">
        <f t="shared" si="1"/>
        <v>25500</v>
      </c>
      <c r="D10" s="32">
        <f t="shared" si="3"/>
        <v>79500</v>
      </c>
      <c r="E10" s="32">
        <f t="shared" si="2"/>
        <v>67500</v>
      </c>
      <c r="F10" s="32">
        <f t="shared" si="4"/>
        <v>-12000</v>
      </c>
      <c r="G10" s="27"/>
      <c r="H10" s="27"/>
    </row>
    <row r="11" spans="1:8" x14ac:dyDescent="0.25">
      <c r="A11" s="24">
        <f t="shared" si="5"/>
        <v>1250</v>
      </c>
      <c r="B11" s="32">
        <f t="shared" si="0"/>
        <v>60000</v>
      </c>
      <c r="C11" s="32">
        <f t="shared" si="1"/>
        <v>25500</v>
      </c>
      <c r="D11" s="32">
        <f t="shared" si="3"/>
        <v>85500</v>
      </c>
      <c r="E11" s="32">
        <f t="shared" si="2"/>
        <v>75000</v>
      </c>
      <c r="F11" s="32">
        <f t="shared" si="4"/>
        <v>-10500</v>
      </c>
      <c r="G11" s="27"/>
      <c r="H11" s="27"/>
    </row>
    <row r="12" spans="1:8" x14ac:dyDescent="0.25">
      <c r="A12" s="24">
        <f t="shared" si="5"/>
        <v>1375</v>
      </c>
      <c r="B12" s="32">
        <f t="shared" si="0"/>
        <v>66000</v>
      </c>
      <c r="C12" s="32">
        <f t="shared" si="1"/>
        <v>25500</v>
      </c>
      <c r="D12" s="32">
        <f t="shared" si="3"/>
        <v>91500</v>
      </c>
      <c r="E12" s="32">
        <f t="shared" si="2"/>
        <v>82500</v>
      </c>
      <c r="F12" s="32">
        <f t="shared" si="4"/>
        <v>-9000</v>
      </c>
      <c r="G12" s="27"/>
      <c r="H12" s="27"/>
    </row>
    <row r="13" spans="1:8" x14ac:dyDescent="0.25">
      <c r="A13" s="24">
        <f t="shared" si="5"/>
        <v>1500</v>
      </c>
      <c r="B13" s="32">
        <f t="shared" si="0"/>
        <v>72000</v>
      </c>
      <c r="C13" s="32">
        <f t="shared" si="1"/>
        <v>25500</v>
      </c>
      <c r="D13" s="32">
        <f t="shared" si="3"/>
        <v>97500</v>
      </c>
      <c r="E13" s="32">
        <f t="shared" si="2"/>
        <v>90000</v>
      </c>
      <c r="F13" s="32">
        <f t="shared" si="4"/>
        <v>-7500</v>
      </c>
      <c r="G13" s="27"/>
      <c r="H13" s="27"/>
    </row>
    <row r="14" spans="1:8" x14ac:dyDescent="0.25">
      <c r="A14" s="24">
        <f t="shared" si="5"/>
        <v>1625</v>
      </c>
      <c r="B14" s="32">
        <f t="shared" si="0"/>
        <v>78000</v>
      </c>
      <c r="C14" s="32">
        <f t="shared" si="1"/>
        <v>25500</v>
      </c>
      <c r="D14" s="32">
        <f t="shared" si="3"/>
        <v>103500</v>
      </c>
      <c r="E14" s="32">
        <f t="shared" si="2"/>
        <v>97500</v>
      </c>
      <c r="F14" s="32">
        <f t="shared" si="4"/>
        <v>-6000</v>
      </c>
      <c r="G14" s="27"/>
      <c r="H14" s="27"/>
    </row>
    <row r="15" spans="1:8" x14ac:dyDescent="0.25">
      <c r="A15" s="24">
        <f t="shared" si="5"/>
        <v>1750</v>
      </c>
      <c r="B15" s="32">
        <f t="shared" si="0"/>
        <v>84000</v>
      </c>
      <c r="C15" s="32">
        <f t="shared" si="1"/>
        <v>25500</v>
      </c>
      <c r="D15" s="32">
        <f t="shared" si="3"/>
        <v>109500</v>
      </c>
      <c r="E15" s="32">
        <f t="shared" si="2"/>
        <v>105000</v>
      </c>
      <c r="F15" s="32">
        <f t="shared" si="4"/>
        <v>-4500</v>
      </c>
      <c r="G15" s="27"/>
      <c r="H15" s="27"/>
    </row>
    <row r="16" spans="1:8" x14ac:dyDescent="0.25">
      <c r="A16" s="24">
        <f t="shared" si="5"/>
        <v>1875</v>
      </c>
      <c r="B16" s="32">
        <f t="shared" si="0"/>
        <v>90000</v>
      </c>
      <c r="C16" s="32">
        <f t="shared" si="1"/>
        <v>25500</v>
      </c>
      <c r="D16" s="32">
        <f t="shared" si="3"/>
        <v>115500</v>
      </c>
      <c r="E16" s="32">
        <f t="shared" si="2"/>
        <v>112500</v>
      </c>
      <c r="F16" s="32">
        <f t="shared" si="4"/>
        <v>-3000</v>
      </c>
      <c r="G16" s="27"/>
      <c r="H16" s="27"/>
    </row>
    <row r="17" spans="1:8" x14ac:dyDescent="0.25">
      <c r="A17" s="24">
        <f t="shared" si="5"/>
        <v>2000</v>
      </c>
      <c r="B17" s="32">
        <f t="shared" si="0"/>
        <v>96000</v>
      </c>
      <c r="C17" s="32">
        <f t="shared" si="1"/>
        <v>25500</v>
      </c>
      <c r="D17" s="32">
        <f t="shared" si="3"/>
        <v>121500</v>
      </c>
      <c r="E17" s="32">
        <f t="shared" si="2"/>
        <v>120000</v>
      </c>
      <c r="F17" s="32">
        <f t="shared" si="4"/>
        <v>-1500</v>
      </c>
      <c r="G17" s="27"/>
      <c r="H17" s="27"/>
    </row>
    <row r="18" spans="1:8" x14ac:dyDescent="0.25">
      <c r="A18" s="24">
        <f t="shared" si="5"/>
        <v>2125</v>
      </c>
      <c r="B18" s="32">
        <f t="shared" si="0"/>
        <v>102000</v>
      </c>
      <c r="C18" s="32">
        <f t="shared" si="1"/>
        <v>25500</v>
      </c>
      <c r="D18" s="32">
        <f t="shared" si="3"/>
        <v>127500</v>
      </c>
      <c r="E18" s="32">
        <f t="shared" si="2"/>
        <v>127500</v>
      </c>
      <c r="F18" s="32">
        <f t="shared" si="4"/>
        <v>0</v>
      </c>
      <c r="G18" s="27"/>
      <c r="H18" s="27"/>
    </row>
    <row r="19" spans="1:8" x14ac:dyDescent="0.25">
      <c r="A19" s="24">
        <f t="shared" si="5"/>
        <v>2250</v>
      </c>
      <c r="B19" s="32">
        <f t="shared" si="0"/>
        <v>108000</v>
      </c>
      <c r="C19" s="32">
        <f t="shared" si="1"/>
        <v>25500</v>
      </c>
      <c r="D19" s="32">
        <f t="shared" si="3"/>
        <v>133500</v>
      </c>
      <c r="E19" s="32">
        <f t="shared" si="2"/>
        <v>135000</v>
      </c>
      <c r="F19" s="32">
        <f t="shared" si="4"/>
        <v>1500</v>
      </c>
      <c r="G19" s="27"/>
      <c r="H19" s="27"/>
    </row>
    <row r="20" spans="1:8" x14ac:dyDescent="0.25">
      <c r="A20" s="24">
        <f t="shared" si="5"/>
        <v>2375</v>
      </c>
      <c r="B20" s="32">
        <f t="shared" si="0"/>
        <v>114000</v>
      </c>
      <c r="C20" s="32">
        <f t="shared" si="1"/>
        <v>25500</v>
      </c>
      <c r="D20" s="32">
        <f t="shared" si="3"/>
        <v>139500</v>
      </c>
      <c r="E20" s="32">
        <f t="shared" si="2"/>
        <v>142500</v>
      </c>
      <c r="F20" s="32">
        <f t="shared" si="4"/>
        <v>3000</v>
      </c>
      <c r="G20" s="27"/>
      <c r="H20" s="27"/>
    </row>
    <row r="21" spans="1:8" x14ac:dyDescent="0.25">
      <c r="A21" s="24">
        <f t="shared" si="5"/>
        <v>2500</v>
      </c>
      <c r="B21" s="32">
        <f t="shared" si="0"/>
        <v>120000</v>
      </c>
      <c r="C21" s="32">
        <f t="shared" si="1"/>
        <v>25500</v>
      </c>
      <c r="D21" s="32">
        <f t="shared" si="3"/>
        <v>145500</v>
      </c>
      <c r="E21" s="32">
        <f t="shared" si="2"/>
        <v>150000</v>
      </c>
      <c r="F21" s="32">
        <f t="shared" si="4"/>
        <v>4500</v>
      </c>
      <c r="G21" s="27"/>
      <c r="H21" s="27"/>
    </row>
    <row r="22" spans="1:8" x14ac:dyDescent="0.25">
      <c r="A22" s="24">
        <f t="shared" si="5"/>
        <v>2625</v>
      </c>
      <c r="B22" s="32">
        <f t="shared" si="0"/>
        <v>126000</v>
      </c>
      <c r="C22" s="32">
        <f t="shared" si="1"/>
        <v>25500</v>
      </c>
      <c r="D22" s="32">
        <f t="shared" si="3"/>
        <v>151500</v>
      </c>
      <c r="E22" s="32">
        <f t="shared" si="2"/>
        <v>157500</v>
      </c>
      <c r="F22" s="32">
        <f t="shared" si="4"/>
        <v>6000</v>
      </c>
      <c r="G22" s="27"/>
      <c r="H22" s="27"/>
    </row>
    <row r="23" spans="1:8" x14ac:dyDescent="0.25">
      <c r="A23" s="24">
        <f t="shared" si="5"/>
        <v>2750</v>
      </c>
      <c r="B23" s="32">
        <f t="shared" si="0"/>
        <v>132000</v>
      </c>
      <c r="C23" s="32">
        <f t="shared" si="1"/>
        <v>25500</v>
      </c>
      <c r="D23" s="32">
        <f t="shared" si="3"/>
        <v>157500</v>
      </c>
      <c r="E23" s="32">
        <f t="shared" si="2"/>
        <v>165000</v>
      </c>
      <c r="F23" s="32">
        <f t="shared" si="4"/>
        <v>7500</v>
      </c>
      <c r="G23" s="27"/>
      <c r="H23" s="27"/>
    </row>
    <row r="24" spans="1:8" x14ac:dyDescent="0.25">
      <c r="A24" s="24">
        <f t="shared" si="5"/>
        <v>2875</v>
      </c>
      <c r="B24" s="32">
        <f t="shared" si="0"/>
        <v>138000</v>
      </c>
      <c r="C24" s="32">
        <f t="shared" si="1"/>
        <v>25500</v>
      </c>
      <c r="D24" s="32">
        <f t="shared" si="3"/>
        <v>163500</v>
      </c>
      <c r="E24" s="32">
        <f t="shared" si="2"/>
        <v>172500</v>
      </c>
      <c r="F24" s="32">
        <f t="shared" si="4"/>
        <v>9000</v>
      </c>
      <c r="G24" s="27"/>
      <c r="H24" s="27"/>
    </row>
    <row r="25" spans="1:8" x14ac:dyDescent="0.25">
      <c r="A25" s="24">
        <f t="shared" si="5"/>
        <v>3000</v>
      </c>
      <c r="B25" s="32">
        <f t="shared" si="0"/>
        <v>144000</v>
      </c>
      <c r="C25" s="32">
        <f t="shared" si="1"/>
        <v>25500</v>
      </c>
      <c r="D25" s="32">
        <f t="shared" si="3"/>
        <v>169500</v>
      </c>
      <c r="E25" s="32">
        <f t="shared" si="2"/>
        <v>180000</v>
      </c>
      <c r="F25" s="32">
        <f t="shared" si="4"/>
        <v>10500</v>
      </c>
      <c r="G25" s="27"/>
      <c r="H25" s="27"/>
    </row>
    <row r="26" spans="1:8" x14ac:dyDescent="0.25">
      <c r="A26" s="24">
        <f t="shared" si="5"/>
        <v>3125</v>
      </c>
      <c r="B26" s="32">
        <f t="shared" si="0"/>
        <v>150000</v>
      </c>
      <c r="C26" s="32">
        <f t="shared" si="1"/>
        <v>25500</v>
      </c>
      <c r="D26" s="32">
        <f t="shared" si="3"/>
        <v>175500</v>
      </c>
      <c r="E26" s="32">
        <f t="shared" si="2"/>
        <v>187500</v>
      </c>
      <c r="F26" s="32">
        <f t="shared" si="4"/>
        <v>12000</v>
      </c>
      <c r="G26" s="27"/>
      <c r="H26" s="27"/>
    </row>
    <row r="27" spans="1:8" x14ac:dyDescent="0.25">
      <c r="A27" s="24">
        <f t="shared" si="5"/>
        <v>3250</v>
      </c>
      <c r="B27" s="32">
        <f t="shared" si="0"/>
        <v>156000</v>
      </c>
      <c r="C27" s="32">
        <f t="shared" si="1"/>
        <v>25500</v>
      </c>
      <c r="D27" s="32">
        <f t="shared" si="3"/>
        <v>181500</v>
      </c>
      <c r="E27" s="32">
        <f t="shared" si="2"/>
        <v>195000</v>
      </c>
      <c r="F27" s="32">
        <f t="shared" si="4"/>
        <v>13500</v>
      </c>
      <c r="G27" s="27"/>
      <c r="H27" s="27"/>
    </row>
    <row r="28" spans="1:8" x14ac:dyDescent="0.25">
      <c r="A28" s="24">
        <f t="shared" si="5"/>
        <v>3375</v>
      </c>
      <c r="B28" s="32">
        <f t="shared" si="0"/>
        <v>162000</v>
      </c>
      <c r="C28" s="32">
        <f t="shared" si="1"/>
        <v>25500</v>
      </c>
      <c r="D28" s="32">
        <f t="shared" si="3"/>
        <v>187500</v>
      </c>
      <c r="E28" s="32">
        <f t="shared" si="2"/>
        <v>202500</v>
      </c>
      <c r="F28" s="32">
        <f t="shared" si="4"/>
        <v>15000</v>
      </c>
      <c r="G28" s="27"/>
      <c r="H28" s="27"/>
    </row>
    <row r="29" spans="1:8" x14ac:dyDescent="0.25">
      <c r="A29" s="24">
        <f t="shared" si="5"/>
        <v>3500</v>
      </c>
      <c r="B29" s="32">
        <f t="shared" si="0"/>
        <v>168000</v>
      </c>
      <c r="C29" s="32">
        <f t="shared" si="1"/>
        <v>25500</v>
      </c>
      <c r="D29" s="32">
        <f t="shared" si="3"/>
        <v>193500</v>
      </c>
      <c r="E29" s="32">
        <f t="shared" si="2"/>
        <v>210000</v>
      </c>
      <c r="F29" s="32">
        <f t="shared" si="4"/>
        <v>16500</v>
      </c>
      <c r="G29" s="27"/>
      <c r="H29" s="27"/>
    </row>
    <row r="30" spans="1:8" x14ac:dyDescent="0.25">
      <c r="A30" s="24">
        <f t="shared" si="5"/>
        <v>3625</v>
      </c>
      <c r="B30" s="32">
        <f t="shared" si="0"/>
        <v>174000</v>
      </c>
      <c r="C30" s="32">
        <f t="shared" si="1"/>
        <v>25500</v>
      </c>
      <c r="D30" s="32">
        <f t="shared" si="3"/>
        <v>199500</v>
      </c>
      <c r="E30" s="32">
        <f t="shared" si="2"/>
        <v>217500</v>
      </c>
      <c r="F30" s="32">
        <f t="shared" si="4"/>
        <v>18000</v>
      </c>
      <c r="G30" s="27"/>
      <c r="H30" s="27"/>
    </row>
    <row r="31" spans="1:8" x14ac:dyDescent="0.25">
      <c r="A31" s="24">
        <f t="shared" si="5"/>
        <v>3750</v>
      </c>
      <c r="B31" s="32">
        <f t="shared" si="0"/>
        <v>180000</v>
      </c>
      <c r="C31" s="32">
        <f t="shared" si="1"/>
        <v>25500</v>
      </c>
      <c r="D31" s="32">
        <f t="shared" si="3"/>
        <v>205500</v>
      </c>
      <c r="E31" s="32">
        <f t="shared" si="2"/>
        <v>225000</v>
      </c>
      <c r="F31" s="32">
        <f t="shared" si="4"/>
        <v>19500</v>
      </c>
      <c r="G31" s="27"/>
      <c r="H31" s="27"/>
    </row>
    <row r="32" spans="1:8" x14ac:dyDescent="0.25">
      <c r="A32" s="24">
        <f t="shared" si="5"/>
        <v>3875</v>
      </c>
      <c r="B32" s="32">
        <f t="shared" si="0"/>
        <v>186000</v>
      </c>
      <c r="C32" s="32">
        <f t="shared" si="1"/>
        <v>25500</v>
      </c>
      <c r="D32" s="32">
        <f t="shared" si="3"/>
        <v>211500</v>
      </c>
      <c r="E32" s="32">
        <f t="shared" si="2"/>
        <v>232500</v>
      </c>
      <c r="F32" s="32">
        <f t="shared" si="4"/>
        <v>21000</v>
      </c>
      <c r="G32" s="27"/>
      <c r="H32" s="27"/>
    </row>
    <row r="33" spans="1:8" x14ac:dyDescent="0.25">
      <c r="A33" s="24">
        <f t="shared" si="5"/>
        <v>4000</v>
      </c>
      <c r="B33" s="32">
        <f t="shared" si="0"/>
        <v>192000</v>
      </c>
      <c r="C33" s="32">
        <f t="shared" si="1"/>
        <v>25500</v>
      </c>
      <c r="D33" s="32">
        <f t="shared" si="3"/>
        <v>217500</v>
      </c>
      <c r="E33" s="32">
        <f t="shared" si="2"/>
        <v>240000</v>
      </c>
      <c r="F33" s="32">
        <f t="shared" si="4"/>
        <v>22500</v>
      </c>
      <c r="G33" s="27"/>
      <c r="H33" s="27"/>
    </row>
    <row r="34" spans="1:8" x14ac:dyDescent="0.25">
      <c r="A34" s="24">
        <f t="shared" si="5"/>
        <v>4125</v>
      </c>
      <c r="B34" s="32">
        <f t="shared" ref="B34:B52" si="6">+A34*Variable_Cost</f>
        <v>198000</v>
      </c>
      <c r="C34" s="32">
        <f t="shared" ref="C34:C52" si="7">Fixed_Cost</f>
        <v>25500</v>
      </c>
      <c r="D34" s="32">
        <f t="shared" si="3"/>
        <v>223500</v>
      </c>
      <c r="E34" s="32">
        <f t="shared" ref="E34:E52" si="8">A34*Selling_Price</f>
        <v>247500</v>
      </c>
      <c r="F34" s="32">
        <f t="shared" si="4"/>
        <v>24000</v>
      </c>
      <c r="G34" s="27"/>
      <c r="H34" s="27"/>
    </row>
    <row r="35" spans="1:8" x14ac:dyDescent="0.25">
      <c r="A35" s="24">
        <f t="shared" si="5"/>
        <v>4250</v>
      </c>
      <c r="B35" s="32">
        <f t="shared" si="6"/>
        <v>204000</v>
      </c>
      <c r="C35" s="32">
        <f t="shared" si="7"/>
        <v>25500</v>
      </c>
      <c r="D35" s="32">
        <f t="shared" si="3"/>
        <v>229500</v>
      </c>
      <c r="E35" s="32">
        <f t="shared" si="8"/>
        <v>255000</v>
      </c>
      <c r="F35" s="32">
        <f t="shared" si="4"/>
        <v>25500</v>
      </c>
      <c r="G35" s="27"/>
      <c r="H35" s="27"/>
    </row>
    <row r="36" spans="1:8" x14ac:dyDescent="0.25">
      <c r="A36" s="24">
        <f t="shared" si="5"/>
        <v>4375</v>
      </c>
      <c r="B36" s="32">
        <f t="shared" si="6"/>
        <v>210000</v>
      </c>
      <c r="C36" s="32">
        <f t="shared" si="7"/>
        <v>25500</v>
      </c>
      <c r="D36" s="32">
        <f t="shared" si="3"/>
        <v>235500</v>
      </c>
      <c r="E36" s="32">
        <f t="shared" si="8"/>
        <v>262500</v>
      </c>
      <c r="F36" s="32">
        <f t="shared" si="4"/>
        <v>27000</v>
      </c>
      <c r="G36" s="27"/>
      <c r="H36" s="27"/>
    </row>
    <row r="37" spans="1:8" x14ac:dyDescent="0.25">
      <c r="A37" s="24">
        <f t="shared" si="5"/>
        <v>4500</v>
      </c>
      <c r="B37" s="32">
        <f t="shared" si="6"/>
        <v>216000</v>
      </c>
      <c r="C37" s="32">
        <f t="shared" si="7"/>
        <v>25500</v>
      </c>
      <c r="D37" s="32">
        <f t="shared" si="3"/>
        <v>241500</v>
      </c>
      <c r="E37" s="32">
        <f t="shared" si="8"/>
        <v>270000</v>
      </c>
      <c r="F37" s="32">
        <f t="shared" si="4"/>
        <v>28500</v>
      </c>
      <c r="G37" s="27"/>
      <c r="H37" s="27"/>
    </row>
    <row r="38" spans="1:8" x14ac:dyDescent="0.25">
      <c r="A38" s="24">
        <f t="shared" si="5"/>
        <v>4625</v>
      </c>
      <c r="B38" s="32">
        <f t="shared" si="6"/>
        <v>222000</v>
      </c>
      <c r="C38" s="32">
        <f t="shared" si="7"/>
        <v>25500</v>
      </c>
      <c r="D38" s="32">
        <f t="shared" si="3"/>
        <v>247500</v>
      </c>
      <c r="E38" s="32">
        <f t="shared" si="8"/>
        <v>277500</v>
      </c>
      <c r="F38" s="32">
        <f t="shared" si="4"/>
        <v>30000</v>
      </c>
      <c r="G38" s="27"/>
      <c r="H38" s="27"/>
    </row>
    <row r="39" spans="1:8" x14ac:dyDescent="0.25">
      <c r="A39" s="24">
        <f t="shared" si="5"/>
        <v>4750</v>
      </c>
      <c r="B39" s="32">
        <f t="shared" si="6"/>
        <v>228000</v>
      </c>
      <c r="C39" s="32">
        <f t="shared" si="7"/>
        <v>25500</v>
      </c>
      <c r="D39" s="32">
        <f t="shared" si="3"/>
        <v>253500</v>
      </c>
      <c r="E39" s="32">
        <f t="shared" si="8"/>
        <v>285000</v>
      </c>
      <c r="F39" s="32">
        <f t="shared" si="4"/>
        <v>31500</v>
      </c>
      <c r="G39" s="27"/>
      <c r="H39" s="27"/>
    </row>
    <row r="40" spans="1:8" x14ac:dyDescent="0.25">
      <c r="A40" s="24">
        <f t="shared" si="5"/>
        <v>4875</v>
      </c>
      <c r="B40" s="32">
        <f t="shared" si="6"/>
        <v>234000</v>
      </c>
      <c r="C40" s="32">
        <f t="shared" si="7"/>
        <v>25500</v>
      </c>
      <c r="D40" s="32">
        <f t="shared" si="3"/>
        <v>259500</v>
      </c>
      <c r="E40" s="32">
        <f t="shared" si="8"/>
        <v>292500</v>
      </c>
      <c r="F40" s="32">
        <f t="shared" si="4"/>
        <v>33000</v>
      </c>
      <c r="G40" s="27"/>
      <c r="H40" s="27"/>
    </row>
    <row r="41" spans="1:8" x14ac:dyDescent="0.25">
      <c r="A41" s="24">
        <f t="shared" si="5"/>
        <v>5000</v>
      </c>
      <c r="B41" s="32">
        <f t="shared" si="6"/>
        <v>240000</v>
      </c>
      <c r="C41" s="32">
        <f t="shared" si="7"/>
        <v>25500</v>
      </c>
      <c r="D41" s="32">
        <f t="shared" si="3"/>
        <v>265500</v>
      </c>
      <c r="E41" s="32">
        <f t="shared" si="8"/>
        <v>300000</v>
      </c>
      <c r="F41" s="32">
        <f t="shared" si="4"/>
        <v>34500</v>
      </c>
      <c r="G41" s="27"/>
      <c r="H41" s="27"/>
    </row>
    <row r="42" spans="1:8" x14ac:dyDescent="0.25">
      <c r="A42" s="24">
        <f t="shared" si="5"/>
        <v>5125</v>
      </c>
      <c r="B42" s="32">
        <f t="shared" si="6"/>
        <v>246000</v>
      </c>
      <c r="C42" s="32">
        <f t="shared" si="7"/>
        <v>25500</v>
      </c>
      <c r="D42" s="32">
        <f t="shared" si="3"/>
        <v>271500</v>
      </c>
      <c r="E42" s="32">
        <f t="shared" si="8"/>
        <v>307500</v>
      </c>
      <c r="F42" s="32">
        <f t="shared" si="4"/>
        <v>36000</v>
      </c>
      <c r="G42" s="27"/>
      <c r="H42" s="27"/>
    </row>
    <row r="43" spans="1:8" x14ac:dyDescent="0.25">
      <c r="A43" s="24">
        <f t="shared" si="5"/>
        <v>5250</v>
      </c>
      <c r="B43" s="32">
        <f t="shared" si="6"/>
        <v>252000</v>
      </c>
      <c r="C43" s="32">
        <f t="shared" si="7"/>
        <v>25500</v>
      </c>
      <c r="D43" s="32">
        <f t="shared" si="3"/>
        <v>277500</v>
      </c>
      <c r="E43" s="32">
        <f t="shared" si="8"/>
        <v>315000</v>
      </c>
      <c r="F43" s="32">
        <f t="shared" si="4"/>
        <v>37500</v>
      </c>
      <c r="G43" s="27"/>
      <c r="H43" s="27"/>
    </row>
    <row r="44" spans="1:8" x14ac:dyDescent="0.25">
      <c r="A44" s="24">
        <f t="shared" si="5"/>
        <v>5375</v>
      </c>
      <c r="B44" s="32">
        <f t="shared" si="6"/>
        <v>258000</v>
      </c>
      <c r="C44" s="32">
        <f t="shared" si="7"/>
        <v>25500</v>
      </c>
      <c r="D44" s="32">
        <f t="shared" si="3"/>
        <v>283500</v>
      </c>
      <c r="E44" s="32">
        <f t="shared" si="8"/>
        <v>322500</v>
      </c>
      <c r="F44" s="32">
        <f t="shared" si="4"/>
        <v>39000</v>
      </c>
      <c r="G44" s="27"/>
      <c r="H44" s="27"/>
    </row>
    <row r="45" spans="1:8" x14ac:dyDescent="0.25">
      <c r="A45" s="24">
        <f t="shared" si="5"/>
        <v>5500</v>
      </c>
      <c r="B45" s="32">
        <f t="shared" si="6"/>
        <v>264000</v>
      </c>
      <c r="C45" s="32">
        <f t="shared" si="7"/>
        <v>25500</v>
      </c>
      <c r="D45" s="32">
        <f t="shared" si="3"/>
        <v>289500</v>
      </c>
      <c r="E45" s="32">
        <f t="shared" si="8"/>
        <v>330000</v>
      </c>
      <c r="F45" s="32">
        <f t="shared" si="4"/>
        <v>40500</v>
      </c>
      <c r="G45" s="27"/>
      <c r="H45" s="27"/>
    </row>
    <row r="46" spans="1:8" x14ac:dyDescent="0.25">
      <c r="A46" s="24">
        <f t="shared" si="5"/>
        <v>5625</v>
      </c>
      <c r="B46" s="32">
        <f t="shared" si="6"/>
        <v>270000</v>
      </c>
      <c r="C46" s="32">
        <f t="shared" si="7"/>
        <v>25500</v>
      </c>
      <c r="D46" s="32">
        <f t="shared" si="3"/>
        <v>295500</v>
      </c>
      <c r="E46" s="32">
        <f t="shared" si="8"/>
        <v>337500</v>
      </c>
      <c r="F46" s="32">
        <f t="shared" si="4"/>
        <v>42000</v>
      </c>
      <c r="G46" s="27"/>
      <c r="H46" s="27"/>
    </row>
    <row r="47" spans="1:8" x14ac:dyDescent="0.25">
      <c r="A47" s="24">
        <f t="shared" si="5"/>
        <v>5750</v>
      </c>
      <c r="B47" s="32">
        <f t="shared" si="6"/>
        <v>276000</v>
      </c>
      <c r="C47" s="32">
        <f t="shared" si="7"/>
        <v>25500</v>
      </c>
      <c r="D47" s="32">
        <f t="shared" si="3"/>
        <v>301500</v>
      </c>
      <c r="E47" s="32">
        <f t="shared" si="8"/>
        <v>345000</v>
      </c>
      <c r="F47" s="32">
        <f t="shared" si="4"/>
        <v>43500</v>
      </c>
      <c r="G47" s="27"/>
      <c r="H47" s="27"/>
    </row>
    <row r="48" spans="1:8" x14ac:dyDescent="0.25">
      <c r="A48" s="24">
        <f t="shared" si="5"/>
        <v>5875</v>
      </c>
      <c r="B48" s="32">
        <f t="shared" si="6"/>
        <v>282000</v>
      </c>
      <c r="C48" s="32">
        <f t="shared" si="7"/>
        <v>25500</v>
      </c>
      <c r="D48" s="32">
        <f t="shared" si="3"/>
        <v>307500</v>
      </c>
      <c r="E48" s="32">
        <f t="shared" si="8"/>
        <v>352500</v>
      </c>
      <c r="F48" s="32">
        <f t="shared" si="4"/>
        <v>45000</v>
      </c>
      <c r="G48" s="27"/>
      <c r="H48" s="27"/>
    </row>
    <row r="49" spans="1:8" x14ac:dyDescent="0.25">
      <c r="A49" s="24">
        <f t="shared" si="5"/>
        <v>6000</v>
      </c>
      <c r="B49" s="32">
        <f t="shared" si="6"/>
        <v>288000</v>
      </c>
      <c r="C49" s="32">
        <f t="shared" si="7"/>
        <v>25500</v>
      </c>
      <c r="D49" s="32">
        <f t="shared" si="3"/>
        <v>313500</v>
      </c>
      <c r="E49" s="32">
        <f t="shared" si="8"/>
        <v>360000</v>
      </c>
      <c r="F49" s="32">
        <f t="shared" si="4"/>
        <v>46500</v>
      </c>
      <c r="G49" s="27"/>
      <c r="H49" s="27"/>
    </row>
    <row r="50" spans="1:8" x14ac:dyDescent="0.25">
      <c r="A50" s="24">
        <f t="shared" si="5"/>
        <v>6125</v>
      </c>
      <c r="B50" s="32">
        <f t="shared" si="6"/>
        <v>294000</v>
      </c>
      <c r="C50" s="32">
        <f t="shared" si="7"/>
        <v>25500</v>
      </c>
      <c r="D50" s="32">
        <f t="shared" si="3"/>
        <v>319500</v>
      </c>
      <c r="E50" s="32">
        <f t="shared" si="8"/>
        <v>367500</v>
      </c>
      <c r="F50" s="32">
        <f t="shared" si="4"/>
        <v>48000</v>
      </c>
      <c r="G50" s="27"/>
      <c r="H50" s="27"/>
    </row>
    <row r="51" spans="1:8" x14ac:dyDescent="0.25">
      <c r="A51" s="24">
        <f t="shared" si="5"/>
        <v>6250</v>
      </c>
      <c r="B51" s="32">
        <f t="shared" si="6"/>
        <v>300000</v>
      </c>
      <c r="C51" s="32">
        <f t="shared" si="7"/>
        <v>25500</v>
      </c>
      <c r="D51" s="32">
        <f t="shared" si="3"/>
        <v>325500</v>
      </c>
      <c r="E51" s="32">
        <f t="shared" si="8"/>
        <v>375000</v>
      </c>
      <c r="F51" s="32">
        <f t="shared" si="4"/>
        <v>49500</v>
      </c>
      <c r="G51" s="27"/>
      <c r="H51" s="27"/>
    </row>
    <row r="52" spans="1:8" x14ac:dyDescent="0.25">
      <c r="A52" s="24">
        <f t="shared" si="5"/>
        <v>6375</v>
      </c>
      <c r="B52" s="32">
        <f t="shared" si="6"/>
        <v>306000</v>
      </c>
      <c r="C52" s="32">
        <f t="shared" si="7"/>
        <v>25500</v>
      </c>
      <c r="D52" s="32">
        <f t="shared" si="3"/>
        <v>331500</v>
      </c>
      <c r="E52" s="32">
        <f t="shared" si="8"/>
        <v>382500</v>
      </c>
      <c r="F52" s="32">
        <f t="shared" si="4"/>
        <v>51000</v>
      </c>
      <c r="G52" s="27"/>
      <c r="H52" s="27"/>
    </row>
  </sheetData>
  <printOptions gridLines="1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F18" sqref="F18"/>
    </sheetView>
  </sheetViews>
  <sheetFormatPr defaultRowHeight="15.75" x14ac:dyDescent="0.25"/>
  <cols>
    <col min="2" max="2" width="26.5546875" bestFit="1" customWidth="1"/>
    <col min="3" max="3" width="13.33203125" customWidth="1"/>
    <col min="4" max="4" width="7.21875" customWidth="1"/>
    <col min="5" max="5" width="13.6640625" bestFit="1" customWidth="1"/>
    <col min="6" max="6" width="6.77734375" customWidth="1"/>
    <col min="7" max="7" width="11.5546875" bestFit="1" customWidth="1"/>
    <col min="8" max="8" width="10.109375" bestFit="1" customWidth="1"/>
  </cols>
  <sheetData>
    <row r="2" spans="1:8" x14ac:dyDescent="0.25">
      <c r="A2" s="13"/>
      <c r="B2" s="43" t="s">
        <v>7</v>
      </c>
      <c r="C2" s="43"/>
      <c r="D2" s="43"/>
      <c r="E2" s="13"/>
      <c r="F2" s="13"/>
      <c r="G2" s="13"/>
    </row>
    <row r="3" spans="1:8" x14ac:dyDescent="0.25">
      <c r="B3" s="14" t="s">
        <v>5</v>
      </c>
      <c r="C3" s="28">
        <v>48</v>
      </c>
      <c r="D3" s="14" t="s">
        <v>15</v>
      </c>
    </row>
    <row r="4" spans="1:8" x14ac:dyDescent="0.25">
      <c r="B4" s="15" t="s">
        <v>6</v>
      </c>
      <c r="C4" s="28">
        <v>25500</v>
      </c>
      <c r="D4" s="14"/>
    </row>
    <row r="5" spans="1:8" x14ac:dyDescent="0.25">
      <c r="B5" s="14" t="s">
        <v>8</v>
      </c>
      <c r="C5" s="28">
        <v>60</v>
      </c>
      <c r="D5" s="14" t="s">
        <v>15</v>
      </c>
    </row>
    <row r="6" spans="1:8" x14ac:dyDescent="0.25">
      <c r="B6" s="14" t="s">
        <v>14</v>
      </c>
      <c r="C6" s="14">
        <v>30000</v>
      </c>
      <c r="D6" s="14"/>
    </row>
    <row r="7" spans="1:8" x14ac:dyDescent="0.25">
      <c r="B7" s="22"/>
      <c r="C7" s="22"/>
      <c r="D7" s="22"/>
    </row>
    <row r="8" spans="1:8" x14ac:dyDescent="0.25">
      <c r="B8" s="43" t="s">
        <v>29</v>
      </c>
      <c r="C8" s="43"/>
      <c r="D8" s="43"/>
    </row>
    <row r="9" spans="1:8" x14ac:dyDescent="0.25">
      <c r="B9" s="14" t="s">
        <v>30</v>
      </c>
      <c r="C9" s="14">
        <f>Fixed_Cost/(Selling_Price-Variable_Cost)</f>
        <v>2125</v>
      </c>
      <c r="D9" s="14"/>
    </row>
    <row r="10" spans="1:8" x14ac:dyDescent="0.25">
      <c r="B10" s="14" t="s">
        <v>8</v>
      </c>
      <c r="C10" s="28">
        <f>C9*Selling_Price</f>
        <v>127500</v>
      </c>
      <c r="D10" s="14"/>
    </row>
    <row r="11" spans="1:8" x14ac:dyDescent="0.25">
      <c r="B11" s="14" t="s">
        <v>16</v>
      </c>
      <c r="C11" s="28">
        <f>C9*Variable_Cost</f>
        <v>102000</v>
      </c>
      <c r="D11" s="14"/>
    </row>
    <row r="12" spans="1:8" x14ac:dyDescent="0.25">
      <c r="B12" s="14" t="s">
        <v>17</v>
      </c>
      <c r="C12" s="28">
        <f>C10-C11</f>
        <v>25500</v>
      </c>
      <c r="D12" s="14"/>
    </row>
    <row r="13" spans="1:8" x14ac:dyDescent="0.25">
      <c r="B13" s="14" t="s">
        <v>18</v>
      </c>
      <c r="C13" s="28">
        <f>Fixed_Cost</f>
        <v>25500</v>
      </c>
      <c r="D13" s="14"/>
    </row>
    <row r="14" spans="1:8" x14ac:dyDescent="0.25">
      <c r="B14" s="14" t="s">
        <v>19</v>
      </c>
      <c r="C14" s="28">
        <f>C12-C13</f>
        <v>0</v>
      </c>
      <c r="D14" s="14"/>
    </row>
    <row r="16" spans="1:8" x14ac:dyDescent="0.25">
      <c r="B16" s="44" t="s">
        <v>32</v>
      </c>
      <c r="C16" s="45"/>
      <c r="D16" s="46"/>
      <c r="E16" s="42"/>
      <c r="F16" s="43" t="s">
        <v>40</v>
      </c>
      <c r="G16" s="43"/>
      <c r="H16" s="43"/>
    </row>
    <row r="17" spans="2:8" x14ac:dyDescent="0.25">
      <c r="B17" s="14" t="s">
        <v>33</v>
      </c>
      <c r="C17" s="14">
        <f>Sales_in_Units</f>
        <v>30000</v>
      </c>
      <c r="D17" s="14"/>
      <c r="E17" s="42"/>
      <c r="F17" s="42" t="s">
        <v>41</v>
      </c>
      <c r="G17" s="42" t="s">
        <v>42</v>
      </c>
      <c r="H17" s="42" t="s">
        <v>43</v>
      </c>
    </row>
    <row r="18" spans="2:8" x14ac:dyDescent="0.25">
      <c r="B18" s="14" t="s">
        <v>34</v>
      </c>
      <c r="C18" s="28">
        <f>C17*Selling_Price</f>
        <v>1800000</v>
      </c>
      <c r="D18" s="23"/>
      <c r="E18" s="31" t="s">
        <v>36</v>
      </c>
      <c r="F18" s="14">
        <v>62</v>
      </c>
      <c r="G18" s="14">
        <v>48</v>
      </c>
      <c r="H18" s="14">
        <v>45</v>
      </c>
    </row>
    <row r="19" spans="2:8" x14ac:dyDescent="0.25">
      <c r="B19" s="14" t="s">
        <v>35</v>
      </c>
      <c r="C19" s="14"/>
      <c r="D19" s="23"/>
      <c r="E19" s="31" t="s">
        <v>37</v>
      </c>
      <c r="F19" s="14">
        <v>25000</v>
      </c>
      <c r="G19" s="14">
        <v>22000</v>
      </c>
      <c r="H19" s="14">
        <v>20000</v>
      </c>
    </row>
    <row r="20" spans="2:8" x14ac:dyDescent="0.25">
      <c r="B20" s="14" t="s">
        <v>5</v>
      </c>
      <c r="C20" s="28">
        <f>C17*Variable_Cost</f>
        <v>1440000</v>
      </c>
      <c r="D20" s="23"/>
      <c r="E20" s="31" t="s">
        <v>38</v>
      </c>
      <c r="F20" s="14">
        <v>52</v>
      </c>
      <c r="G20" s="14">
        <v>60</v>
      </c>
      <c r="H20" s="14">
        <v>55</v>
      </c>
    </row>
    <row r="21" spans="2:8" x14ac:dyDescent="0.25">
      <c r="B21" s="29" t="s">
        <v>17</v>
      </c>
      <c r="C21" s="30">
        <f>C18-C20</f>
        <v>360000</v>
      </c>
      <c r="D21" s="23"/>
      <c r="E21" s="31" t="s">
        <v>39</v>
      </c>
      <c r="F21" s="14">
        <v>30000</v>
      </c>
      <c r="G21" s="14">
        <v>20000</v>
      </c>
      <c r="H21" s="14">
        <v>15000</v>
      </c>
    </row>
    <row r="22" spans="2:8" x14ac:dyDescent="0.25">
      <c r="B22" s="14" t="s">
        <v>35</v>
      </c>
      <c r="C22" s="14"/>
      <c r="D22" s="14"/>
    </row>
    <row r="23" spans="2:8" x14ac:dyDescent="0.25">
      <c r="B23" s="14" t="s">
        <v>6</v>
      </c>
      <c r="C23" s="28">
        <f>Fixed_Cost</f>
        <v>25500</v>
      </c>
      <c r="D23" s="14"/>
    </row>
    <row r="24" spans="2:8" x14ac:dyDescent="0.25">
      <c r="B24" s="29" t="s">
        <v>19</v>
      </c>
      <c r="C24" s="30">
        <f>C21-C23</f>
        <v>334500</v>
      </c>
      <c r="D24" s="14"/>
    </row>
  </sheetData>
  <scenarios current="0" sqref="C18 C24">
    <scenario name="optimistic" locked="1" count="4" user="HP" comment="Created by HP on 14-05-2017_x000a_">
      <inputCells r="C3" val="45"/>
      <inputCells r="C4" val="20000"/>
      <inputCells r="C5" val="55"/>
      <inputCells r="C6" val="15000"/>
    </scenario>
    <scenario name="Most Likely" locked="1" count="4" user="HP" comment="Created by HP on 14-05-2017_x000a_">
      <inputCells r="C3" val="48"/>
      <inputCells r="C4" val="22000"/>
      <inputCells r="C5" val="60"/>
      <inputCells r="C6" val="20000"/>
    </scenario>
    <scenario name="Worst" locked="1" count="4" user="HP" comment="Created by HP on 14-05-2017_x000a_">
      <inputCells r="C3" val="62" numFmtId="167"/>
      <inputCells r="C4" val="25000" numFmtId="167"/>
      <inputCells r="C5" val="52" numFmtId="167"/>
      <inputCells r="C6" val="30000"/>
    </scenario>
  </scenarios>
  <mergeCells count="4">
    <mergeCell ref="B2:D2"/>
    <mergeCell ref="B8:D8"/>
    <mergeCell ref="B16:D16"/>
    <mergeCell ref="F16: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5"/>
  <sheetViews>
    <sheetView showGridLines="0" workbookViewId="0">
      <selection activeCell="E6" sqref="E6"/>
    </sheetView>
  </sheetViews>
  <sheetFormatPr defaultRowHeight="15.75" outlineLevelRow="1" outlineLevelCol="1" x14ac:dyDescent="0.25"/>
  <cols>
    <col min="3" max="3" width="12.44140625" bestFit="1" customWidth="1"/>
    <col min="4" max="7" width="13.33203125" bestFit="1" customWidth="1" outlineLevel="1"/>
  </cols>
  <sheetData>
    <row r="1" spans="2:7" ht="16.5" thickBot="1" x14ac:dyDescent="0.3"/>
    <row r="2" spans="2:7" ht="18" x14ac:dyDescent="0.25">
      <c r="B2" s="38" t="s">
        <v>20</v>
      </c>
      <c r="C2" s="38"/>
      <c r="D2" s="18"/>
      <c r="E2" s="18"/>
      <c r="F2" s="18"/>
      <c r="G2" s="18"/>
    </row>
    <row r="3" spans="2:7" ht="18" x14ac:dyDescent="0.25">
      <c r="B3" s="37"/>
      <c r="C3" s="37"/>
      <c r="D3" s="19" t="s">
        <v>22</v>
      </c>
      <c r="E3" s="19" t="s">
        <v>49</v>
      </c>
      <c r="F3" s="19" t="s">
        <v>9</v>
      </c>
      <c r="G3" s="19" t="s">
        <v>10</v>
      </c>
    </row>
    <row r="4" spans="2:7" ht="31.5" outlineLevel="1" x14ac:dyDescent="0.25">
      <c r="B4" s="39"/>
      <c r="C4" s="39"/>
      <c r="D4" s="16"/>
      <c r="E4" s="21" t="s">
        <v>44</v>
      </c>
      <c r="F4" s="21" t="s">
        <v>44</v>
      </c>
      <c r="G4" s="21" t="s">
        <v>44</v>
      </c>
    </row>
    <row r="5" spans="2:7" x14ac:dyDescent="0.25">
      <c r="B5" s="40" t="s">
        <v>21</v>
      </c>
      <c r="C5" s="40"/>
      <c r="D5" s="17"/>
      <c r="E5" s="17"/>
      <c r="F5" s="17"/>
      <c r="G5" s="17"/>
    </row>
    <row r="6" spans="2:7" outlineLevel="1" x14ac:dyDescent="0.25">
      <c r="B6" s="39"/>
      <c r="C6" s="39" t="s">
        <v>11</v>
      </c>
      <c r="D6" s="34">
        <v>48</v>
      </c>
      <c r="E6" s="36">
        <v>45</v>
      </c>
      <c r="F6" s="36">
        <v>48</v>
      </c>
      <c r="G6" s="36">
        <v>62</v>
      </c>
    </row>
    <row r="7" spans="2:7" outlineLevel="1" x14ac:dyDescent="0.25">
      <c r="B7" s="39"/>
      <c r="C7" s="39" t="s">
        <v>12</v>
      </c>
      <c r="D7" s="34">
        <v>25500</v>
      </c>
      <c r="E7" s="36">
        <v>20000</v>
      </c>
      <c r="F7" s="36">
        <v>22000</v>
      </c>
      <c r="G7" s="36">
        <v>25000</v>
      </c>
    </row>
    <row r="8" spans="2:7" outlineLevel="1" x14ac:dyDescent="0.25">
      <c r="B8" s="39"/>
      <c r="C8" s="39" t="s">
        <v>13</v>
      </c>
      <c r="D8" s="34">
        <v>60</v>
      </c>
      <c r="E8" s="36">
        <v>55</v>
      </c>
      <c r="F8" s="36">
        <v>60</v>
      </c>
      <c r="G8" s="36">
        <v>52</v>
      </c>
    </row>
    <row r="9" spans="2:7" outlineLevel="1" x14ac:dyDescent="0.25">
      <c r="B9" s="39"/>
      <c r="C9" s="39" t="s">
        <v>45</v>
      </c>
      <c r="D9" s="16">
        <v>30000</v>
      </c>
      <c r="E9" s="20">
        <v>15000</v>
      </c>
      <c r="F9" s="20">
        <v>20000</v>
      </c>
      <c r="G9" s="20">
        <v>30000</v>
      </c>
    </row>
    <row r="10" spans="2:7" x14ac:dyDescent="0.25">
      <c r="B10" s="40" t="s">
        <v>23</v>
      </c>
      <c r="C10" s="40"/>
      <c r="D10" s="17"/>
      <c r="E10" s="17"/>
      <c r="F10" s="17"/>
      <c r="G10" s="17"/>
    </row>
    <row r="11" spans="2:7" outlineLevel="1" x14ac:dyDescent="0.25">
      <c r="B11" s="39"/>
      <c r="C11" s="39" t="s">
        <v>48</v>
      </c>
      <c r="D11" s="34">
        <v>1800000</v>
      </c>
      <c r="E11" s="34">
        <v>825000</v>
      </c>
      <c r="F11" s="34">
        <v>1200000</v>
      </c>
      <c r="G11" s="34">
        <v>1560000</v>
      </c>
    </row>
    <row r="12" spans="2:7" ht="16.5" outlineLevel="1" thickBot="1" x14ac:dyDescent="0.3">
      <c r="B12" s="41"/>
      <c r="C12" s="41" t="s">
        <v>19</v>
      </c>
      <c r="D12" s="35">
        <v>334500</v>
      </c>
      <c r="E12" s="35">
        <v>130000</v>
      </c>
      <c r="F12" s="35">
        <v>218000</v>
      </c>
      <c r="G12" s="35">
        <v>-325000</v>
      </c>
    </row>
    <row r="13" spans="2:7" x14ac:dyDescent="0.25">
      <c r="B13" t="s">
        <v>24</v>
      </c>
    </row>
    <row r="14" spans="2:7" x14ac:dyDescent="0.25">
      <c r="B14" t="s">
        <v>25</v>
      </c>
    </row>
    <row r="15" spans="2:7" x14ac:dyDescent="0.25"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Data-Cost_Factory</vt:lpstr>
      <vt:lpstr>Factory Overhead Cost</vt:lpstr>
      <vt:lpstr>Adm. and Dist &amp; selling overhea</vt:lpstr>
      <vt:lpstr>Data-Sales</vt:lpstr>
      <vt:lpstr>Assumptions</vt:lpstr>
      <vt:lpstr>Break Even Chart</vt:lpstr>
      <vt:lpstr>Assumptions for Scenarios</vt:lpstr>
      <vt:lpstr>Scenario Summary</vt:lpstr>
      <vt:lpstr>'Assumptions for Scenarios'!Fixed_Cost</vt:lpstr>
      <vt:lpstr>Fixed_Cost</vt:lpstr>
      <vt:lpstr>Assumptions!Print_Area</vt:lpstr>
      <vt:lpstr>'Break Even Chart'!Print_Area</vt:lpstr>
      <vt:lpstr>Profit</vt:lpstr>
      <vt:lpstr>Revenu</vt:lpstr>
      <vt:lpstr>Sales</vt:lpstr>
      <vt:lpstr>'Assumptions for Scenarios'!Sales_in_Units</vt:lpstr>
      <vt:lpstr>Sales_in_Units</vt:lpstr>
      <vt:lpstr>Sales_Revenue</vt:lpstr>
      <vt:lpstr>'Assumptions for Scenarios'!Selling_Price</vt:lpstr>
      <vt:lpstr>Selling_Price</vt:lpstr>
      <vt:lpstr>'Assumptions for Scenarios'!Variable_Cost</vt:lpstr>
      <vt:lpstr>Variable_Cost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 Gupta</dc:creator>
  <cp:lastModifiedBy>saurabh</cp:lastModifiedBy>
  <dcterms:created xsi:type="dcterms:W3CDTF">2017-03-19T05:38:18Z</dcterms:created>
  <dcterms:modified xsi:type="dcterms:W3CDTF">2017-05-16T05:53:13Z</dcterms:modified>
</cp:coreProperties>
</file>