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5" yWindow="2235" windowWidth="18480" windowHeight="11760" tabRatio="500" activeTab="1"/>
  </bookViews>
  <sheets>
    <sheet name="Sensitivity Report 1" sheetId="5" r:id="rId1"/>
    <sheet name="Solution" sheetId="1" r:id="rId2"/>
  </sheets>
  <definedNames>
    <definedName name="solver_adj" localSheetId="1" hidden="1">Solution!$B$53:$E$59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Solution!$B$64:$B$67</definedName>
    <definedName name="solver_lhs2" localSheetId="1" hidden="1">Solution!$B$68:$B$74</definedName>
    <definedName name="solver_lhs3" localSheetId="1" hidden="1">Solution!$B$75:$B$76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Solution!$B$61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1</definedName>
    <definedName name="solver_rel3" localSheetId="1" hidden="1">2</definedName>
    <definedName name="solver_rhs1" localSheetId="1" hidden="1">Solution!$D$64:$D$67</definedName>
    <definedName name="solver_rhs2" localSheetId="1" hidden="1">Solution!$D$68:$D$74</definedName>
    <definedName name="solver_rhs3" localSheetId="1" hidden="1">Solution!$D$75:$D$76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C30" i="1"/>
  <c r="D30" i="1"/>
  <c r="E30" i="1"/>
  <c r="B30" i="1"/>
  <c r="B64" i="1"/>
  <c r="B76" i="1"/>
  <c r="B75" i="1"/>
  <c r="D68" i="1"/>
  <c r="D69" i="1"/>
  <c r="D70" i="1"/>
  <c r="D71" i="1"/>
  <c r="D72" i="1"/>
  <c r="D73" i="1"/>
  <c r="D74" i="1"/>
  <c r="B68" i="1"/>
  <c r="B74" i="1"/>
  <c r="B73" i="1"/>
  <c r="B72" i="1"/>
  <c r="B71" i="1"/>
  <c r="B70" i="1"/>
  <c r="B69" i="1"/>
  <c r="B67" i="1"/>
  <c r="B66" i="1"/>
  <c r="B65" i="1"/>
  <c r="D67" i="1"/>
  <c r="D66" i="1"/>
  <c r="D65" i="1"/>
  <c r="D64" i="1"/>
</calcChain>
</file>

<file path=xl/sharedStrings.xml><?xml version="1.0" encoding="utf-8"?>
<sst xmlns="http://schemas.openxmlformats.org/spreadsheetml/2006/main" count="209" uniqueCount="140">
  <si>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</si>
  <si>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</si>
  <si>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</si>
  <si>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</si>
  <si>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</si>
  <si>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</si>
  <si>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</si>
  <si>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</si>
  <si>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</si>
  <si>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</si>
  <si>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</si>
  <si>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</si>
  <si>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</si>
  <si>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</si>
  <si>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</si>
  <si>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</si>
  <si>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</si>
  <si>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</si>
  <si>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</si>
  <si>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</si>
  <si>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</si>
  <si>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</si>
  <si>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</si>
  <si>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=</t>
  </si>
  <si>
    <t>&lt;=</t>
  </si>
  <si>
    <t>Microsoft Excel 14.0 Sensitivity Report</t>
  </si>
  <si>
    <t>Worksheet: [FilatoiRiuniti.xlsx]Sheet1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</si>
  <si>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</si>
  <si>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</si>
  <si>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</si>
  <si>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</si>
  <si>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</si>
  <si>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</si>
  <si>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</si>
  <si>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</si>
  <si>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</si>
  <si>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</si>
  <si>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</si>
  <si>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</si>
  <si>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</si>
  <si>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</si>
  <si>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</si>
  <si>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$B$53</t>
  </si>
  <si>
    <t>Ambrosi Extra Fine</t>
  </si>
  <si>
    <t>$C$53</t>
  </si>
  <si>
    <t>Ambrosi Fine</t>
  </si>
  <si>
    <t>$D$53</t>
  </si>
  <si>
    <t>Ambrosi Medium</t>
  </si>
  <si>
    <t>$E$53</t>
  </si>
  <si>
    <t>Ambrosi Coarse</t>
  </si>
  <si>
    <t>$B$54</t>
  </si>
  <si>
    <t>Bresciani Extra Fine</t>
  </si>
  <si>
    <t>$C$54</t>
  </si>
  <si>
    <t>Bresciani Fine</t>
  </si>
  <si>
    <t>$D$54</t>
  </si>
  <si>
    <t>Bresciani Medium</t>
  </si>
  <si>
    <t>$E$54</t>
  </si>
  <si>
    <t>Bresciani Coarse</t>
  </si>
  <si>
    <t>$B$55</t>
  </si>
  <si>
    <t>Castri Extra Fine</t>
  </si>
  <si>
    <t>$C$55</t>
  </si>
  <si>
    <t>Castri Fine</t>
  </si>
  <si>
    <t>$D$55</t>
  </si>
  <si>
    <t>Castri Medium</t>
  </si>
  <si>
    <t>$E$55</t>
  </si>
  <si>
    <t>Castri Coarse</t>
  </si>
  <si>
    <t>$B$56</t>
  </si>
  <si>
    <t>De Blasi Extra Fine</t>
  </si>
  <si>
    <t>$C$56</t>
  </si>
  <si>
    <t>De Blasi Fine</t>
  </si>
  <si>
    <t>$D$56</t>
  </si>
  <si>
    <t>De Blasi Medium</t>
  </si>
  <si>
    <t>$E$56</t>
  </si>
  <si>
    <t>De Blasi Coarse</t>
  </si>
  <si>
    <t>$B$57</t>
  </si>
  <si>
    <t>Estensi Extra Fine</t>
  </si>
  <si>
    <t>$C$57</t>
  </si>
  <si>
    <t>Estensi Fine</t>
  </si>
  <si>
    <t>$D$57</t>
  </si>
  <si>
    <t>Estensi Medium</t>
  </si>
  <si>
    <t>$E$57</t>
  </si>
  <si>
    <t>Estensi Coarse</t>
  </si>
  <si>
    <t>$B$58</t>
  </si>
  <si>
    <t>Filatoi Riuniti Extra Fine</t>
  </si>
  <si>
    <t>$C$58</t>
  </si>
  <si>
    <t>Filatoi Riuniti Fine</t>
  </si>
  <si>
    <t>$D$58</t>
  </si>
  <si>
    <t>Filatoi Riuniti Medium</t>
  </si>
  <si>
    <t>$E$58</t>
  </si>
  <si>
    <t>Filatoi Riuniti Coarse</t>
  </si>
  <si>
    <t>$B$59</t>
  </si>
  <si>
    <t>Giuliani Extra Fine</t>
  </si>
  <si>
    <t>$C$59</t>
  </si>
  <si>
    <t>Giuliani Fine</t>
  </si>
  <si>
    <t>$D$59</t>
  </si>
  <si>
    <t>Giuliani Medium</t>
  </si>
  <si>
    <t>$E$59</t>
  </si>
  <si>
    <t>Giuliani Coarse</t>
  </si>
  <si>
    <t>$B$64</t>
  </si>
  <si>
    <t>Demand Extra Fine</t>
  </si>
  <si>
    <t>$B$65</t>
  </si>
  <si>
    <t>$B$66</t>
  </si>
  <si>
    <t>$B$67</t>
  </si>
  <si>
    <t>$B$68</t>
  </si>
  <si>
    <t>$B$69</t>
  </si>
  <si>
    <t>$B$70</t>
  </si>
  <si>
    <t>$B$71</t>
  </si>
  <si>
    <t>$B$72</t>
  </si>
  <si>
    <t>$B$73</t>
  </si>
  <si>
    <t>$B$74</t>
  </si>
  <si>
    <t>$B$75</t>
  </si>
  <si>
    <t>$B$76</t>
  </si>
  <si>
    <t>Demand Fine</t>
  </si>
  <si>
    <t>Demand Medium</t>
  </si>
  <si>
    <t>Demand Coarse</t>
  </si>
  <si>
    <t>Capacity Ambrosi</t>
  </si>
  <si>
    <t>Capacity Bresciani</t>
  </si>
  <si>
    <t>Capacity Castri</t>
  </si>
  <si>
    <t>Capacity De Blasi</t>
  </si>
  <si>
    <t>Capacity Estensi</t>
  </si>
  <si>
    <t>Capacity Filatoi Riuniti</t>
  </si>
  <si>
    <t>Capacity Giuliani</t>
  </si>
  <si>
    <t>Ambrosi Extra Fine Zero</t>
  </si>
  <si>
    <t>De Blasi Extra Fine Zero</t>
  </si>
  <si>
    <t>Demand Extra Fine Extra Fine</t>
  </si>
  <si>
    <t>Demand Fine Extra Fine</t>
  </si>
  <si>
    <t>Demand Medium Extra Fine</t>
  </si>
  <si>
    <t>Demand Coarse Extra Fine</t>
  </si>
  <si>
    <t>Capacity Ambrosi Extra Fine</t>
  </si>
  <si>
    <t>Capacity Bresciani Extra Fine</t>
  </si>
  <si>
    <t>Capacity Castri Extra Fine</t>
  </si>
  <si>
    <t>Capacity De Blasi Extra Fine</t>
  </si>
  <si>
    <t>Capacity Estensi Extra Fine</t>
  </si>
  <si>
    <t>Capacity Filatoi Riuniti Extra Fine</t>
  </si>
  <si>
    <t>Capacity Giuliani Extra Fine</t>
  </si>
  <si>
    <t>Ambrosi Extra Fine Zero Extra Fine</t>
  </si>
  <si>
    <t>De Blasi Extra Fine Zero Extra Fine</t>
  </si>
  <si>
    <t>Report Created: 26/07/2017 19:01:03</t>
  </si>
  <si>
    <t>Objective (Minimize Cost)</t>
  </si>
  <si>
    <t>FILATOI RIUNITI - OPTIMIZING THE 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</si>
</sst>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7" xfId="0" applyFill="1" applyBorder="1" applyAlignment="1"/>
    <xf numFmtId="0" fontId="0" fillId="0" borderId="18" xfId="0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0" fillId="0" borderId="0" xfId="0" applyFont="1"/>
    <xf numFmtId="0" fontId="0" fillId="3" borderId="19" xfId="0" applyFont="1" applyFill="1" applyBorder="1"/>
    <xf numFmtId="0" fontId="0" fillId="3" borderId="9" xfId="0" applyFont="1" applyFill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5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164" fontId="4" fillId="0" borderId="7" xfId="0" applyNumberFormat="1" applyFont="1" applyBorder="1" applyAlignment="1">
      <alignment horizontal="right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2" fontId="4" fillId="0" borderId="7" xfId="0" applyNumberFormat="1" applyFont="1" applyBorder="1" applyAlignment="1">
      <alignment horizontal="right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opLeftCell="A31" workbookViewId="0">
      <selection activeCell="D48" sqref="D48"/>
    </sheetView>
  </sheetViews>
  <sheetFormatPr defaultRowHeight="15.75" x14ac:dyDescent="0.25"/>
  <cols>
    <col min="1" max="1" width="2.125" customWidth="1"/>
    <col min="2" max="2" width="6.125" bestFit="1" customWidth="1"/>
    <col min="3" max="3" width="29.25" bestFit="1" customWidth="1"/>
    <col min="4" max="4" width="11.875" bestFit="1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1" t="s">
        <v>25</v>
      </c>
    </row>
    <row r="2" spans="1:8" x14ac:dyDescent="0.25">
      <c r="A2" s="1" t="s">
        <v>26</v>
      </c>
    </row>
    <row r="3" spans="1:8" x14ac:dyDescent="0.25">
      <c r="A3" s="1" t="s">
        <v>137</v>
      </c>
    </row>
    <row r="6" spans="1:8" ht="16.5" thickBot="1" x14ac:dyDescent="0.3">
      <c r="A6" t="s">
        <v>27</v>
      </c>
    </row>
    <row r="7" spans="1:8" x14ac:dyDescent="0.25">
      <c r="B7" s="4"/>
      <c r="C7" s="4"/>
      <c r="D7" s="4" t="s">
        <v>30</v>
      </c>
      <c r="E7" s="4" t="s">
        <v>32</v>
      </c>
      <c r="F7" s="4" t="s">
        <v>21</v>
      </c>
      <c r="G7" s="4" t="s">
        <v>35</v>
      </c>
      <c r="H7" s="4" t="s">
        <v>35</v>
      </c>
    </row>
    <row r="8" spans="1:8" ht="16.5" thickBot="1" x14ac:dyDescent="0.3">
      <c r="B8" s="5" t="s">
        <v>28</v>
      </c>
      <c r="C8" s="5" t="s">
        <v>29</v>
      </c>
      <c r="D8" s="5" t="s">
        <v>31</v>
      </c>
      <c r="E8" s="5" t="s">
        <v>33</v>
      </c>
      <c r="F8" s="5" t="s">
        <v>34</v>
      </c>
      <c r="G8" s="5" t="s">
        <v>36</v>
      </c>
      <c r="H8" s="5" t="s">
        <v>37</v>
      </c>
    </row>
    <row r="9" spans="1:8" x14ac:dyDescent="0.25">
      <c r="B9" s="2" t="s">
        <v>42</v>
      </c>
      <c r="C9" s="2" t="s">
        <v>43</v>
      </c>
      <c r="D9" s="2">
        <v>0</v>
      </c>
      <c r="E9" s="2">
        <v>0</v>
      </c>
      <c r="F9" s="2">
        <v>0</v>
      </c>
      <c r="G9" s="2">
        <v>1E+30</v>
      </c>
      <c r="H9" s="2">
        <v>1E+30</v>
      </c>
    </row>
    <row r="10" spans="1:8" x14ac:dyDescent="0.25">
      <c r="B10" s="2" t="s">
        <v>44</v>
      </c>
      <c r="C10" s="2" t="s">
        <v>45</v>
      </c>
      <c r="D10" s="2">
        <v>6250.0000000000018</v>
      </c>
      <c r="E10" s="2">
        <v>0</v>
      </c>
      <c r="F10" s="2">
        <v>13.3</v>
      </c>
      <c r="G10" s="2">
        <v>0.35441176470587699</v>
      </c>
      <c r="H10" s="2">
        <v>1E+30</v>
      </c>
    </row>
    <row r="11" spans="1:8" x14ac:dyDescent="0.25">
      <c r="B11" s="2" t="s">
        <v>46</v>
      </c>
      <c r="C11" s="2" t="s">
        <v>47</v>
      </c>
      <c r="D11" s="2">
        <v>0</v>
      </c>
      <c r="E11" s="2">
        <v>0.33226102941175961</v>
      </c>
      <c r="F11" s="2">
        <v>11.100000000000001</v>
      </c>
      <c r="G11" s="2">
        <v>1E+30</v>
      </c>
      <c r="H11" s="2">
        <v>0.33226102941175961</v>
      </c>
    </row>
    <row r="12" spans="1:8" x14ac:dyDescent="0.25">
      <c r="B12" s="2" t="s">
        <v>48</v>
      </c>
      <c r="C12" s="2" t="s">
        <v>49</v>
      </c>
      <c r="D12" s="2">
        <v>0</v>
      </c>
      <c r="E12" s="2">
        <v>1.1465073529412233</v>
      </c>
      <c r="F12" s="2">
        <v>10.050000000000001</v>
      </c>
      <c r="G12" s="2">
        <v>1E+30</v>
      </c>
      <c r="H12" s="2">
        <v>1.1465073529412233</v>
      </c>
    </row>
    <row r="13" spans="1:8" x14ac:dyDescent="0.25">
      <c r="B13" s="2" t="s">
        <v>50</v>
      </c>
      <c r="C13" s="2" t="s">
        <v>51</v>
      </c>
      <c r="D13" s="2">
        <v>4285.7142857142862</v>
      </c>
      <c r="E13" s="2">
        <v>0</v>
      </c>
      <c r="F13" s="2">
        <v>17.800000000000004</v>
      </c>
      <c r="G13" s="2">
        <v>0.69926470588227563</v>
      </c>
      <c r="H13" s="2">
        <v>1E+30</v>
      </c>
    </row>
    <row r="14" spans="1:8" x14ac:dyDescent="0.25">
      <c r="B14" s="2" t="s">
        <v>52</v>
      </c>
      <c r="C14" s="2" t="s">
        <v>53</v>
      </c>
      <c r="D14" s="2">
        <v>0</v>
      </c>
      <c r="E14" s="2">
        <v>0.77934873949575434</v>
      </c>
      <c r="F14" s="2">
        <v>14.499999999999993</v>
      </c>
      <c r="G14" s="2">
        <v>1E+30</v>
      </c>
      <c r="H14" s="2">
        <v>0.77934873949575434</v>
      </c>
    </row>
    <row r="15" spans="1:8" x14ac:dyDescent="0.25">
      <c r="B15" s="2" t="s">
        <v>54</v>
      </c>
      <c r="C15" s="2" t="s">
        <v>55</v>
      </c>
      <c r="D15" s="2">
        <v>0</v>
      </c>
      <c r="E15" s="2">
        <v>0.34963235294113776</v>
      </c>
      <c r="F15" s="2">
        <v>11.799999999999997</v>
      </c>
      <c r="G15" s="2">
        <v>1E+30</v>
      </c>
      <c r="H15" s="2">
        <v>0.34963235294113776</v>
      </c>
    </row>
    <row r="16" spans="1:8" x14ac:dyDescent="0.25">
      <c r="B16" s="2" t="s">
        <v>56</v>
      </c>
      <c r="C16" s="2" t="s">
        <v>57</v>
      </c>
      <c r="D16" s="2">
        <v>0</v>
      </c>
      <c r="E16" s="2">
        <v>0.73188025210086571</v>
      </c>
      <c r="F16" s="2">
        <v>10.049999999999997</v>
      </c>
      <c r="G16" s="2">
        <v>1E+30</v>
      </c>
      <c r="H16" s="2">
        <v>0.73188025210086571</v>
      </c>
    </row>
    <row r="17" spans="2:8" x14ac:dyDescent="0.25">
      <c r="B17" s="2" t="s">
        <v>58</v>
      </c>
      <c r="C17" s="2" t="s">
        <v>59</v>
      </c>
      <c r="D17" s="2">
        <v>3703.7037037037035</v>
      </c>
      <c r="E17" s="2">
        <v>0</v>
      </c>
      <c r="F17" s="2">
        <v>18.200000000000003</v>
      </c>
      <c r="G17" s="2">
        <v>1.1305147058822984</v>
      </c>
      <c r="H17" s="2">
        <v>683286419304948</v>
      </c>
    </row>
    <row r="18" spans="2:8" x14ac:dyDescent="0.25">
      <c r="B18" s="2" t="s">
        <v>60</v>
      </c>
      <c r="C18" s="2" t="s">
        <v>61</v>
      </c>
      <c r="D18" s="2">
        <v>0</v>
      </c>
      <c r="E18" s="2">
        <v>0.95176470588230222</v>
      </c>
      <c r="F18" s="2">
        <v>15.019999999999982</v>
      </c>
      <c r="G18" s="2">
        <v>1E+30</v>
      </c>
      <c r="H18" s="2">
        <v>0.95176470588230222</v>
      </c>
    </row>
    <row r="19" spans="2:8" x14ac:dyDescent="0.25">
      <c r="B19" s="2" t="s">
        <v>62</v>
      </c>
      <c r="C19" s="2" t="s">
        <v>63</v>
      </c>
      <c r="D19" s="2">
        <v>0</v>
      </c>
      <c r="E19" s="2">
        <v>0.66993464052284335</v>
      </c>
      <c r="F19" s="2">
        <v>12.200000000000003</v>
      </c>
      <c r="G19" s="2">
        <v>1E+30</v>
      </c>
      <c r="H19" s="2">
        <v>0.66993464052284335</v>
      </c>
    </row>
    <row r="20" spans="2:8" x14ac:dyDescent="0.25">
      <c r="B20" s="2" t="s">
        <v>64</v>
      </c>
      <c r="C20" s="2" t="s">
        <v>65</v>
      </c>
      <c r="D20" s="2">
        <v>0</v>
      </c>
      <c r="E20" s="2">
        <v>1.2562091503268176</v>
      </c>
      <c r="F20" s="2">
        <v>10.699999999999989</v>
      </c>
      <c r="G20" s="2">
        <v>1E+30</v>
      </c>
      <c r="H20" s="2">
        <v>1.2562091503268176</v>
      </c>
    </row>
    <row r="21" spans="2:8" x14ac:dyDescent="0.25">
      <c r="B21" s="2" t="s">
        <v>66</v>
      </c>
      <c r="C21" s="2" t="s">
        <v>67</v>
      </c>
      <c r="D21" s="2">
        <v>0</v>
      </c>
      <c r="E21" s="2">
        <v>0</v>
      </c>
      <c r="F21" s="2">
        <v>0</v>
      </c>
      <c r="G21" s="2">
        <v>1E+30</v>
      </c>
      <c r="H21" s="2">
        <v>1E+30</v>
      </c>
    </row>
    <row r="22" spans="2:8" x14ac:dyDescent="0.25">
      <c r="B22" s="2" t="s">
        <v>68</v>
      </c>
      <c r="C22" s="2" t="s">
        <v>69</v>
      </c>
      <c r="D22" s="2">
        <v>0</v>
      </c>
      <c r="E22" s="2">
        <v>6.5588235294169905E-2</v>
      </c>
      <c r="F22" s="2">
        <v>15.000000000000057</v>
      </c>
      <c r="G22" s="2">
        <v>1E+30</v>
      </c>
      <c r="H22" s="2">
        <v>6.5588235294169905E-2</v>
      </c>
    </row>
    <row r="23" spans="2:8" x14ac:dyDescent="0.25">
      <c r="B23" s="2" t="s">
        <v>70</v>
      </c>
      <c r="C23" s="2" t="s">
        <v>71</v>
      </c>
      <c r="D23" s="2">
        <v>2040.1254518901656</v>
      </c>
      <c r="E23" s="2">
        <v>0</v>
      </c>
      <c r="F23" s="2">
        <v>12.300000000000011</v>
      </c>
      <c r="G23" s="2">
        <v>5.5750000000044389E-2</v>
      </c>
      <c r="H23" s="2">
        <v>0.8000000000000147</v>
      </c>
    </row>
    <row r="24" spans="2:8" x14ac:dyDescent="0.25">
      <c r="B24" s="2" t="s">
        <v>72</v>
      </c>
      <c r="C24" s="2" t="s">
        <v>73</v>
      </c>
      <c r="D24" s="2">
        <v>0</v>
      </c>
      <c r="E24" s="2">
        <v>0.72500000000004938</v>
      </c>
      <c r="F24" s="2">
        <v>10.650000000000006</v>
      </c>
      <c r="G24" s="2">
        <v>1E+30</v>
      </c>
      <c r="H24" s="2">
        <v>0.72500000000004938</v>
      </c>
    </row>
    <row r="25" spans="2:8" x14ac:dyDescent="0.25">
      <c r="B25" s="2" t="s">
        <v>74</v>
      </c>
      <c r="C25" s="2" t="s">
        <v>75</v>
      </c>
      <c r="D25" s="2">
        <v>3846.1538461538398</v>
      </c>
      <c r="E25" s="2">
        <v>0</v>
      </c>
      <c r="F25" s="2">
        <v>18.199999999999989</v>
      </c>
      <c r="G25" s="2">
        <v>0.67178104575160014</v>
      </c>
      <c r="H25" s="2">
        <v>943291812523235.75</v>
      </c>
    </row>
    <row r="26" spans="2:8" x14ac:dyDescent="0.25">
      <c r="B26" s="2" t="s">
        <v>76</v>
      </c>
      <c r="C26" s="2" t="s">
        <v>77</v>
      </c>
      <c r="D26" s="2">
        <v>0</v>
      </c>
      <c r="E26" s="2">
        <v>0.46507918552033867</v>
      </c>
      <c r="F26" s="2">
        <v>14.5</v>
      </c>
      <c r="G26" s="2">
        <v>1E+30</v>
      </c>
      <c r="H26" s="2">
        <v>0.46507918552033867</v>
      </c>
    </row>
    <row r="27" spans="2:8" x14ac:dyDescent="0.25">
      <c r="B27" s="2" t="s">
        <v>78</v>
      </c>
      <c r="C27" s="2" t="s">
        <v>79</v>
      </c>
      <c r="D27" s="2">
        <v>0</v>
      </c>
      <c r="E27" s="2">
        <v>0.94954751131217519</v>
      </c>
      <c r="F27" s="2">
        <v>12.449999999999989</v>
      </c>
      <c r="G27" s="2">
        <v>1E+30</v>
      </c>
      <c r="H27" s="2">
        <v>0.94954751131217519</v>
      </c>
    </row>
    <row r="28" spans="2:8" x14ac:dyDescent="0.25">
      <c r="B28" s="2" t="s">
        <v>80</v>
      </c>
      <c r="C28" s="2" t="s">
        <v>81</v>
      </c>
      <c r="D28" s="2">
        <v>0</v>
      </c>
      <c r="E28" s="2">
        <v>1.22471719457015</v>
      </c>
      <c r="F28" s="2">
        <v>10.649999999999977</v>
      </c>
      <c r="G28" s="2">
        <v>1E+30</v>
      </c>
      <c r="H28" s="2">
        <v>1.22471719457015</v>
      </c>
    </row>
    <row r="29" spans="2:8" x14ac:dyDescent="0.25">
      <c r="B29" s="2" t="s">
        <v>82</v>
      </c>
      <c r="C29" s="2" t="s">
        <v>83</v>
      </c>
      <c r="D29" s="2">
        <v>13164.428164428165</v>
      </c>
      <c r="E29" s="2">
        <v>0</v>
      </c>
      <c r="F29" s="2">
        <v>17.337500000000006</v>
      </c>
      <c r="G29" s="2">
        <v>2.3507352941177051</v>
      </c>
      <c r="H29" s="2">
        <v>0.67178104575160014</v>
      </c>
    </row>
    <row r="30" spans="2:8" x14ac:dyDescent="0.25">
      <c r="B30" s="2" t="s">
        <v>84</v>
      </c>
      <c r="C30" s="2" t="s">
        <v>85</v>
      </c>
      <c r="D30" s="2">
        <v>19749.999999999993</v>
      </c>
      <c r="E30" s="2">
        <v>0</v>
      </c>
      <c r="F30" s="2">
        <v>13.205000000000041</v>
      </c>
      <c r="G30" s="2">
        <v>6.5588235294169864E-2</v>
      </c>
      <c r="H30" s="2">
        <v>0.35441176470587676</v>
      </c>
    </row>
    <row r="31" spans="2:8" x14ac:dyDescent="0.25">
      <c r="B31" s="2" t="s">
        <v>86</v>
      </c>
      <c r="C31" s="2" t="s">
        <v>87</v>
      </c>
      <c r="D31" s="2">
        <v>18817.017405252693</v>
      </c>
      <c r="E31" s="2">
        <v>0</v>
      </c>
      <c r="F31" s="2">
        <v>10.830000000000041</v>
      </c>
      <c r="G31" s="2">
        <v>0.30124999999999541</v>
      </c>
      <c r="H31" s="2">
        <v>5.5750000000044451E-2</v>
      </c>
    </row>
    <row r="32" spans="2:8" x14ac:dyDescent="0.25">
      <c r="B32" s="2" t="s">
        <v>88</v>
      </c>
      <c r="C32" s="2" t="s">
        <v>89</v>
      </c>
      <c r="D32" s="2">
        <v>28000</v>
      </c>
      <c r="E32" s="2">
        <v>0</v>
      </c>
      <c r="F32" s="2">
        <v>8.4549999999999841</v>
      </c>
      <c r="G32" s="2">
        <v>0.72500000000004938</v>
      </c>
      <c r="H32" s="2">
        <v>1E+30</v>
      </c>
    </row>
    <row r="33" spans="1:8" x14ac:dyDescent="0.25">
      <c r="B33" s="2" t="s">
        <v>90</v>
      </c>
      <c r="C33" s="2" t="s">
        <v>91</v>
      </c>
      <c r="D33" s="2">
        <v>0</v>
      </c>
      <c r="E33" s="2">
        <v>2.3507352941177073</v>
      </c>
      <c r="F33" s="2">
        <v>20.25</v>
      </c>
      <c r="G33" s="2">
        <v>1E+30</v>
      </c>
      <c r="H33" s="2">
        <v>2.3507352941177073</v>
      </c>
    </row>
    <row r="34" spans="1:8" x14ac:dyDescent="0.25">
      <c r="B34" s="2" t="s">
        <v>92</v>
      </c>
      <c r="C34" s="2" t="s">
        <v>93</v>
      </c>
      <c r="D34" s="2">
        <v>0</v>
      </c>
      <c r="E34" s="2">
        <v>0.49415966386553289</v>
      </c>
      <c r="F34" s="2">
        <v>14.399999999999977</v>
      </c>
      <c r="G34" s="2">
        <v>1E+30</v>
      </c>
      <c r="H34" s="2">
        <v>0.49415966386553289</v>
      </c>
    </row>
    <row r="35" spans="1:8" x14ac:dyDescent="0.25">
      <c r="B35" s="2" t="s">
        <v>94</v>
      </c>
      <c r="C35" s="2" t="s">
        <v>95</v>
      </c>
      <c r="D35" s="2">
        <v>7142.8571428571413</v>
      </c>
      <c r="E35" s="2">
        <v>0</v>
      </c>
      <c r="F35" s="2">
        <v>11.5</v>
      </c>
      <c r="G35" s="2">
        <v>0.38434640522874791</v>
      </c>
      <c r="H35" s="2">
        <v>1E+30</v>
      </c>
    </row>
    <row r="36" spans="1:8" ht="16.5" thickBot="1" x14ac:dyDescent="0.3">
      <c r="B36" s="3" t="s">
        <v>96</v>
      </c>
      <c r="C36" s="3" t="s">
        <v>97</v>
      </c>
      <c r="D36" s="3">
        <v>0</v>
      </c>
      <c r="E36" s="3">
        <v>1.139285714285807</v>
      </c>
      <c r="F36" s="3">
        <v>10.150000000000034</v>
      </c>
      <c r="G36" s="3">
        <v>1E+30</v>
      </c>
      <c r="H36" s="3">
        <v>1.139285714285807</v>
      </c>
    </row>
    <row r="38" spans="1:8" ht="16.5" thickBot="1" x14ac:dyDescent="0.3">
      <c r="A38" t="s">
        <v>22</v>
      </c>
    </row>
    <row r="39" spans="1:8" x14ac:dyDescent="0.25">
      <c r="B39" s="4"/>
      <c r="C39" s="4"/>
      <c r="D39" s="4" t="s">
        <v>30</v>
      </c>
      <c r="E39" s="4" t="s">
        <v>38</v>
      </c>
      <c r="F39" s="4" t="s">
        <v>40</v>
      </c>
      <c r="G39" s="4" t="s">
        <v>35</v>
      </c>
      <c r="H39" s="4" t="s">
        <v>35</v>
      </c>
    </row>
    <row r="40" spans="1:8" ht="16.5" thickBot="1" x14ac:dyDescent="0.3">
      <c r="B40" s="5" t="s">
        <v>28</v>
      </c>
      <c r="C40" s="5" t="s">
        <v>29</v>
      </c>
      <c r="D40" s="5" t="s">
        <v>31</v>
      </c>
      <c r="E40" s="5" t="s">
        <v>39</v>
      </c>
      <c r="F40" s="5" t="s">
        <v>41</v>
      </c>
      <c r="G40" s="5" t="s">
        <v>36</v>
      </c>
      <c r="H40" s="5" t="s">
        <v>37</v>
      </c>
    </row>
    <row r="41" spans="1:8" x14ac:dyDescent="0.25">
      <c r="B41" s="2" t="s">
        <v>98</v>
      </c>
      <c r="C41" s="2" t="s">
        <v>124</v>
      </c>
      <c r="D41" s="2">
        <v>24999.999999999993</v>
      </c>
      <c r="E41" s="2">
        <v>19.499264705882322</v>
      </c>
      <c r="F41" s="2">
        <v>25000</v>
      </c>
      <c r="G41" s="2">
        <v>3664.1432641432557</v>
      </c>
      <c r="H41" s="2">
        <v>1387.2853072853125</v>
      </c>
    </row>
    <row r="42" spans="1:8" x14ac:dyDescent="0.25">
      <c r="B42" s="2" t="s">
        <v>100</v>
      </c>
      <c r="C42" s="2" t="s">
        <v>125</v>
      </c>
      <c r="D42" s="2">
        <v>25999.999999999993</v>
      </c>
      <c r="E42" s="2">
        <v>14.934411764705889</v>
      </c>
      <c r="F42" s="2">
        <v>26000</v>
      </c>
      <c r="G42" s="2">
        <v>4580.1790801790694</v>
      </c>
      <c r="H42" s="2">
        <v>1734.1066341066403</v>
      </c>
    </row>
    <row r="43" spans="1:8" x14ac:dyDescent="0.25">
      <c r="B43" s="2" t="s">
        <v>101</v>
      </c>
      <c r="C43" s="2" t="s">
        <v>126</v>
      </c>
      <c r="D43" s="2">
        <v>28000</v>
      </c>
      <c r="E43" s="2">
        <v>12.300000000000011</v>
      </c>
      <c r="F43" s="2">
        <v>28000</v>
      </c>
      <c r="G43" s="2">
        <v>5388.445976681257</v>
      </c>
      <c r="H43" s="2">
        <v>2040.1254518901646</v>
      </c>
    </row>
    <row r="44" spans="1:8" x14ac:dyDescent="0.25">
      <c r="B44" s="2" t="s">
        <v>102</v>
      </c>
      <c r="C44" s="2" t="s">
        <v>127</v>
      </c>
      <c r="D44" s="2">
        <v>28000</v>
      </c>
      <c r="E44" s="2">
        <v>9.9249999999999545</v>
      </c>
      <c r="F44" s="2">
        <v>28000</v>
      </c>
      <c r="G44" s="2">
        <v>5388.4459766812561</v>
      </c>
      <c r="H44" s="2">
        <v>2040.1254518901646</v>
      </c>
    </row>
    <row r="45" spans="1:8" x14ac:dyDescent="0.25">
      <c r="B45" s="2" t="s">
        <v>103</v>
      </c>
      <c r="C45" s="2" t="s">
        <v>128</v>
      </c>
      <c r="D45" s="2">
        <v>2500.0000000000009</v>
      </c>
      <c r="E45" s="2">
        <v>-4.0860294117647307</v>
      </c>
      <c r="F45" s="2">
        <v>2500</v>
      </c>
      <c r="G45" s="2">
        <v>693.64265364265646</v>
      </c>
      <c r="H45" s="2">
        <v>1832.0716320716288</v>
      </c>
    </row>
    <row r="46" spans="1:8" x14ac:dyDescent="0.25">
      <c r="B46" s="2" t="s">
        <v>104</v>
      </c>
      <c r="C46" s="2" t="s">
        <v>129</v>
      </c>
      <c r="D46" s="2">
        <v>3000</v>
      </c>
      <c r="E46" s="2">
        <v>-2.4275210084033034</v>
      </c>
      <c r="F46" s="2">
        <v>3000</v>
      </c>
      <c r="G46" s="2">
        <v>971.0997150997182</v>
      </c>
      <c r="H46" s="2">
        <v>2564.9002849002795</v>
      </c>
    </row>
    <row r="47" spans="1:8" x14ac:dyDescent="0.25">
      <c r="B47" s="2" t="s">
        <v>105</v>
      </c>
      <c r="C47" s="2" t="s">
        <v>130</v>
      </c>
      <c r="D47" s="2">
        <v>2500</v>
      </c>
      <c r="E47" s="2">
        <v>-1.9248366013071336</v>
      </c>
      <c r="F47" s="2">
        <v>2500</v>
      </c>
      <c r="G47" s="2">
        <v>936.41758241758521</v>
      </c>
      <c r="H47" s="2">
        <v>2473.2967032966958</v>
      </c>
    </row>
    <row r="48" spans="1:8" x14ac:dyDescent="0.25">
      <c r="B48" s="2" t="s">
        <v>106</v>
      </c>
      <c r="C48" s="2" t="s">
        <v>131</v>
      </c>
      <c r="D48" s="2">
        <v>714.04390816155785</v>
      </c>
      <c r="E48" s="2">
        <v>0</v>
      </c>
      <c r="F48" s="2">
        <v>2600</v>
      </c>
      <c r="G48" s="2">
        <v>1E+30</v>
      </c>
      <c r="H48" s="2">
        <v>1885.9560918384411</v>
      </c>
    </row>
    <row r="49" spans="2:8" x14ac:dyDescent="0.25">
      <c r="B49" s="2" t="s">
        <v>107</v>
      </c>
      <c r="C49" s="2" t="s">
        <v>132</v>
      </c>
      <c r="D49" s="2">
        <v>2499.9999999999959</v>
      </c>
      <c r="E49" s="2">
        <v>-1.998868778280519</v>
      </c>
      <c r="F49" s="2">
        <v>2500</v>
      </c>
      <c r="G49" s="2">
        <v>901.73544973545279</v>
      </c>
      <c r="H49" s="2">
        <v>2381.6931216931157</v>
      </c>
    </row>
    <row r="50" spans="2:8" x14ac:dyDescent="0.25">
      <c r="B50" s="2" t="s">
        <v>108</v>
      </c>
      <c r="C50" s="2" t="s">
        <v>133</v>
      </c>
      <c r="D50" s="2">
        <v>37999.999999999993</v>
      </c>
      <c r="E50" s="2">
        <v>-3.4588235294117009</v>
      </c>
      <c r="F50" s="2">
        <v>38000</v>
      </c>
      <c r="G50" s="2">
        <v>867.05331705332014</v>
      </c>
      <c r="H50" s="2">
        <v>2290.0895400895347</v>
      </c>
    </row>
    <row r="51" spans="2:8" x14ac:dyDescent="0.25">
      <c r="B51" s="2" t="s">
        <v>109</v>
      </c>
      <c r="C51" s="2" t="s">
        <v>134</v>
      </c>
      <c r="D51" s="2">
        <v>2499.9999999999991</v>
      </c>
      <c r="E51" s="2">
        <v>-2.2857142857143273</v>
      </c>
      <c r="F51" s="2">
        <v>2500</v>
      </c>
      <c r="G51" s="2">
        <v>714.04390816155808</v>
      </c>
      <c r="H51" s="2">
        <v>1885.9560918384411</v>
      </c>
    </row>
    <row r="52" spans="2:8" x14ac:dyDescent="0.25">
      <c r="B52" s="2" t="s">
        <v>110</v>
      </c>
      <c r="C52" s="2" t="s">
        <v>135</v>
      </c>
      <c r="D52" s="2">
        <v>0</v>
      </c>
      <c r="E52" s="2">
        <v>-19.499264705882322</v>
      </c>
      <c r="F52" s="2">
        <v>0</v>
      </c>
      <c r="G52" s="2">
        <v>1387.2853072853125</v>
      </c>
      <c r="H52" s="2">
        <v>0</v>
      </c>
    </row>
    <row r="53" spans="2:8" ht="16.5" thickBot="1" x14ac:dyDescent="0.3">
      <c r="B53" s="3" t="s">
        <v>111</v>
      </c>
      <c r="C53" s="3" t="s">
        <v>136</v>
      </c>
      <c r="D53" s="3">
        <v>0</v>
      </c>
      <c r="E53" s="3">
        <v>-19.499264705882322</v>
      </c>
      <c r="F53" s="3">
        <v>0</v>
      </c>
      <c r="G53" s="3">
        <v>1387.2853072853125</v>
      </c>
      <c r="H5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48" zoomScaleNormal="100" workbookViewId="0">
      <selection activeCell="G53" sqref="G53"/>
    </sheetView>
  </sheetViews>
  <sheetFormatPr defaultColWidth="11" defaultRowHeight="15.75" x14ac:dyDescent="0.25"/>
  <cols>
    <col min="1" max="1" width="49.75" style="6" bestFit="1" customWidth="1"/>
    <col min="2" max="16384" width="11" style="6"/>
  </cols>
  <sheetData>
    <row r="1" spans="1:5" x14ac:dyDescent="0.25">
      <c r="A1" s="9" t="s">
        <v>139</v>
      </c>
      <c r="B1" s="10"/>
      <c r="C1" s="10"/>
      <c r="D1" s="10"/>
      <c r="E1" s="10"/>
    </row>
    <row r="2" spans="1:5" x14ac:dyDescent="0.25">
      <c r="A2" s="10"/>
      <c r="B2" s="10"/>
      <c r="C2" s="10"/>
      <c r="D2" s="10"/>
      <c r="E2" s="10"/>
    </row>
    <row r="3" spans="1:5" ht="16.5" thickBot="1" x14ac:dyDescent="0.3">
      <c r="A3" s="9" t="s">
        <v>0</v>
      </c>
      <c r="B3" s="10"/>
      <c r="C3" s="10"/>
      <c r="D3" s="10"/>
      <c r="E3" s="10"/>
    </row>
    <row r="4" spans="1:5" ht="16.5" thickBot="1" x14ac:dyDescent="0.3">
      <c r="A4" s="11" t="s">
        <v>1</v>
      </c>
      <c r="B4" s="12" t="s">
        <v>2</v>
      </c>
      <c r="C4" s="12" t="s">
        <v>3</v>
      </c>
      <c r="D4" s="12" t="s">
        <v>4</v>
      </c>
      <c r="E4" s="13" t="s">
        <v>5</v>
      </c>
    </row>
    <row r="5" spans="1:5" x14ac:dyDescent="0.25">
      <c r="A5" s="14" t="s">
        <v>6</v>
      </c>
      <c r="B5" s="15"/>
      <c r="C5" s="16">
        <v>0.4</v>
      </c>
      <c r="D5" s="16">
        <v>0.375</v>
      </c>
      <c r="E5" s="17">
        <v>0.25</v>
      </c>
    </row>
    <row r="6" spans="1:5" x14ac:dyDescent="0.25">
      <c r="A6" s="14" t="s">
        <v>7</v>
      </c>
      <c r="B6" s="16">
        <v>0.7</v>
      </c>
      <c r="C6" s="16">
        <v>0.5</v>
      </c>
      <c r="D6" s="16">
        <v>0.35</v>
      </c>
      <c r="E6" s="17">
        <v>0.25</v>
      </c>
    </row>
    <row r="7" spans="1:5" x14ac:dyDescent="0.25">
      <c r="A7" s="14" t="s">
        <v>8</v>
      </c>
      <c r="B7" s="16">
        <v>0.67500000000000004</v>
      </c>
      <c r="C7" s="16">
        <v>0.45</v>
      </c>
      <c r="D7" s="16">
        <v>0.4</v>
      </c>
      <c r="E7" s="17">
        <v>0.25</v>
      </c>
    </row>
    <row r="8" spans="1:5" x14ac:dyDescent="0.25">
      <c r="A8" s="14" t="s">
        <v>9</v>
      </c>
      <c r="B8" s="15"/>
      <c r="C8" s="16">
        <v>0.45</v>
      </c>
      <c r="D8" s="16">
        <v>0.35</v>
      </c>
      <c r="E8" s="17">
        <v>0.2</v>
      </c>
    </row>
    <row r="9" spans="1:5" x14ac:dyDescent="0.25">
      <c r="A9" s="14" t="s">
        <v>10</v>
      </c>
      <c r="B9" s="16">
        <v>0.65</v>
      </c>
      <c r="C9" s="16">
        <v>0.45</v>
      </c>
      <c r="D9" s="16">
        <v>0.4</v>
      </c>
      <c r="E9" s="17">
        <v>0.25</v>
      </c>
    </row>
    <row r="10" spans="1:5" x14ac:dyDescent="0.25">
      <c r="A10" s="14" t="s">
        <v>11</v>
      </c>
      <c r="B10" s="16">
        <v>0.625</v>
      </c>
      <c r="C10" s="16">
        <v>0.5</v>
      </c>
      <c r="D10" s="16">
        <v>0.42499999999999999</v>
      </c>
      <c r="E10" s="17">
        <v>0.42499999999999999</v>
      </c>
    </row>
    <row r="11" spans="1:5" ht="16.5" thickBot="1" x14ac:dyDescent="0.3">
      <c r="A11" s="18" t="s">
        <v>12</v>
      </c>
      <c r="B11" s="19">
        <v>0.7</v>
      </c>
      <c r="C11" s="19">
        <v>0.45</v>
      </c>
      <c r="D11" s="19">
        <v>0.35</v>
      </c>
      <c r="E11" s="20">
        <v>0.4</v>
      </c>
    </row>
    <row r="12" spans="1:5" x14ac:dyDescent="0.25">
      <c r="A12" s="10"/>
      <c r="B12" s="10"/>
      <c r="C12" s="10"/>
      <c r="D12" s="10"/>
      <c r="E12" s="10"/>
    </row>
    <row r="13" spans="1:5" ht="16.5" thickBot="1" x14ac:dyDescent="0.3">
      <c r="A13" s="9" t="s">
        <v>13</v>
      </c>
      <c r="B13" s="10"/>
      <c r="C13" s="10"/>
      <c r="D13" s="10"/>
      <c r="E13" s="10"/>
    </row>
    <row r="14" spans="1:5" ht="16.5" thickBot="1" x14ac:dyDescent="0.3">
      <c r="A14" s="11" t="s">
        <v>1</v>
      </c>
      <c r="B14" s="13" t="s">
        <v>14</v>
      </c>
      <c r="C14" s="10"/>
      <c r="D14" s="10"/>
      <c r="E14" s="10"/>
    </row>
    <row r="15" spans="1:5" x14ac:dyDescent="0.25">
      <c r="A15" s="14" t="s">
        <v>6</v>
      </c>
      <c r="B15" s="21">
        <v>2500</v>
      </c>
      <c r="C15" s="10"/>
      <c r="D15" s="10"/>
      <c r="E15" s="10"/>
    </row>
    <row r="16" spans="1:5" x14ac:dyDescent="0.25">
      <c r="A16" s="14" t="s">
        <v>7</v>
      </c>
      <c r="B16" s="21">
        <v>3000</v>
      </c>
      <c r="C16" s="10"/>
      <c r="D16" s="10"/>
      <c r="E16" s="10"/>
    </row>
    <row r="17" spans="1:11" x14ac:dyDescent="0.25">
      <c r="A17" s="14" t="s">
        <v>8</v>
      </c>
      <c r="B17" s="21">
        <v>2500</v>
      </c>
      <c r="C17" s="10"/>
      <c r="D17" s="10"/>
      <c r="E17" s="10"/>
    </row>
    <row r="18" spans="1:11" x14ac:dyDescent="0.25">
      <c r="A18" s="14" t="s">
        <v>9</v>
      </c>
      <c r="B18" s="21">
        <v>2600</v>
      </c>
      <c r="C18" s="10"/>
      <c r="D18" s="10"/>
      <c r="E18" s="10"/>
    </row>
    <row r="19" spans="1:11" x14ac:dyDescent="0.25">
      <c r="A19" s="14" t="s">
        <v>10</v>
      </c>
      <c r="B19" s="21">
        <v>2500</v>
      </c>
      <c r="C19" s="10"/>
      <c r="D19" s="10"/>
      <c r="E19" s="10"/>
    </row>
    <row r="20" spans="1:11" x14ac:dyDescent="0.25">
      <c r="A20" s="14" t="s">
        <v>11</v>
      </c>
      <c r="B20" s="21">
        <v>38000</v>
      </c>
      <c r="C20" s="10"/>
      <c r="D20" s="10"/>
      <c r="E20" s="10"/>
    </row>
    <row r="21" spans="1:11" ht="16.5" thickBot="1" x14ac:dyDescent="0.3">
      <c r="A21" s="18" t="s">
        <v>12</v>
      </c>
      <c r="B21" s="22">
        <v>2500</v>
      </c>
      <c r="C21" s="10"/>
      <c r="D21" s="10"/>
      <c r="E21" s="10"/>
    </row>
    <row r="22" spans="1:11" x14ac:dyDescent="0.25">
      <c r="A22" s="10"/>
      <c r="B22" s="10"/>
      <c r="C22" s="10"/>
      <c r="D22" s="10"/>
      <c r="E22" s="10"/>
    </row>
    <row r="23" spans="1:11" ht="16.5" thickBot="1" x14ac:dyDescent="0.3">
      <c r="A23" s="9" t="s">
        <v>15</v>
      </c>
      <c r="B23" s="10"/>
      <c r="C23" s="10"/>
      <c r="D23" s="10"/>
      <c r="E23" s="10"/>
    </row>
    <row r="24" spans="1:11" ht="16.5" thickBot="1" x14ac:dyDescent="0.3">
      <c r="A24" s="11" t="s">
        <v>1</v>
      </c>
      <c r="B24" s="12" t="s">
        <v>2</v>
      </c>
      <c r="C24" s="12" t="s">
        <v>3</v>
      </c>
      <c r="D24" s="12" t="s">
        <v>4</v>
      </c>
      <c r="E24" s="13" t="s">
        <v>5</v>
      </c>
    </row>
    <row r="25" spans="1:11" x14ac:dyDescent="0.25">
      <c r="A25" s="14" t="s">
        <v>6</v>
      </c>
      <c r="B25" s="23"/>
      <c r="C25" s="24">
        <v>13</v>
      </c>
      <c r="D25" s="24">
        <v>10.65</v>
      </c>
      <c r="E25" s="25">
        <v>9.6</v>
      </c>
    </row>
    <row r="26" spans="1:11" x14ac:dyDescent="0.25">
      <c r="A26" s="14" t="s">
        <v>7</v>
      </c>
      <c r="B26" s="24">
        <v>17.399999999999999</v>
      </c>
      <c r="C26" s="24">
        <v>14.1</v>
      </c>
      <c r="D26" s="24">
        <v>11.2</v>
      </c>
      <c r="E26" s="25">
        <v>9.4499999999999993</v>
      </c>
    </row>
    <row r="27" spans="1:11" x14ac:dyDescent="0.25">
      <c r="A27" s="14" t="s">
        <v>8</v>
      </c>
      <c r="B27" s="24">
        <v>17.399999999999999</v>
      </c>
      <c r="C27" s="24">
        <v>14.22</v>
      </c>
      <c r="D27" s="24">
        <v>11</v>
      </c>
      <c r="E27" s="25">
        <v>9.5</v>
      </c>
    </row>
    <row r="28" spans="1:11" x14ac:dyDescent="0.25">
      <c r="A28" s="14" t="s">
        <v>9</v>
      </c>
      <c r="B28" s="23"/>
      <c r="C28" s="24">
        <v>14.3</v>
      </c>
      <c r="D28" s="24">
        <v>11.25</v>
      </c>
      <c r="E28" s="25">
        <v>9.6</v>
      </c>
    </row>
    <row r="29" spans="1:11" x14ac:dyDescent="0.25">
      <c r="A29" s="14" t="s">
        <v>10</v>
      </c>
      <c r="B29" s="24">
        <v>17.5</v>
      </c>
      <c r="C29" s="24">
        <v>13.8</v>
      </c>
      <c r="D29" s="24">
        <v>11.4</v>
      </c>
      <c r="E29" s="25">
        <v>9.6</v>
      </c>
    </row>
    <row r="30" spans="1:11" x14ac:dyDescent="0.25">
      <c r="A30" s="14" t="s">
        <v>11</v>
      </c>
      <c r="B30" s="24">
        <f>18.25*0.95</f>
        <v>17.337499999999999</v>
      </c>
      <c r="C30" s="24">
        <f>13.9*0.95</f>
        <v>13.205</v>
      </c>
      <c r="D30" s="24">
        <f>11.4*0.95</f>
        <v>10.83</v>
      </c>
      <c r="E30" s="25">
        <f>8.9*0.95</f>
        <v>8.4550000000000001</v>
      </c>
      <c r="H30" s="24"/>
      <c r="I30" s="24"/>
      <c r="J30" s="24"/>
      <c r="K30" s="25"/>
    </row>
    <row r="31" spans="1:11" ht="16.5" thickBot="1" x14ac:dyDescent="0.3">
      <c r="A31" s="18" t="s">
        <v>12</v>
      </c>
      <c r="B31" s="26">
        <v>19.75</v>
      </c>
      <c r="C31" s="26">
        <v>13.9</v>
      </c>
      <c r="D31" s="26">
        <v>10.75</v>
      </c>
      <c r="E31" s="27">
        <v>9.4</v>
      </c>
    </row>
    <row r="32" spans="1:11" x14ac:dyDescent="0.25">
      <c r="A32" s="10"/>
      <c r="B32" s="10"/>
      <c r="C32" s="10"/>
      <c r="D32" s="10"/>
      <c r="E32" s="10"/>
    </row>
    <row r="33" spans="1:5" ht="16.5" thickBot="1" x14ac:dyDescent="0.3">
      <c r="A33" s="9" t="s">
        <v>16</v>
      </c>
      <c r="B33" s="10"/>
      <c r="C33" s="10"/>
      <c r="D33" s="10"/>
      <c r="E33" s="10"/>
    </row>
    <row r="34" spans="1:5" ht="16.5" thickBot="1" x14ac:dyDescent="0.3">
      <c r="A34" s="11" t="s">
        <v>1</v>
      </c>
      <c r="B34" s="12" t="s">
        <v>2</v>
      </c>
      <c r="C34" s="12" t="s">
        <v>3</v>
      </c>
      <c r="D34" s="12" t="s">
        <v>4</v>
      </c>
      <c r="E34" s="13" t="s">
        <v>5</v>
      </c>
    </row>
    <row r="35" spans="1:5" x14ac:dyDescent="0.25">
      <c r="A35" s="14" t="s">
        <v>6</v>
      </c>
      <c r="B35" s="15"/>
      <c r="C35" s="28">
        <v>0.3</v>
      </c>
      <c r="D35" s="28">
        <v>0.45</v>
      </c>
      <c r="E35" s="29">
        <v>0.45</v>
      </c>
    </row>
    <row r="36" spans="1:5" x14ac:dyDescent="0.25">
      <c r="A36" s="14" t="s">
        <v>7</v>
      </c>
      <c r="B36" s="28">
        <v>0.4</v>
      </c>
      <c r="C36" s="28">
        <v>0.4</v>
      </c>
      <c r="D36" s="28">
        <v>0.6</v>
      </c>
      <c r="E36" s="29">
        <v>0.6</v>
      </c>
    </row>
    <row r="37" spans="1:5" x14ac:dyDescent="0.25">
      <c r="A37" s="14" t="s">
        <v>8</v>
      </c>
      <c r="B37" s="28">
        <v>0.8</v>
      </c>
      <c r="C37" s="28">
        <v>0.8</v>
      </c>
      <c r="D37" s="28">
        <v>1.2</v>
      </c>
      <c r="E37" s="29">
        <v>1.2</v>
      </c>
    </row>
    <row r="38" spans="1:5" x14ac:dyDescent="0.25">
      <c r="A38" s="14" t="s">
        <v>9</v>
      </c>
      <c r="B38" s="15"/>
      <c r="C38" s="28">
        <v>0.7</v>
      </c>
      <c r="D38" s="28">
        <v>1.05</v>
      </c>
      <c r="E38" s="29">
        <v>1.05</v>
      </c>
    </row>
    <row r="39" spans="1:5" x14ac:dyDescent="0.25">
      <c r="A39" s="14" t="s">
        <v>10</v>
      </c>
      <c r="B39" s="28">
        <v>0.7</v>
      </c>
      <c r="C39" s="28">
        <v>0.7</v>
      </c>
      <c r="D39" s="28">
        <v>1.05</v>
      </c>
      <c r="E39" s="29">
        <v>1.05</v>
      </c>
    </row>
    <row r="40" spans="1:5" x14ac:dyDescent="0.25">
      <c r="A40" s="14" t="s">
        <v>11</v>
      </c>
      <c r="B40" s="28">
        <v>0</v>
      </c>
      <c r="C40" s="28">
        <v>0</v>
      </c>
      <c r="D40" s="28">
        <v>0</v>
      </c>
      <c r="E40" s="29">
        <v>0</v>
      </c>
    </row>
    <row r="41" spans="1:5" ht="16.5" thickBot="1" x14ac:dyDescent="0.3">
      <c r="A41" s="18" t="s">
        <v>12</v>
      </c>
      <c r="B41" s="30">
        <v>0.5</v>
      </c>
      <c r="C41" s="30">
        <v>0.5</v>
      </c>
      <c r="D41" s="30">
        <v>0.75</v>
      </c>
      <c r="E41" s="31">
        <v>0.75</v>
      </c>
    </row>
    <row r="42" spans="1:5" x14ac:dyDescent="0.25">
      <c r="A42" s="10"/>
      <c r="B42" s="10"/>
      <c r="C42" s="10"/>
      <c r="D42" s="10"/>
      <c r="E42" s="10"/>
    </row>
    <row r="43" spans="1:5" ht="16.5" thickBot="1" x14ac:dyDescent="0.3">
      <c r="A43" s="9" t="s">
        <v>17</v>
      </c>
      <c r="B43" s="10"/>
      <c r="C43" s="10"/>
      <c r="D43" s="10"/>
      <c r="E43" s="10"/>
    </row>
    <row r="44" spans="1:5" ht="16.5" thickBot="1" x14ac:dyDescent="0.3">
      <c r="A44" s="11" t="s">
        <v>18</v>
      </c>
      <c r="B44" s="13" t="s">
        <v>19</v>
      </c>
      <c r="C44" s="32"/>
      <c r="D44" s="32"/>
      <c r="E44" s="32"/>
    </row>
    <row r="45" spans="1:5" x14ac:dyDescent="0.25">
      <c r="A45" s="14" t="s">
        <v>2</v>
      </c>
      <c r="B45" s="21">
        <v>25000</v>
      </c>
      <c r="C45" s="33"/>
      <c r="D45" s="33"/>
      <c r="E45" s="33"/>
    </row>
    <row r="46" spans="1:5" x14ac:dyDescent="0.25">
      <c r="A46" s="14" t="s">
        <v>3</v>
      </c>
      <c r="B46" s="21">
        <v>26000</v>
      </c>
      <c r="C46" s="10"/>
      <c r="D46" s="10"/>
      <c r="E46" s="10"/>
    </row>
    <row r="47" spans="1:5" x14ac:dyDescent="0.25">
      <c r="A47" s="14" t="s">
        <v>4</v>
      </c>
      <c r="B47" s="21">
        <v>28000</v>
      </c>
      <c r="C47" s="10"/>
      <c r="D47" s="10"/>
      <c r="E47" s="10"/>
    </row>
    <row r="48" spans="1:5" ht="16.5" thickBot="1" x14ac:dyDescent="0.3">
      <c r="A48" s="18" t="s">
        <v>5</v>
      </c>
      <c r="B48" s="22">
        <v>28000</v>
      </c>
      <c r="C48" s="10"/>
      <c r="D48" s="10"/>
      <c r="E48" s="10"/>
    </row>
    <row r="49" spans="1:5" x14ac:dyDescent="0.25">
      <c r="A49" s="10"/>
      <c r="B49" s="10"/>
      <c r="C49" s="10"/>
      <c r="D49" s="10"/>
      <c r="E49" s="10"/>
    </row>
    <row r="50" spans="1:5" x14ac:dyDescent="0.25">
      <c r="A50" s="10"/>
      <c r="B50" s="10"/>
      <c r="C50" s="10"/>
      <c r="D50" s="10"/>
      <c r="E50" s="10"/>
    </row>
    <row r="51" spans="1:5" ht="16.5" thickBot="1" x14ac:dyDescent="0.3">
      <c r="A51" s="9" t="s">
        <v>20</v>
      </c>
      <c r="B51" s="10"/>
      <c r="C51" s="10"/>
      <c r="D51" s="10"/>
      <c r="E51" s="10"/>
    </row>
    <row r="52" spans="1:5" ht="16.5" thickBot="1" x14ac:dyDescent="0.3">
      <c r="A52" s="34" t="s">
        <v>1</v>
      </c>
      <c r="B52" s="35" t="s">
        <v>2</v>
      </c>
      <c r="C52" s="35" t="s">
        <v>3</v>
      </c>
      <c r="D52" s="35" t="s">
        <v>4</v>
      </c>
      <c r="E52" s="36" t="s">
        <v>5</v>
      </c>
    </row>
    <row r="53" spans="1:5" x14ac:dyDescent="0.25">
      <c r="A53" s="37" t="s">
        <v>6</v>
      </c>
      <c r="B53" s="38">
        <v>0</v>
      </c>
      <c r="C53" s="38">
        <v>6250.0000000000018</v>
      </c>
      <c r="D53" s="38">
        <v>0</v>
      </c>
      <c r="E53" s="39">
        <v>0</v>
      </c>
    </row>
    <row r="54" spans="1:5" x14ac:dyDescent="0.25">
      <c r="A54" s="37" t="s">
        <v>7</v>
      </c>
      <c r="B54" s="40">
        <v>4285.7142857142862</v>
      </c>
      <c r="C54" s="40">
        <v>0</v>
      </c>
      <c r="D54" s="40">
        <v>0</v>
      </c>
      <c r="E54" s="41">
        <v>0</v>
      </c>
    </row>
    <row r="55" spans="1:5" x14ac:dyDescent="0.25">
      <c r="A55" s="37" t="s">
        <v>8</v>
      </c>
      <c r="B55" s="40">
        <v>3703.7037037037035</v>
      </c>
      <c r="C55" s="40">
        <v>0</v>
      </c>
      <c r="D55" s="40">
        <v>0</v>
      </c>
      <c r="E55" s="41">
        <v>0</v>
      </c>
    </row>
    <row r="56" spans="1:5" x14ac:dyDescent="0.25">
      <c r="A56" s="37" t="s">
        <v>9</v>
      </c>
      <c r="B56" s="40">
        <v>0</v>
      </c>
      <c r="C56" s="40">
        <v>0</v>
      </c>
      <c r="D56" s="40">
        <v>2040.1254518901656</v>
      </c>
      <c r="E56" s="41">
        <v>0</v>
      </c>
    </row>
    <row r="57" spans="1:5" x14ac:dyDescent="0.25">
      <c r="A57" s="37" t="s">
        <v>10</v>
      </c>
      <c r="B57" s="40">
        <v>3846.1538461538398</v>
      </c>
      <c r="C57" s="40">
        <v>0</v>
      </c>
      <c r="D57" s="40">
        <v>0</v>
      </c>
      <c r="E57" s="41">
        <v>0</v>
      </c>
    </row>
    <row r="58" spans="1:5" x14ac:dyDescent="0.25">
      <c r="A58" s="37" t="s">
        <v>11</v>
      </c>
      <c r="B58" s="40">
        <v>13164.428164428165</v>
      </c>
      <c r="C58" s="40">
        <v>19749.999999999993</v>
      </c>
      <c r="D58" s="40">
        <v>18817.017405252693</v>
      </c>
      <c r="E58" s="41">
        <v>28000</v>
      </c>
    </row>
    <row r="59" spans="1:5" ht="16.5" thickBot="1" x14ac:dyDescent="0.3">
      <c r="A59" s="42" t="s">
        <v>12</v>
      </c>
      <c r="B59" s="43">
        <v>0</v>
      </c>
      <c r="C59" s="43">
        <v>0</v>
      </c>
      <c r="D59" s="43">
        <v>7142.8571428571413</v>
      </c>
      <c r="E59" s="44">
        <v>0</v>
      </c>
    </row>
    <row r="60" spans="1:5" ht="16.5" thickBot="1" x14ac:dyDescent="0.3"/>
    <row r="61" spans="1:5" ht="16.5" thickBot="1" x14ac:dyDescent="0.3">
      <c r="A61" s="45" t="s">
        <v>138</v>
      </c>
      <c r="B61" s="7">
        <f>SUMPRODUCT(B54:B55,B26:B27)+SUMPRODUCT(B54:B55,B36:B37)+SUMPRODUCT(B57:B59,B29:B31)+SUMPRODUCT(B57:B59,B39:B41)+SUMPRODUCT(C53:C59,C25:C31)+SUMPRODUCT(C53:C59,C35:C41)+SUMPRODUCT(D53:D59,D25:D31)+SUMPRODUCT(D53:D59,D35:D41)+SUMPRODUCT(E53:E59,E25:E31)+SUMPRODUCT(E53:E59,E35:E41)</f>
        <v>1333619.8436938876</v>
      </c>
    </row>
    <row r="63" spans="1:5" x14ac:dyDescent="0.25">
      <c r="A63" s="46" t="s">
        <v>22</v>
      </c>
    </row>
    <row r="64" spans="1:5" x14ac:dyDescent="0.25">
      <c r="A64" s="8" t="s">
        <v>99</v>
      </c>
      <c r="B64" s="8">
        <f>SUM(B53:B59)</f>
        <v>24999.999999999993</v>
      </c>
      <c r="C64" s="8" t="s">
        <v>23</v>
      </c>
      <c r="D64" s="8">
        <f>B45</f>
        <v>25000</v>
      </c>
    </row>
    <row r="65" spans="1:4" x14ac:dyDescent="0.25">
      <c r="A65" s="8" t="s">
        <v>112</v>
      </c>
      <c r="B65" s="8">
        <f>SUM(C53:C59)</f>
        <v>25999.999999999993</v>
      </c>
      <c r="C65" s="8" t="s">
        <v>23</v>
      </c>
      <c r="D65" s="8">
        <f>B46</f>
        <v>26000</v>
      </c>
    </row>
    <row r="66" spans="1:4" x14ac:dyDescent="0.25">
      <c r="A66" s="8" t="s">
        <v>113</v>
      </c>
      <c r="B66" s="8">
        <f>SUM(D53:D59)</f>
        <v>28000</v>
      </c>
      <c r="C66" s="8" t="s">
        <v>23</v>
      </c>
      <c r="D66" s="8">
        <f>B47</f>
        <v>28000</v>
      </c>
    </row>
    <row r="67" spans="1:4" x14ac:dyDescent="0.25">
      <c r="A67" s="8" t="s">
        <v>114</v>
      </c>
      <c r="B67" s="8">
        <f>SUM(E53:E59)</f>
        <v>28000</v>
      </c>
      <c r="C67" s="8" t="s">
        <v>23</v>
      </c>
      <c r="D67" s="8">
        <f>B48</f>
        <v>28000</v>
      </c>
    </row>
    <row r="68" spans="1:4" x14ac:dyDescent="0.25">
      <c r="A68" s="47" t="s">
        <v>115</v>
      </c>
      <c r="B68" s="8">
        <f>C53*C5+D53*D5+E53*E5</f>
        <v>2500.0000000000009</v>
      </c>
      <c r="C68" s="8" t="s">
        <v>24</v>
      </c>
      <c r="D68" s="8">
        <f>B15</f>
        <v>2500</v>
      </c>
    </row>
    <row r="69" spans="1:4" x14ac:dyDescent="0.25">
      <c r="A69" s="47" t="s">
        <v>116</v>
      </c>
      <c r="B69" s="8">
        <f>B54*B6+C54*C6+D54*D6+E54*E6</f>
        <v>3000</v>
      </c>
      <c r="C69" s="8" t="s">
        <v>24</v>
      </c>
      <c r="D69" s="8">
        <f t="shared" ref="D69:D74" si="0">B16</f>
        <v>3000</v>
      </c>
    </row>
    <row r="70" spans="1:4" x14ac:dyDescent="0.25">
      <c r="A70" s="47" t="s">
        <v>117</v>
      </c>
      <c r="B70" s="8">
        <f>B55*B7+C55*C7+D55*D7+E55*E7</f>
        <v>2500</v>
      </c>
      <c r="C70" s="8" t="s">
        <v>24</v>
      </c>
      <c r="D70" s="8">
        <f t="shared" si="0"/>
        <v>2500</v>
      </c>
    </row>
    <row r="71" spans="1:4" x14ac:dyDescent="0.25">
      <c r="A71" s="47" t="s">
        <v>118</v>
      </c>
      <c r="B71" s="8">
        <f>C56*C8+D56*D8+E56*E8</f>
        <v>714.04390816155785</v>
      </c>
      <c r="C71" s="8" t="s">
        <v>24</v>
      </c>
      <c r="D71" s="8">
        <f t="shared" si="0"/>
        <v>2600</v>
      </c>
    </row>
    <row r="72" spans="1:4" x14ac:dyDescent="0.25">
      <c r="A72" s="47" t="s">
        <v>119</v>
      </c>
      <c r="B72" s="8">
        <f>B57*B9+C57*C9+D57*D9+E57*E9</f>
        <v>2499.9999999999959</v>
      </c>
      <c r="C72" s="8" t="s">
        <v>24</v>
      </c>
      <c r="D72" s="8">
        <f t="shared" si="0"/>
        <v>2500</v>
      </c>
    </row>
    <row r="73" spans="1:4" x14ac:dyDescent="0.25">
      <c r="A73" s="47" t="s">
        <v>120</v>
      </c>
      <c r="B73" s="8">
        <f>B58*B10+C58*C10+D58*D10+E58*E10</f>
        <v>37999.999999999993</v>
      </c>
      <c r="C73" s="8" t="s">
        <v>24</v>
      </c>
      <c r="D73" s="8">
        <f t="shared" si="0"/>
        <v>38000</v>
      </c>
    </row>
    <row r="74" spans="1:4" x14ac:dyDescent="0.25">
      <c r="A74" s="47" t="s">
        <v>121</v>
      </c>
      <c r="B74" s="8">
        <f>B59*B11+C59*C11+D59*D11+E59*E11</f>
        <v>2499.9999999999991</v>
      </c>
      <c r="C74" s="8" t="s">
        <v>24</v>
      </c>
      <c r="D74" s="8">
        <f t="shared" si="0"/>
        <v>2500</v>
      </c>
    </row>
    <row r="75" spans="1:4" x14ac:dyDescent="0.25">
      <c r="A75" s="47" t="s">
        <v>122</v>
      </c>
      <c r="B75" s="8">
        <f>B53</f>
        <v>0</v>
      </c>
      <c r="C75" s="8" t="s">
        <v>23</v>
      </c>
      <c r="D75" s="8">
        <v>0</v>
      </c>
    </row>
    <row r="76" spans="1:4" x14ac:dyDescent="0.25">
      <c r="A76" s="47" t="s">
        <v>123</v>
      </c>
      <c r="B76" s="8">
        <f>B56</f>
        <v>0</v>
      </c>
      <c r="C76" s="8" t="s">
        <v>23</v>
      </c>
      <c r="D76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Solution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saurabh</cp:lastModifiedBy>
  <dcterms:created xsi:type="dcterms:W3CDTF">2014-01-19T03:55:05Z</dcterms:created>
  <dcterms:modified xsi:type="dcterms:W3CDTF">2017-08-08T15:07:18Z</dcterms:modified>
</cp:coreProperties>
</file>