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ЗБУТ" sheetId="1" r:id="rId1"/>
    <sheet name="Лист3" sheetId="3" r:id="rId2"/>
  </sheets>
  <definedNames>
    <definedName name="_xlnm.Print_Area" localSheetId="0">ЗБУТ!$A$1:$R$35</definedName>
  </definedNames>
  <calcPr calcId="145621"/>
</workbook>
</file>

<file path=xl/calcChain.xml><?xml version="1.0" encoding="utf-8"?>
<calcChain xmlns="http://schemas.openxmlformats.org/spreadsheetml/2006/main">
  <c r="I21" i="1" l="1"/>
  <c r="H35" i="1" l="1"/>
  <c r="G35" i="1"/>
  <c r="I35" i="1" s="1"/>
  <c r="F35" i="1"/>
  <c r="C35" i="1"/>
  <c r="B35" i="1"/>
  <c r="N35" i="1" s="1"/>
  <c r="N34" i="1"/>
  <c r="I34" i="1"/>
  <c r="E34" i="1"/>
  <c r="J34" i="1" s="1"/>
  <c r="I33" i="1"/>
  <c r="E33" i="1"/>
  <c r="N32" i="1"/>
  <c r="I32" i="1"/>
  <c r="E32" i="1"/>
  <c r="N30" i="1"/>
  <c r="I30" i="1"/>
  <c r="E30" i="1"/>
  <c r="J30" i="1" s="1"/>
  <c r="H28" i="1"/>
  <c r="G28" i="1"/>
  <c r="I28" i="1" s="1"/>
  <c r="C28" i="1"/>
  <c r="B28" i="1"/>
  <c r="N28" i="1" s="1"/>
  <c r="N27" i="1"/>
  <c r="I27" i="1"/>
  <c r="E27" i="1"/>
  <c r="J27" i="1" s="1"/>
  <c r="N26" i="1"/>
  <c r="I26" i="1"/>
  <c r="E26" i="1"/>
  <c r="E28" i="1" s="1"/>
  <c r="J28" i="1" s="1"/>
  <c r="N24" i="1"/>
  <c r="I24" i="1"/>
  <c r="E24" i="1"/>
  <c r="J24" i="1" s="1"/>
  <c r="N22" i="1"/>
  <c r="O22" i="1" s="1"/>
  <c r="I22" i="1"/>
  <c r="E22" i="1"/>
  <c r="N21" i="1"/>
  <c r="O21" i="1" s="1"/>
  <c r="E21" i="1"/>
  <c r="Q4" i="1"/>
  <c r="Q3" i="1"/>
  <c r="J22" i="1" l="1"/>
  <c r="L22" i="1" s="1"/>
  <c r="J21" i="1"/>
  <c r="K21" i="1" s="1"/>
  <c r="E35" i="1"/>
  <c r="P21" i="1"/>
  <c r="P22" i="1"/>
  <c r="J35" i="1"/>
  <c r="Q22" i="1"/>
  <c r="Q21" i="1"/>
  <c r="J26" i="1"/>
  <c r="J32" i="1"/>
  <c r="C17" i="1"/>
  <c r="C10" i="1"/>
  <c r="F17" i="1"/>
  <c r="H17" i="1"/>
  <c r="G17" i="1"/>
  <c r="B17" i="1"/>
  <c r="H10" i="1"/>
  <c r="G10" i="1"/>
  <c r="B10" i="1"/>
  <c r="N10" i="1" s="1"/>
  <c r="K22" i="1" l="1"/>
  <c r="M22" i="1"/>
  <c r="L21" i="1"/>
  <c r="M21" i="1"/>
  <c r="N17" i="1"/>
  <c r="I17" i="1"/>
  <c r="I10" i="1"/>
  <c r="I8" i="1" l="1"/>
  <c r="I9" i="1"/>
  <c r="I12" i="1"/>
  <c r="I14" i="1"/>
  <c r="I15" i="1"/>
  <c r="I16" i="1"/>
  <c r="E16" i="1"/>
  <c r="J16" i="1" l="1"/>
  <c r="I6" i="1"/>
  <c r="I3" i="1"/>
  <c r="I4" i="1"/>
  <c r="E4" i="1"/>
  <c r="N4" i="1"/>
  <c r="E6" i="1"/>
  <c r="J6" i="1" s="1"/>
  <c r="E8" i="1"/>
  <c r="E9" i="1"/>
  <c r="J9" i="1" s="1"/>
  <c r="E12" i="1"/>
  <c r="J12" i="1" s="1"/>
  <c r="E14" i="1"/>
  <c r="E15" i="1"/>
  <c r="N6" i="1"/>
  <c r="N8" i="1"/>
  <c r="N9" i="1"/>
  <c r="N12" i="1"/>
  <c r="N14" i="1"/>
  <c r="N16" i="1"/>
  <c r="N3" i="1"/>
  <c r="E3" i="1"/>
  <c r="P4" i="1" l="1"/>
  <c r="O4" i="1"/>
  <c r="O3" i="1"/>
  <c r="P3" i="1"/>
  <c r="J8" i="1"/>
  <c r="E10" i="1"/>
  <c r="J10" i="1" s="1"/>
  <c r="J14" i="1"/>
  <c r="E17" i="1"/>
  <c r="J17" i="1" s="1"/>
  <c r="J3" i="1"/>
  <c r="M3" i="1" s="1"/>
  <c r="J4" i="1"/>
  <c r="M4" i="1" s="1"/>
  <c r="L4" i="1" l="1"/>
  <c r="K4" i="1"/>
  <c r="K3" i="1"/>
  <c r="L3" i="1"/>
</calcChain>
</file>

<file path=xl/sharedStrings.xml><?xml version="1.0" encoding="utf-8"?>
<sst xmlns="http://schemas.openxmlformats.org/spreadsheetml/2006/main" count="60" uniqueCount="31">
  <si>
    <t>РЕМ</t>
  </si>
  <si>
    <t>Економісти</t>
  </si>
  <si>
    <t>ЖвРЕМ</t>
  </si>
  <si>
    <t>ДнРЕМ з Жилсервісом</t>
  </si>
  <si>
    <t>Гвардійське</t>
  </si>
  <si>
    <t>ВгРЕМ</t>
  </si>
  <si>
    <t>Павлоград</t>
  </si>
  <si>
    <t>Кривий ріг</t>
  </si>
  <si>
    <t>Апостолово</t>
  </si>
  <si>
    <t>Інгулець</t>
  </si>
  <si>
    <t>Розрахунок навантаження на персонал</t>
  </si>
  <si>
    <r>
      <t xml:space="preserve">Всього персоналу по розрахунках </t>
    </r>
    <r>
      <rPr>
        <b/>
        <sz val="12"/>
        <color theme="1"/>
        <rFont val="Times New Roman"/>
        <family val="1"/>
        <charset val="204"/>
      </rPr>
      <t>(економісти +оператори)</t>
    </r>
  </si>
  <si>
    <t>ДнРЕМ без  Жилсервіса (по реактиву вручені рахунки)</t>
  </si>
  <si>
    <t>ПвРЕМ</t>
  </si>
  <si>
    <t>КрРЕМ</t>
  </si>
  <si>
    <t>Інженери технічного аудиту</t>
  </si>
  <si>
    <t>Всього точок обліку</t>
  </si>
  <si>
    <t>Кількість споживачів (реактив)</t>
  </si>
  <si>
    <t>Кількість точок обліку (юридичні)</t>
  </si>
  <si>
    <t>Кількість точок обліку (побутові)</t>
  </si>
  <si>
    <r>
      <t xml:space="preserve">Точок обліку на одного інженера тех. аудиту </t>
    </r>
    <r>
      <rPr>
        <b/>
        <sz val="12"/>
        <color theme="1"/>
        <rFont val="Times New Roman"/>
        <family val="1"/>
        <charset val="204"/>
      </rPr>
      <t>ТО</t>
    </r>
  </si>
  <si>
    <r>
      <t xml:space="preserve">Точок обліку на одного працівника по розрахунках </t>
    </r>
    <r>
      <rPr>
        <b/>
        <sz val="12"/>
        <color theme="1"/>
        <rFont val="Times New Roman"/>
        <family val="1"/>
        <charset val="204"/>
      </rPr>
      <t>(економісти +оператори) ТО</t>
    </r>
  </si>
  <si>
    <t>Навантаження на одного працівника з розрахунків (економісти + оператори)в ДнРЕМ  відносно ЖвРЕМ, %</t>
  </si>
  <si>
    <t>Навантаження на одного працівника з розрахунків (економісти + оператори)в ДнРЕМ  відносно ПвРЕМ, %</t>
  </si>
  <si>
    <t>Навантаження на одного інженера тех. аудиту в ДнРЕМ відносно ЖвРЕМ, %</t>
  </si>
  <si>
    <t>Навантаження на одного інженера тех. аудиту в ДнРЕМ відносно ПвРЕМ, %</t>
  </si>
  <si>
    <t>Навантаження на одного працівника з розрахунків (економісти + оператори)в ДнРЕМ  відносно КрРЕМ, %</t>
  </si>
  <si>
    <t>Навантаження на одного інженера тех. аудиту в ДнРЕМ відносно КрРЕМ, %</t>
  </si>
  <si>
    <t>Оператори</t>
  </si>
  <si>
    <t>Інформація станом на 30.04.2019р.</t>
  </si>
  <si>
    <t>Пропонується внести зміни (виділено зеленим кольором)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</si>
</sst>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 applyBorder="1" applyAlignment="1">
      <alignment vertical="top"/>
    </xf>
    <xf numFmtId="0" fontId="1" fillId="2" borderId="3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vertical="top"/>
    </xf>
    <xf numFmtId="0" fontId="1" fillId="3" borderId="9" xfId="0" applyFont="1" applyFill="1" applyBorder="1" applyAlignment="1">
      <alignment horizontal="center" vertical="top" wrapText="1"/>
    </xf>
    <xf numFmtId="0" fontId="1" fillId="3" borderId="11" xfId="0" applyFont="1" applyFill="1" applyBorder="1" applyAlignment="1">
      <alignment horizontal="center" vertical="top" wrapText="1"/>
    </xf>
    <xf numFmtId="0" fontId="1" fillId="3" borderId="8" xfId="0" applyFont="1" applyFill="1" applyBorder="1" applyAlignment="1">
      <alignment horizontal="center" vertical="top" wrapText="1"/>
    </xf>
    <xf numFmtId="0" fontId="1" fillId="3" borderId="7" xfId="0" applyFont="1" applyFill="1" applyBorder="1" applyAlignment="1">
      <alignment horizontal="center" vertical="top" wrapText="1"/>
    </xf>
    <xf numFmtId="1" fontId="1" fillId="3" borderId="18" xfId="0" applyNumberFormat="1" applyFont="1" applyFill="1" applyBorder="1" applyAlignment="1">
      <alignment horizontal="center" vertical="top" wrapText="1"/>
    </xf>
    <xf numFmtId="1" fontId="1" fillId="3" borderId="16" xfId="0" applyNumberFormat="1" applyFont="1" applyFill="1" applyBorder="1" applyAlignment="1">
      <alignment horizontal="center" vertical="top" wrapText="1"/>
    </xf>
    <xf numFmtId="1" fontId="1" fillId="2" borderId="6" xfId="0" applyNumberFormat="1" applyFont="1" applyFill="1" applyBorder="1" applyAlignment="1">
      <alignment horizontal="center" vertical="top" wrapText="1"/>
    </xf>
    <xf numFmtId="1" fontId="1" fillId="3" borderId="19" xfId="0" applyNumberFormat="1" applyFont="1" applyFill="1" applyBorder="1" applyAlignment="1">
      <alignment horizontal="center" vertical="top" wrapText="1"/>
    </xf>
    <xf numFmtId="0" fontId="1" fillId="3" borderId="18" xfId="0" applyFont="1" applyFill="1" applyBorder="1" applyAlignment="1">
      <alignment horizontal="center" vertical="top" wrapText="1"/>
    </xf>
    <xf numFmtId="0" fontId="1" fillId="3" borderId="16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3" borderId="19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/>
    </xf>
    <xf numFmtId="0" fontId="2" fillId="3" borderId="0" xfId="0" applyFont="1" applyFill="1" applyBorder="1" applyAlignment="1">
      <alignment vertical="top"/>
    </xf>
    <xf numFmtId="0" fontId="1" fillId="3" borderId="0" xfId="0" applyFont="1" applyFill="1" applyBorder="1" applyAlignment="1">
      <alignment vertical="top"/>
    </xf>
    <xf numFmtId="0" fontId="1" fillId="3" borderId="4" xfId="0" applyFont="1" applyFill="1" applyBorder="1" applyAlignment="1">
      <alignment horizontal="center" vertical="top"/>
    </xf>
    <xf numFmtId="0" fontId="1" fillId="3" borderId="20" xfId="0" applyFont="1" applyFill="1" applyBorder="1" applyAlignment="1">
      <alignment horizontal="center" vertical="top"/>
    </xf>
    <xf numFmtId="0" fontId="1" fillId="3" borderId="21" xfId="0" applyFont="1" applyFill="1" applyBorder="1" applyAlignment="1">
      <alignment horizontal="center" vertical="top" wrapText="1"/>
    </xf>
    <xf numFmtId="1" fontId="1" fillId="3" borderId="15" xfId="0" applyNumberFormat="1" applyFont="1" applyFill="1" applyBorder="1" applyAlignment="1">
      <alignment horizontal="center" vertical="top" wrapText="1"/>
    </xf>
    <xf numFmtId="0" fontId="1" fillId="3" borderId="15" xfId="0" applyFont="1" applyFill="1" applyBorder="1" applyAlignment="1">
      <alignment horizontal="center" vertical="top" wrapText="1"/>
    </xf>
    <xf numFmtId="0" fontId="1" fillId="3" borderId="10" xfId="0" applyFont="1" applyFill="1" applyBorder="1" applyAlignment="1">
      <alignment horizontal="center" vertical="top" wrapText="1"/>
    </xf>
    <xf numFmtId="1" fontId="1" fillId="3" borderId="17" xfId="0" applyNumberFormat="1" applyFont="1" applyFill="1" applyBorder="1" applyAlignment="1">
      <alignment horizontal="center" vertical="top" wrapText="1"/>
    </xf>
    <xf numFmtId="0" fontId="1" fillId="3" borderId="17" xfId="0" applyFont="1" applyFill="1" applyBorder="1" applyAlignment="1">
      <alignment horizontal="center" vertical="top" wrapText="1"/>
    </xf>
    <xf numFmtId="1" fontId="1" fillId="0" borderId="19" xfId="0" applyNumberFormat="1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0" fontId="1" fillId="2" borderId="14" xfId="0" applyFont="1" applyFill="1" applyBorder="1" applyAlignment="1">
      <alignment horizontal="center" vertical="top"/>
    </xf>
    <xf numFmtId="0" fontId="1" fillId="3" borderId="7" xfId="0" applyFont="1" applyFill="1" applyBorder="1" applyAlignment="1">
      <alignment horizontal="center" vertical="top"/>
    </xf>
    <xf numFmtId="0" fontId="1" fillId="3" borderId="22" xfId="0" applyFont="1" applyFill="1" applyBorder="1" applyAlignment="1">
      <alignment horizontal="center" vertical="top"/>
    </xf>
    <xf numFmtId="0" fontId="1" fillId="3" borderId="13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0" borderId="6" xfId="0" applyFont="1" applyBorder="1" applyAlignment="1">
      <alignment vertical="top"/>
    </xf>
    <xf numFmtId="0" fontId="1" fillId="2" borderId="6" xfId="0" applyFont="1" applyFill="1" applyBorder="1" applyAlignment="1">
      <alignment horizontal="left" vertical="top" wrapText="1"/>
    </xf>
    <xf numFmtId="0" fontId="1" fillId="3" borderId="19" xfId="0" applyFont="1" applyFill="1" applyBorder="1" applyAlignment="1">
      <alignment horizontal="left" vertical="top" wrapText="1"/>
    </xf>
    <xf numFmtId="0" fontId="1" fillId="3" borderId="15" xfId="0" applyFont="1" applyFill="1" applyBorder="1" applyAlignment="1">
      <alignment horizontal="left" vertical="top" wrapText="1"/>
    </xf>
    <xf numFmtId="0" fontId="1" fillId="3" borderId="16" xfId="0" applyFont="1" applyFill="1" applyBorder="1" applyAlignment="1">
      <alignment horizontal="left" vertical="top" wrapText="1"/>
    </xf>
    <xf numFmtId="0" fontId="1" fillId="3" borderId="18" xfId="0" applyFont="1" applyFill="1" applyBorder="1" applyAlignment="1">
      <alignment horizontal="left" vertical="top" wrapText="1"/>
    </xf>
    <xf numFmtId="0" fontId="1" fillId="0" borderId="23" xfId="0" applyFont="1" applyBorder="1" applyAlignment="1">
      <alignment horizontal="center" vertical="top" wrapText="1"/>
    </xf>
    <xf numFmtId="0" fontId="1" fillId="4" borderId="19" xfId="0" applyFont="1" applyFill="1" applyBorder="1" applyAlignment="1">
      <alignment horizontal="left" vertical="top" wrapText="1"/>
    </xf>
    <xf numFmtId="0" fontId="1" fillId="4" borderId="7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/>
    </xf>
    <xf numFmtId="0" fontId="1" fillId="4" borderId="8" xfId="0" applyFont="1" applyFill="1" applyBorder="1" applyAlignment="1">
      <alignment horizontal="center" vertical="top" wrapText="1"/>
    </xf>
    <xf numFmtId="1" fontId="1" fillId="4" borderId="19" xfId="0" applyNumberFormat="1" applyFont="1" applyFill="1" applyBorder="1" applyAlignment="1">
      <alignment horizontal="center" vertical="top" wrapText="1"/>
    </xf>
    <xf numFmtId="0" fontId="1" fillId="4" borderId="0" xfId="0" applyFont="1" applyFill="1" applyBorder="1" applyAlignment="1">
      <alignment vertical="top"/>
    </xf>
    <xf numFmtId="0" fontId="1" fillId="4" borderId="6" xfId="0" applyFont="1" applyFill="1" applyBorder="1" applyAlignment="1">
      <alignment horizontal="left" vertical="top" wrapText="1"/>
    </xf>
    <xf numFmtId="0" fontId="1" fillId="4" borderId="14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/>
    </xf>
    <xf numFmtId="0" fontId="1" fillId="4" borderId="5" xfId="0" applyFont="1" applyFill="1" applyBorder="1" applyAlignment="1">
      <alignment horizontal="center" vertical="top" wrapText="1"/>
    </xf>
    <xf numFmtId="1" fontId="1" fillId="4" borderId="6" xfId="0" applyNumberFormat="1" applyFont="1" applyFill="1" applyBorder="1" applyAlignment="1">
      <alignment horizontal="center" vertical="top" wrapText="1"/>
    </xf>
    <xf numFmtId="0" fontId="1" fillId="3" borderId="26" xfId="0" applyFont="1" applyFill="1" applyBorder="1" applyAlignment="1">
      <alignment horizontal="center" vertical="top"/>
    </xf>
    <xf numFmtId="0" fontId="1" fillId="2" borderId="23" xfId="0" applyFont="1" applyFill="1" applyBorder="1" applyAlignment="1">
      <alignment horizontal="center" vertical="top"/>
    </xf>
    <xf numFmtId="0" fontId="1" fillId="3" borderId="29" xfId="0" applyFont="1" applyFill="1" applyBorder="1" applyAlignment="1">
      <alignment horizontal="center" vertical="top"/>
    </xf>
    <xf numFmtId="0" fontId="1" fillId="3" borderId="28" xfId="0" applyFont="1" applyFill="1" applyBorder="1" applyAlignment="1">
      <alignment horizontal="center" vertical="top"/>
    </xf>
    <xf numFmtId="0" fontId="1" fillId="3" borderId="24" xfId="0" applyFont="1" applyFill="1" applyBorder="1" applyAlignment="1">
      <alignment horizontal="center" vertical="top"/>
    </xf>
    <xf numFmtId="0" fontId="1" fillId="3" borderId="30" xfId="0" applyFont="1" applyFill="1" applyBorder="1" applyAlignment="1">
      <alignment horizontal="center" vertical="top"/>
    </xf>
    <xf numFmtId="0" fontId="1" fillId="3" borderId="0" xfId="0" applyFont="1" applyFill="1" applyBorder="1" applyAlignment="1">
      <alignment horizontal="center" vertical="top"/>
    </xf>
    <xf numFmtId="1" fontId="1" fillId="4" borderId="24" xfId="0" applyNumberFormat="1" applyFont="1" applyFill="1" applyBorder="1" applyAlignment="1">
      <alignment horizontal="center" vertical="top"/>
    </xf>
    <xf numFmtId="1" fontId="1" fillId="4" borderId="23" xfId="0" applyNumberFormat="1" applyFont="1" applyFill="1" applyBorder="1" applyAlignment="1">
      <alignment horizontal="center" vertical="top"/>
    </xf>
    <xf numFmtId="1" fontId="1" fillId="3" borderId="24" xfId="0" applyNumberFormat="1" applyFont="1" applyFill="1" applyBorder="1" applyAlignment="1">
      <alignment horizontal="center" vertical="top"/>
    </xf>
    <xf numFmtId="1" fontId="1" fillId="2" borderId="23" xfId="0" applyNumberFormat="1" applyFont="1" applyFill="1" applyBorder="1" applyAlignment="1">
      <alignment horizontal="center" vertical="top"/>
    </xf>
    <xf numFmtId="1" fontId="1" fillId="3" borderId="25" xfId="0" applyNumberFormat="1" applyFont="1" applyFill="1" applyBorder="1" applyAlignment="1">
      <alignment horizontal="center" vertical="top"/>
    </xf>
    <xf numFmtId="1" fontId="1" fillId="3" borderId="26" xfId="0" applyNumberFormat="1" applyFont="1" applyFill="1" applyBorder="1" applyAlignment="1">
      <alignment horizontal="center" vertical="top"/>
    </xf>
    <xf numFmtId="1" fontId="1" fillId="3" borderId="27" xfId="0" applyNumberFormat="1" applyFont="1" applyFill="1" applyBorder="1" applyAlignment="1">
      <alignment horizontal="center" vertical="top"/>
    </xf>
    <xf numFmtId="1" fontId="1" fillId="3" borderId="28" xfId="0" applyNumberFormat="1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3" borderId="23" xfId="0" applyFont="1" applyFill="1" applyBorder="1" applyAlignment="1">
      <alignment horizontal="center" vertical="top"/>
    </xf>
    <xf numFmtId="0" fontId="1" fillId="2" borderId="24" xfId="0" applyFont="1" applyFill="1" applyBorder="1" applyAlignment="1">
      <alignment horizontal="center" vertical="top"/>
    </xf>
    <xf numFmtId="0" fontId="1" fillId="3" borderId="25" xfId="0" applyFont="1" applyFill="1" applyBorder="1" applyAlignment="1">
      <alignment horizontal="center" vertical="top"/>
    </xf>
    <xf numFmtId="0" fontId="1" fillId="5" borderId="27" xfId="0" applyFont="1" applyFill="1" applyBorder="1" applyAlignment="1">
      <alignment horizontal="center" vertical="top" wrapText="1"/>
    </xf>
    <xf numFmtId="1" fontId="1" fillId="5" borderId="23" xfId="0" applyNumberFormat="1" applyFont="1" applyFill="1" applyBorder="1" applyAlignment="1">
      <alignment horizontal="center" vertical="top"/>
    </xf>
    <xf numFmtId="1" fontId="1" fillId="5" borderId="24" xfId="0" applyNumberFormat="1" applyFont="1" applyFill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top" wrapText="1"/>
    </xf>
    <xf numFmtId="0" fontId="1" fillId="2" borderId="23" xfId="0" applyFont="1" applyFill="1" applyBorder="1" applyAlignment="1">
      <alignment horizontal="center" vertical="top" wrapText="1"/>
    </xf>
    <xf numFmtId="0" fontId="1" fillId="3" borderId="24" xfId="0" applyFont="1" applyFill="1" applyBorder="1" applyAlignment="1">
      <alignment horizontal="center" vertical="top" wrapText="1"/>
    </xf>
    <xf numFmtId="0" fontId="1" fillId="3" borderId="25" xfId="0" applyFont="1" applyFill="1" applyBorder="1" applyAlignment="1">
      <alignment horizontal="center" vertical="top" wrapText="1"/>
    </xf>
    <xf numFmtId="0" fontId="1" fillId="3" borderId="26" xfId="0" applyFont="1" applyFill="1" applyBorder="1" applyAlignment="1">
      <alignment horizontal="center" vertical="top" wrapText="1"/>
    </xf>
    <xf numFmtId="0" fontId="1" fillId="3" borderId="27" xfId="0" applyFont="1" applyFill="1" applyBorder="1" applyAlignment="1">
      <alignment horizontal="center" vertical="top" wrapText="1"/>
    </xf>
    <xf numFmtId="0" fontId="1" fillId="3" borderId="28" xfId="0" applyFont="1" applyFill="1" applyBorder="1" applyAlignment="1">
      <alignment horizontal="center" vertical="top" wrapText="1"/>
    </xf>
    <xf numFmtId="0" fontId="1" fillId="5" borderId="6" xfId="0" applyFont="1" applyFill="1" applyBorder="1" applyAlignment="1">
      <alignment horizontal="center" vertical="top" wrapText="1"/>
    </xf>
    <xf numFmtId="1" fontId="1" fillId="5" borderId="19" xfId="0" applyNumberFormat="1" applyFont="1" applyFill="1" applyBorder="1" applyAlignment="1">
      <alignment horizontal="center" vertical="top" wrapText="1"/>
    </xf>
    <xf numFmtId="1" fontId="1" fillId="5" borderId="6" xfId="0" applyNumberFormat="1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3" borderId="20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1" fontId="1" fillId="2" borderId="24" xfId="0" applyNumberFormat="1" applyFont="1" applyFill="1" applyBorder="1" applyAlignment="1">
      <alignment horizontal="center" vertical="top"/>
    </xf>
    <xf numFmtId="1" fontId="1" fillId="3" borderId="29" xfId="0" applyNumberFormat="1" applyFont="1" applyFill="1" applyBorder="1" applyAlignment="1">
      <alignment horizontal="center" vertical="top"/>
    </xf>
    <xf numFmtId="0" fontId="3" fillId="6" borderId="4" xfId="0" applyFont="1" applyFill="1" applyBorder="1" applyAlignment="1">
      <alignment horizontal="center" vertical="top" wrapText="1"/>
    </xf>
    <xf numFmtId="0" fontId="3" fillId="6" borderId="3" xfId="0" applyFont="1" applyFill="1" applyBorder="1" applyAlignment="1">
      <alignment horizontal="center" vertical="top" wrapText="1"/>
    </xf>
    <xf numFmtId="0" fontId="1" fillId="5" borderId="4" xfId="0" applyFont="1" applyFill="1" applyBorder="1" applyAlignment="1">
      <alignment horizontal="center" vertical="top" wrapText="1"/>
    </xf>
    <xf numFmtId="0" fontId="1" fillId="5" borderId="3" xfId="0" applyFont="1" applyFill="1" applyBorder="1" applyAlignment="1">
      <alignment horizontal="center" vertical="top" wrapText="1"/>
    </xf>
    <xf numFmtId="1" fontId="1" fillId="6" borderId="19" xfId="0" applyNumberFormat="1" applyFont="1" applyFill="1" applyBorder="1" applyAlignment="1">
      <alignment horizontal="center" vertical="top" wrapText="1"/>
    </xf>
    <xf numFmtId="1" fontId="1" fillId="6" borderId="6" xfId="0" applyNumberFormat="1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top"/>
    </xf>
    <xf numFmtId="0" fontId="1" fillId="3" borderId="21" xfId="0" applyFont="1" applyFill="1" applyBorder="1" applyAlignment="1">
      <alignment horizontal="center" vertical="top"/>
    </xf>
    <xf numFmtId="0" fontId="1" fillId="3" borderId="9" xfId="0" applyFont="1" applyFill="1" applyBorder="1" applyAlignment="1">
      <alignment horizontal="center" vertical="top"/>
    </xf>
    <xf numFmtId="0" fontId="1" fillId="3" borderId="32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3" borderId="8" xfId="0" applyFont="1" applyFill="1" applyBorder="1" applyAlignment="1">
      <alignment horizontal="center" vertical="top"/>
    </xf>
    <xf numFmtId="0" fontId="1" fillId="3" borderId="33" xfId="0" applyFont="1" applyFill="1" applyBorder="1" applyAlignment="1">
      <alignment horizontal="center" vertical="top"/>
    </xf>
    <xf numFmtId="0" fontId="1" fillId="3" borderId="11" xfId="0" applyFont="1" applyFill="1" applyBorder="1" applyAlignment="1">
      <alignment horizontal="center" vertical="top"/>
    </xf>
    <xf numFmtId="0" fontId="2" fillId="6" borderId="31" xfId="0" applyFont="1" applyFill="1" applyBorder="1" applyAlignment="1">
      <alignment horizontal="center" vertical="top"/>
    </xf>
    <xf numFmtId="0" fontId="2" fillId="6" borderId="23" xfId="0" applyFont="1" applyFill="1" applyBorder="1" applyAlignment="1">
      <alignment horizontal="center" vertical="top"/>
    </xf>
    <xf numFmtId="0" fontId="2" fillId="6" borderId="35" xfId="0" applyFont="1" applyFill="1" applyBorder="1" applyAlignment="1">
      <alignment horizontal="center" vertical="top"/>
    </xf>
    <xf numFmtId="0" fontId="2" fillId="6" borderId="36" xfId="0" applyFont="1" applyFill="1" applyBorder="1" applyAlignment="1">
      <alignment horizontal="center" vertical="top"/>
    </xf>
    <xf numFmtId="0" fontId="2" fillId="6" borderId="17" xfId="0" applyFont="1" applyFill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 vertical="center" wrapText="1"/>
    </xf>
    <xf numFmtId="0" fontId="2" fillId="6" borderId="34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2" fillId="5" borderId="19" xfId="0" applyFont="1" applyFill="1" applyBorder="1" applyAlignment="1">
      <alignment horizontal="center" vertical="center" wrapText="1"/>
    </xf>
    <xf numFmtId="0" fontId="2" fillId="5" borderId="3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view="pageBreakPreview" topLeftCell="A4" zoomScale="110" zoomScaleNormal="100" zoomScaleSheetLayoutView="110" workbookViewId="0">
      <selection activeCell="G20" sqref="G20"/>
    </sheetView>
  </sheetViews>
  <sheetFormatPr defaultColWidth="23" defaultRowHeight="15.75" x14ac:dyDescent="0.25"/>
  <cols>
    <col min="1" max="1" width="14.5703125" style="1" customWidth="1"/>
    <col min="2" max="2" width="12.42578125" style="1" customWidth="1"/>
    <col min="3" max="3" width="11.28515625" style="1" customWidth="1"/>
    <col min="4" max="4" width="12.5703125" style="1" customWidth="1"/>
    <col min="5" max="5" width="8.140625" style="1" customWidth="1"/>
    <col min="6" max="6" width="11.7109375" style="1" customWidth="1"/>
    <col min="7" max="7" width="7.5703125" style="1" customWidth="1"/>
    <col min="8" max="8" width="6" style="1" customWidth="1"/>
    <col min="9" max="9" width="14.28515625" style="1" customWidth="1"/>
    <col min="10" max="10" width="14.7109375" style="1" customWidth="1"/>
    <col min="11" max="11" width="16.7109375" style="1" customWidth="1"/>
    <col min="12" max="12" width="16.140625" style="1" customWidth="1"/>
    <col min="13" max="13" width="15.5703125" style="1" customWidth="1"/>
    <col min="14" max="14" width="10" style="76" customWidth="1"/>
    <col min="15" max="15" width="12.7109375" style="76" customWidth="1"/>
    <col min="16" max="16" width="15.7109375" style="67" customWidth="1"/>
    <col min="17" max="17" width="15.42578125" style="67" customWidth="1"/>
    <col min="18" max="19" width="23" style="23"/>
    <col min="20" max="16384" width="23" style="1"/>
  </cols>
  <sheetData>
    <row r="1" spans="1:19" s="21" customFormat="1" ht="19.5" thickBot="1" x14ac:dyDescent="0.3">
      <c r="A1" s="114" t="s">
        <v>10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21" t="s">
        <v>29</v>
      </c>
      <c r="S1" s="22"/>
    </row>
    <row r="2" spans="1:19" ht="145.5" customHeight="1" thickBot="1" x14ac:dyDescent="0.3">
      <c r="A2" s="41" t="s">
        <v>0</v>
      </c>
      <c r="B2" s="35" t="s">
        <v>18</v>
      </c>
      <c r="C2" s="3" t="s">
        <v>19</v>
      </c>
      <c r="D2" s="3" t="s">
        <v>17</v>
      </c>
      <c r="E2" s="3" t="s">
        <v>16</v>
      </c>
      <c r="F2" s="3" t="s">
        <v>15</v>
      </c>
      <c r="G2" s="3" t="s">
        <v>1</v>
      </c>
      <c r="H2" s="3" t="s">
        <v>28</v>
      </c>
      <c r="I2" s="33" t="s">
        <v>11</v>
      </c>
      <c r="J2" s="34" t="s">
        <v>21</v>
      </c>
      <c r="K2" s="90" t="s">
        <v>22</v>
      </c>
      <c r="L2" s="90" t="s">
        <v>23</v>
      </c>
      <c r="M2" s="90" t="s">
        <v>26</v>
      </c>
      <c r="N2" s="47" t="s">
        <v>20</v>
      </c>
      <c r="O2" s="80" t="s">
        <v>24</v>
      </c>
      <c r="P2" s="80" t="s">
        <v>25</v>
      </c>
      <c r="Q2" s="80" t="s">
        <v>27</v>
      </c>
      <c r="R2" s="122"/>
    </row>
    <row r="3" spans="1:19" s="54" customFormat="1" ht="32.25" thickBot="1" x14ac:dyDescent="0.3">
      <c r="A3" s="48" t="s">
        <v>3</v>
      </c>
      <c r="B3" s="49">
        <v>3481</v>
      </c>
      <c r="C3" s="50">
        <v>50148</v>
      </c>
      <c r="D3" s="50">
        <v>370</v>
      </c>
      <c r="E3" s="51">
        <f>SUM(B3:D3)</f>
        <v>53999</v>
      </c>
      <c r="F3" s="101">
        <v>6</v>
      </c>
      <c r="G3" s="101">
        <v>8</v>
      </c>
      <c r="H3" s="101">
        <v>3</v>
      </c>
      <c r="I3" s="52">
        <f>SUM(G3:H3)</f>
        <v>11</v>
      </c>
      <c r="J3" s="53">
        <f>E3/I3</f>
        <v>4909</v>
      </c>
      <c r="K3" s="91">
        <f>J3/J6*100</f>
        <v>146.25898476779264</v>
      </c>
      <c r="L3" s="91">
        <f>J3/J10*100</f>
        <v>175.15878113180619</v>
      </c>
      <c r="M3" s="91">
        <f>J3/J17*100</f>
        <v>449.29525901519315</v>
      </c>
      <c r="N3" s="68">
        <f>B3/F3</f>
        <v>580.16666666666663</v>
      </c>
      <c r="O3" s="81">
        <f>N3/N6*100</f>
        <v>145.55109550091987</v>
      </c>
      <c r="P3" s="81">
        <f>N3/N10*100</f>
        <v>200.74971164936562</v>
      </c>
      <c r="Q3" s="81">
        <f>N3/N17*100</f>
        <v>337.96116504854365</v>
      </c>
      <c r="R3" s="122"/>
    </row>
    <row r="4" spans="1:19" s="54" customFormat="1" ht="79.5" thickBot="1" x14ac:dyDescent="0.3">
      <c r="A4" s="55" t="s">
        <v>12</v>
      </c>
      <c r="B4" s="56">
        <v>2700</v>
      </c>
      <c r="C4" s="57">
        <v>49950</v>
      </c>
      <c r="D4" s="57">
        <v>235</v>
      </c>
      <c r="E4" s="58">
        <f>SUM(B4:D4)</f>
        <v>52885</v>
      </c>
      <c r="F4" s="102">
        <v>6</v>
      </c>
      <c r="G4" s="102">
        <v>8</v>
      </c>
      <c r="H4" s="102">
        <v>3</v>
      </c>
      <c r="I4" s="59">
        <f>SUM(G4:H4)</f>
        <v>11</v>
      </c>
      <c r="J4" s="60">
        <f>E4/I4</f>
        <v>4807.727272727273</v>
      </c>
      <c r="K4" s="92">
        <f>J4/J6*100</f>
        <v>143.24166020564667</v>
      </c>
      <c r="L4" s="92">
        <f>J4/J10*100</f>
        <v>171.54525343350008</v>
      </c>
      <c r="M4" s="92">
        <f>J4/J17*100</f>
        <v>440.0262925798346</v>
      </c>
      <c r="N4" s="69">
        <f>B4/F4</f>
        <v>450</v>
      </c>
      <c r="O4" s="82">
        <f>N4/N6*100</f>
        <v>112.89513296537883</v>
      </c>
      <c r="P4" s="82">
        <f>N4/N10*100</f>
        <v>155.70934256055364</v>
      </c>
      <c r="Q4" s="81">
        <f>N4/N17*100</f>
        <v>262.13592233009712</v>
      </c>
      <c r="R4" s="122"/>
    </row>
    <row r="5" spans="1:19" ht="16.5" hidden="1" customHeight="1" thickBot="1" x14ac:dyDescent="0.3">
      <c r="A5" s="43"/>
      <c r="B5" s="12"/>
      <c r="C5" s="7"/>
      <c r="D5" s="7"/>
      <c r="E5" s="24"/>
      <c r="F5" s="7"/>
      <c r="G5" s="7"/>
      <c r="H5" s="7"/>
      <c r="I5" s="11"/>
      <c r="J5" s="16"/>
      <c r="K5" s="32"/>
      <c r="L5" s="83"/>
      <c r="M5" s="83"/>
      <c r="N5" s="70"/>
      <c r="O5" s="70"/>
      <c r="P5" s="77"/>
      <c r="Q5" s="105"/>
      <c r="R5" s="122"/>
    </row>
    <row r="6" spans="1:19" ht="16.5" thickBot="1" x14ac:dyDescent="0.3">
      <c r="A6" s="42" t="s">
        <v>2</v>
      </c>
      <c r="B6" s="36">
        <v>1993</v>
      </c>
      <c r="C6" s="2">
        <v>24737</v>
      </c>
      <c r="D6" s="2">
        <v>121</v>
      </c>
      <c r="E6" s="2">
        <f t="shared" ref="E6:E16" si="0">SUM(B6:D6)</f>
        <v>26851</v>
      </c>
      <c r="F6" s="93">
        <v>5</v>
      </c>
      <c r="G6" s="93">
        <v>7</v>
      </c>
      <c r="H6" s="93">
        <v>1</v>
      </c>
      <c r="I6" s="4">
        <f>SUM(G6:H6)</f>
        <v>8</v>
      </c>
      <c r="J6" s="15">
        <f>E6/I6</f>
        <v>3356.375</v>
      </c>
      <c r="K6" s="19"/>
      <c r="L6" s="84"/>
      <c r="M6" s="84"/>
      <c r="N6" s="71">
        <f t="shared" ref="N6:N17" si="1">B6/F6</f>
        <v>398.6</v>
      </c>
      <c r="O6" s="97"/>
      <c r="P6" s="78"/>
      <c r="Q6" s="106"/>
      <c r="R6" s="122"/>
    </row>
    <row r="7" spans="1:19" s="23" customFormat="1" ht="16.5" hidden="1" customHeight="1" thickBot="1" x14ac:dyDescent="0.3">
      <c r="A7" s="43"/>
      <c r="B7" s="37"/>
      <c r="C7" s="24"/>
      <c r="D7" s="24"/>
      <c r="E7" s="24"/>
      <c r="F7" s="7"/>
      <c r="G7" s="7"/>
      <c r="H7" s="7"/>
      <c r="I7" s="11"/>
      <c r="J7" s="16"/>
      <c r="K7" s="20"/>
      <c r="L7" s="85"/>
      <c r="M7" s="85"/>
      <c r="N7" s="70"/>
      <c r="O7" s="70"/>
      <c r="P7" s="79"/>
      <c r="Q7" s="107"/>
      <c r="R7" s="122"/>
    </row>
    <row r="8" spans="1:19" ht="16.5" hidden="1" customHeight="1" thickBot="1" x14ac:dyDescent="0.3">
      <c r="A8" s="44" t="s">
        <v>6</v>
      </c>
      <c r="B8" s="38">
        <v>596</v>
      </c>
      <c r="C8" s="25">
        <v>8843</v>
      </c>
      <c r="D8" s="25"/>
      <c r="E8" s="25">
        <f t="shared" si="0"/>
        <v>9439</v>
      </c>
      <c r="F8" s="94">
        <v>2</v>
      </c>
      <c r="G8" s="94">
        <v>3</v>
      </c>
      <c r="H8" s="94">
        <v>1</v>
      </c>
      <c r="I8" s="26">
        <f t="shared" ref="I8:I17" si="2">SUM(G8:H8)</f>
        <v>4</v>
      </c>
      <c r="J8" s="27">
        <f t="shared" ref="J8:J17" si="3">E8/I8</f>
        <v>2359.75</v>
      </c>
      <c r="K8" s="28"/>
      <c r="L8" s="86"/>
      <c r="M8" s="86"/>
      <c r="N8" s="72">
        <f t="shared" si="1"/>
        <v>298</v>
      </c>
      <c r="O8" s="98"/>
      <c r="P8" s="64"/>
      <c r="Q8" s="108"/>
      <c r="R8" s="122"/>
    </row>
    <row r="9" spans="1:19" ht="16.5" hidden="1" customHeight="1" thickBot="1" x14ac:dyDescent="0.3">
      <c r="A9" s="45" t="s">
        <v>4</v>
      </c>
      <c r="B9" s="39">
        <v>271</v>
      </c>
      <c r="C9" s="6">
        <v>4303</v>
      </c>
      <c r="D9" s="6"/>
      <c r="E9" s="6">
        <f t="shared" si="0"/>
        <v>4574</v>
      </c>
      <c r="F9" s="95">
        <v>1</v>
      </c>
      <c r="G9" s="95">
        <v>1</v>
      </c>
      <c r="H9" s="95">
        <v>0</v>
      </c>
      <c r="I9" s="10">
        <f t="shared" si="2"/>
        <v>1</v>
      </c>
      <c r="J9" s="14">
        <f t="shared" si="3"/>
        <v>4574</v>
      </c>
      <c r="K9" s="18"/>
      <c r="L9" s="87"/>
      <c r="M9" s="87"/>
      <c r="N9" s="73">
        <f t="shared" si="1"/>
        <v>271</v>
      </c>
      <c r="O9" s="73"/>
      <c r="P9" s="66"/>
      <c r="Q9" s="109"/>
      <c r="R9" s="122"/>
    </row>
    <row r="10" spans="1:19" s="8" customFormat="1" ht="16.5" thickBot="1" x14ac:dyDescent="0.3">
      <c r="A10" s="42" t="s">
        <v>13</v>
      </c>
      <c r="B10" s="36">
        <f>SUM(B8:B9)</f>
        <v>867</v>
      </c>
      <c r="C10" s="36">
        <f>SUM(C8:C9)</f>
        <v>13146</v>
      </c>
      <c r="D10" s="2">
        <v>72</v>
      </c>
      <c r="E10" s="2">
        <f>SUM(E8:E9)</f>
        <v>14013</v>
      </c>
      <c r="F10" s="93">
        <v>3</v>
      </c>
      <c r="G10" s="93">
        <f>SUM(G8:G9)</f>
        <v>4</v>
      </c>
      <c r="H10" s="93">
        <f>SUM(H8:H9)</f>
        <v>1</v>
      </c>
      <c r="I10" s="4">
        <f t="shared" si="2"/>
        <v>5</v>
      </c>
      <c r="J10" s="15">
        <f t="shared" si="3"/>
        <v>2802.6</v>
      </c>
      <c r="K10" s="19"/>
      <c r="L10" s="84"/>
      <c r="M10" s="84"/>
      <c r="N10" s="71">
        <f t="shared" si="1"/>
        <v>289</v>
      </c>
      <c r="O10" s="71"/>
      <c r="P10" s="62"/>
      <c r="Q10" s="110"/>
      <c r="R10" s="122"/>
      <c r="S10" s="23"/>
    </row>
    <row r="11" spans="1:19" s="23" customFormat="1" ht="16.5" hidden="1" customHeight="1" thickBot="1" x14ac:dyDescent="0.3">
      <c r="A11" s="43"/>
      <c r="B11" s="37"/>
      <c r="C11" s="24"/>
      <c r="D11" s="24"/>
      <c r="E11" s="24"/>
      <c r="F11" s="7"/>
      <c r="G11" s="7"/>
      <c r="H11" s="7"/>
      <c r="I11" s="11"/>
      <c r="J11" s="16"/>
      <c r="K11" s="20"/>
      <c r="L11" s="85"/>
      <c r="M11" s="85"/>
      <c r="N11" s="70"/>
      <c r="O11" s="70"/>
      <c r="P11" s="65"/>
      <c r="Q11" s="111"/>
      <c r="R11" s="122"/>
    </row>
    <row r="12" spans="1:19" ht="16.5" thickBot="1" x14ac:dyDescent="0.3">
      <c r="A12" s="42" t="s">
        <v>5</v>
      </c>
      <c r="B12" s="36">
        <v>821</v>
      </c>
      <c r="C12" s="2">
        <v>11948</v>
      </c>
      <c r="D12" s="2">
        <v>50</v>
      </c>
      <c r="E12" s="2">
        <f t="shared" si="0"/>
        <v>12819</v>
      </c>
      <c r="F12" s="93">
        <v>2</v>
      </c>
      <c r="G12" s="93">
        <v>4</v>
      </c>
      <c r="H12" s="93">
        <v>1</v>
      </c>
      <c r="I12" s="4">
        <f t="shared" si="2"/>
        <v>5</v>
      </c>
      <c r="J12" s="15">
        <f t="shared" si="3"/>
        <v>2563.8000000000002</v>
      </c>
      <c r="K12" s="19"/>
      <c r="L12" s="84"/>
      <c r="M12" s="84"/>
      <c r="N12" s="71">
        <f t="shared" si="1"/>
        <v>410.5</v>
      </c>
      <c r="O12" s="71"/>
      <c r="P12" s="62"/>
      <c r="Q12" s="110"/>
      <c r="R12" s="122"/>
    </row>
    <row r="13" spans="1:19" s="23" customFormat="1" ht="16.5" hidden="1" customHeight="1" thickBot="1" x14ac:dyDescent="0.3">
      <c r="A13" s="43"/>
      <c r="B13" s="37"/>
      <c r="C13" s="24"/>
      <c r="D13" s="24"/>
      <c r="E13" s="24"/>
      <c r="F13" s="7"/>
      <c r="G13" s="7"/>
      <c r="H13" s="7"/>
      <c r="I13" s="11"/>
      <c r="J13" s="16"/>
      <c r="K13" s="20"/>
      <c r="L13" s="85"/>
      <c r="M13" s="85"/>
      <c r="N13" s="70"/>
      <c r="O13" s="70"/>
      <c r="P13" s="63"/>
      <c r="Q13" s="112"/>
      <c r="R13" s="122"/>
    </row>
    <row r="14" spans="1:19" ht="16.5" hidden="1" customHeight="1" thickBot="1" x14ac:dyDescent="0.3">
      <c r="A14" s="44" t="s">
        <v>7</v>
      </c>
      <c r="B14" s="38">
        <v>276</v>
      </c>
      <c r="C14" s="25">
        <v>3205</v>
      </c>
      <c r="D14" s="25"/>
      <c r="E14" s="25">
        <f t="shared" si="0"/>
        <v>3481</v>
      </c>
      <c r="F14" s="94">
        <v>2</v>
      </c>
      <c r="G14" s="94">
        <v>3</v>
      </c>
      <c r="H14" s="94">
        <v>1</v>
      </c>
      <c r="I14" s="29">
        <f t="shared" si="2"/>
        <v>4</v>
      </c>
      <c r="J14" s="30">
        <f t="shared" si="3"/>
        <v>870.25</v>
      </c>
      <c r="K14" s="31"/>
      <c r="L14" s="88"/>
      <c r="M14" s="88"/>
      <c r="N14" s="74">
        <f t="shared" si="1"/>
        <v>138</v>
      </c>
      <c r="O14" s="70"/>
      <c r="P14" s="64"/>
      <c r="Q14" s="108"/>
      <c r="R14" s="122"/>
    </row>
    <row r="15" spans="1:19" ht="16.5" hidden="1" customHeight="1" thickBot="1" x14ac:dyDescent="0.3">
      <c r="A15" s="46" t="s">
        <v>8</v>
      </c>
      <c r="B15" s="40">
        <v>122</v>
      </c>
      <c r="C15" s="5">
        <v>697</v>
      </c>
      <c r="D15" s="5"/>
      <c r="E15" s="5">
        <f t="shared" si="0"/>
        <v>819</v>
      </c>
      <c r="F15" s="96">
        <v>0</v>
      </c>
      <c r="G15" s="96">
        <v>0</v>
      </c>
      <c r="H15" s="96">
        <v>0</v>
      </c>
      <c r="I15" s="9">
        <f t="shared" si="2"/>
        <v>0</v>
      </c>
      <c r="J15" s="13"/>
      <c r="K15" s="17"/>
      <c r="L15" s="89"/>
      <c r="M15" s="89"/>
      <c r="N15" s="75"/>
      <c r="O15" s="75"/>
      <c r="P15" s="64"/>
      <c r="Q15" s="108"/>
      <c r="R15" s="122"/>
    </row>
    <row r="16" spans="1:19" ht="16.5" hidden="1" customHeight="1" thickBot="1" x14ac:dyDescent="0.3">
      <c r="A16" s="45" t="s">
        <v>9</v>
      </c>
      <c r="B16" s="39">
        <v>117</v>
      </c>
      <c r="C16" s="6">
        <v>1046</v>
      </c>
      <c r="D16" s="6"/>
      <c r="E16" s="6">
        <f t="shared" si="0"/>
        <v>1163</v>
      </c>
      <c r="F16" s="95">
        <v>1</v>
      </c>
      <c r="G16" s="95">
        <v>1</v>
      </c>
      <c r="H16" s="95">
        <v>0</v>
      </c>
      <c r="I16" s="11">
        <f t="shared" si="2"/>
        <v>1</v>
      </c>
      <c r="J16" s="16">
        <f t="shared" si="3"/>
        <v>1163</v>
      </c>
      <c r="K16" s="20"/>
      <c r="L16" s="85"/>
      <c r="M16" s="85"/>
      <c r="N16" s="73">
        <f t="shared" si="1"/>
        <v>117</v>
      </c>
      <c r="O16" s="73"/>
      <c r="P16" s="61"/>
      <c r="Q16" s="113"/>
      <c r="R16" s="122"/>
    </row>
    <row r="17" spans="1:18" ht="16.5" thickBot="1" x14ac:dyDescent="0.3">
      <c r="A17" s="42" t="s">
        <v>14</v>
      </c>
      <c r="B17" s="36">
        <f>SUM(B14:B16)</f>
        <v>515</v>
      </c>
      <c r="C17" s="36">
        <f>SUM(C14:C16)</f>
        <v>4948</v>
      </c>
      <c r="D17" s="2">
        <v>30</v>
      </c>
      <c r="E17" s="2">
        <f>SUM(E14:E16)</f>
        <v>5463</v>
      </c>
      <c r="F17" s="2">
        <f>SUM(F14:F16)</f>
        <v>3</v>
      </c>
      <c r="G17" s="93">
        <f>SUM(G14:G16)</f>
        <v>4</v>
      </c>
      <c r="H17" s="93">
        <f>SUM(H14:H16)</f>
        <v>1</v>
      </c>
      <c r="I17" s="4">
        <f t="shared" si="2"/>
        <v>5</v>
      </c>
      <c r="J17" s="15">
        <f t="shared" si="3"/>
        <v>1092.5999999999999</v>
      </c>
      <c r="K17" s="19"/>
      <c r="L17" s="84"/>
      <c r="M17" s="84"/>
      <c r="N17" s="71">
        <f t="shared" si="1"/>
        <v>171.66666666666666</v>
      </c>
      <c r="O17" s="71"/>
      <c r="P17" s="62"/>
      <c r="Q17" s="110"/>
      <c r="R17" s="123"/>
    </row>
    <row r="18" spans="1:18" ht="16.5" thickBot="1" x14ac:dyDescent="0.3"/>
    <row r="19" spans="1:18" ht="19.5" thickBot="1" x14ac:dyDescent="0.3">
      <c r="A19" s="115" t="s">
        <v>10</v>
      </c>
      <c r="B19" s="116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7"/>
      <c r="R19" s="118" t="s">
        <v>30</v>
      </c>
    </row>
    <row r="20" spans="1:18" ht="142.5" thickBot="1" x14ac:dyDescent="0.3">
      <c r="A20" s="41" t="s">
        <v>0</v>
      </c>
      <c r="B20" s="35" t="s">
        <v>18</v>
      </c>
      <c r="C20" s="3" t="s">
        <v>19</v>
      </c>
      <c r="D20" s="3" t="s">
        <v>17</v>
      </c>
      <c r="E20" s="3" t="s">
        <v>16</v>
      </c>
      <c r="F20" s="3" t="s">
        <v>15</v>
      </c>
      <c r="G20" s="3" t="s">
        <v>1</v>
      </c>
      <c r="H20" s="3" t="s">
        <v>28</v>
      </c>
      <c r="I20" s="33" t="s">
        <v>11</v>
      </c>
      <c r="J20" s="34" t="s">
        <v>21</v>
      </c>
      <c r="K20" s="90" t="s">
        <v>22</v>
      </c>
      <c r="L20" s="90" t="s">
        <v>23</v>
      </c>
      <c r="M20" s="90" t="s">
        <v>26</v>
      </c>
      <c r="N20" s="47" t="s">
        <v>20</v>
      </c>
      <c r="O20" s="80" t="s">
        <v>24</v>
      </c>
      <c r="P20" s="80" t="s">
        <v>25</v>
      </c>
      <c r="Q20" s="80" t="s">
        <v>27</v>
      </c>
      <c r="R20" s="119"/>
    </row>
    <row r="21" spans="1:18" ht="32.25" thickBot="1" x14ac:dyDescent="0.3">
      <c r="A21" s="48" t="s">
        <v>3</v>
      </c>
      <c r="B21" s="49">
        <v>3481</v>
      </c>
      <c r="C21" s="50">
        <v>50148</v>
      </c>
      <c r="D21" s="50">
        <v>370</v>
      </c>
      <c r="E21" s="51">
        <f>SUM(B21:D21)</f>
        <v>53999</v>
      </c>
      <c r="F21" s="99">
        <v>8</v>
      </c>
      <c r="G21" s="99">
        <v>12</v>
      </c>
      <c r="H21" s="99">
        <v>4</v>
      </c>
      <c r="I21" s="52">
        <f>SUM(G21:H21)</f>
        <v>16</v>
      </c>
      <c r="J21" s="53">
        <f>E21/I21</f>
        <v>3374.9375</v>
      </c>
      <c r="K21" s="103">
        <f>J21/J24*100</f>
        <v>100.55305202785743</v>
      </c>
      <c r="L21" s="91">
        <f>J21/J28*100</f>
        <v>120.42166202811674</v>
      </c>
      <c r="M21" s="91">
        <f>J21/J35*100</f>
        <v>308.89049057294528</v>
      </c>
      <c r="N21" s="68">
        <f>B21/F21</f>
        <v>435.125</v>
      </c>
      <c r="O21" s="81">
        <f>N21/N24*100</f>
        <v>109.16332162568992</v>
      </c>
      <c r="P21" s="81">
        <f>N21/N28*100</f>
        <v>150.56228373702422</v>
      </c>
      <c r="Q21" s="81">
        <f>N21/N35*100</f>
        <v>253.47087378640779</v>
      </c>
      <c r="R21" s="119"/>
    </row>
    <row r="22" spans="1:18" ht="79.5" thickBot="1" x14ac:dyDescent="0.3">
      <c r="A22" s="55" t="s">
        <v>12</v>
      </c>
      <c r="B22" s="56">
        <v>2700</v>
      </c>
      <c r="C22" s="57">
        <v>49950</v>
      </c>
      <c r="D22" s="57">
        <v>235</v>
      </c>
      <c r="E22" s="58">
        <f>SUM(B22:D22)</f>
        <v>52885</v>
      </c>
      <c r="F22" s="100">
        <v>8</v>
      </c>
      <c r="G22" s="100">
        <v>12</v>
      </c>
      <c r="H22" s="100">
        <v>4</v>
      </c>
      <c r="I22" s="59">
        <f>SUM(G22:H22)</f>
        <v>16</v>
      </c>
      <c r="J22" s="60">
        <f>E22/I22</f>
        <v>3305.3125</v>
      </c>
      <c r="K22" s="104">
        <f>J22/J24*100</f>
        <v>98.47864139138207</v>
      </c>
      <c r="L22" s="92">
        <f>J22/J28*100</f>
        <v>117.93736173553128</v>
      </c>
      <c r="M22" s="92">
        <f>J22/J35*100</f>
        <v>302.51807614863628</v>
      </c>
      <c r="N22" s="69">
        <f>B22/F22</f>
        <v>337.5</v>
      </c>
      <c r="O22" s="82">
        <f>N22/N24*100</f>
        <v>84.671349724034116</v>
      </c>
      <c r="P22" s="82">
        <f>N22/N28*100</f>
        <v>116.78200692041523</v>
      </c>
      <c r="Q22" s="81">
        <f>N22/N35*100</f>
        <v>196.60194174757282</v>
      </c>
      <c r="R22" s="119"/>
    </row>
    <row r="23" spans="1:18" ht="16.5" hidden="1" customHeight="1" thickBot="1" x14ac:dyDescent="0.3">
      <c r="A23" s="43"/>
      <c r="B23" s="12"/>
      <c r="C23" s="7"/>
      <c r="D23" s="7"/>
      <c r="E23" s="24"/>
      <c r="F23" s="7"/>
      <c r="G23" s="7"/>
      <c r="H23" s="7"/>
      <c r="I23" s="11"/>
      <c r="J23" s="16"/>
      <c r="K23" s="32"/>
      <c r="L23" s="83"/>
      <c r="M23" s="83"/>
      <c r="N23" s="70"/>
      <c r="O23" s="70"/>
      <c r="P23" s="77"/>
      <c r="Q23" s="105"/>
      <c r="R23" s="119"/>
    </row>
    <row r="24" spans="1:18" ht="16.5" thickBot="1" x14ac:dyDescent="0.3">
      <c r="A24" s="42" t="s">
        <v>2</v>
      </c>
      <c r="B24" s="36">
        <v>1993</v>
      </c>
      <c r="C24" s="2">
        <v>24737</v>
      </c>
      <c r="D24" s="2">
        <v>121</v>
      </c>
      <c r="E24" s="2">
        <f t="shared" ref="E24" si="4">SUM(B24:D24)</f>
        <v>26851</v>
      </c>
      <c r="F24" s="93">
        <v>5</v>
      </c>
      <c r="G24" s="93">
        <v>7</v>
      </c>
      <c r="H24" s="93">
        <v>1</v>
      </c>
      <c r="I24" s="4">
        <f>SUM(G24:H24)</f>
        <v>8</v>
      </c>
      <c r="J24" s="15">
        <f>E24/I24</f>
        <v>3356.375</v>
      </c>
      <c r="K24" s="19"/>
      <c r="L24" s="84"/>
      <c r="M24" s="84"/>
      <c r="N24" s="71">
        <f t="shared" ref="N24" si="5">B24/F24</f>
        <v>398.6</v>
      </c>
      <c r="O24" s="97"/>
      <c r="P24" s="78"/>
      <c r="Q24" s="106"/>
      <c r="R24" s="119"/>
    </row>
    <row r="25" spans="1:18" ht="16.5" hidden="1" customHeight="1" thickBot="1" x14ac:dyDescent="0.3">
      <c r="A25" s="43"/>
      <c r="B25" s="37"/>
      <c r="C25" s="24"/>
      <c r="D25" s="24"/>
      <c r="E25" s="24"/>
      <c r="F25" s="7"/>
      <c r="G25" s="7"/>
      <c r="H25" s="7"/>
      <c r="I25" s="11"/>
      <c r="J25" s="16"/>
      <c r="K25" s="20"/>
      <c r="L25" s="85"/>
      <c r="M25" s="85"/>
      <c r="N25" s="70"/>
      <c r="O25" s="70"/>
      <c r="P25" s="79"/>
      <c r="Q25" s="107"/>
      <c r="R25" s="119"/>
    </row>
    <row r="26" spans="1:18" ht="16.5" hidden="1" customHeight="1" thickBot="1" x14ac:dyDescent="0.3">
      <c r="A26" s="44" t="s">
        <v>6</v>
      </c>
      <c r="B26" s="38">
        <v>596</v>
      </c>
      <c r="C26" s="25">
        <v>8843</v>
      </c>
      <c r="D26" s="25"/>
      <c r="E26" s="25">
        <f t="shared" ref="E26:E27" si="6">SUM(B26:D26)</f>
        <v>9439</v>
      </c>
      <c r="F26" s="94">
        <v>2</v>
      </c>
      <c r="G26" s="94">
        <v>3</v>
      </c>
      <c r="H26" s="94">
        <v>1</v>
      </c>
      <c r="I26" s="26">
        <f t="shared" ref="I26:I28" si="7">SUM(G26:H26)</f>
        <v>4</v>
      </c>
      <c r="J26" s="27">
        <f t="shared" ref="J26:J28" si="8">E26/I26</f>
        <v>2359.75</v>
      </c>
      <c r="K26" s="28"/>
      <c r="L26" s="86"/>
      <c r="M26" s="86"/>
      <c r="N26" s="72">
        <f t="shared" ref="N26:N28" si="9">B26/F26</f>
        <v>298</v>
      </c>
      <c r="O26" s="98"/>
      <c r="P26" s="64"/>
      <c r="Q26" s="108"/>
      <c r="R26" s="119"/>
    </row>
    <row r="27" spans="1:18" ht="16.5" hidden="1" customHeight="1" thickBot="1" x14ac:dyDescent="0.3">
      <c r="A27" s="45" t="s">
        <v>4</v>
      </c>
      <c r="B27" s="39">
        <v>271</v>
      </c>
      <c r="C27" s="6">
        <v>4303</v>
      </c>
      <c r="D27" s="6"/>
      <c r="E27" s="6">
        <f t="shared" si="6"/>
        <v>4574</v>
      </c>
      <c r="F27" s="95">
        <v>1</v>
      </c>
      <c r="G27" s="95">
        <v>1</v>
      </c>
      <c r="H27" s="95">
        <v>0</v>
      </c>
      <c r="I27" s="10">
        <f t="shared" si="7"/>
        <v>1</v>
      </c>
      <c r="J27" s="14">
        <f t="shared" si="8"/>
        <v>4574</v>
      </c>
      <c r="K27" s="18"/>
      <c r="L27" s="87"/>
      <c r="M27" s="87"/>
      <c r="N27" s="73">
        <f t="shared" si="9"/>
        <v>271</v>
      </c>
      <c r="O27" s="73"/>
      <c r="P27" s="66"/>
      <c r="Q27" s="109"/>
      <c r="R27" s="119"/>
    </row>
    <row r="28" spans="1:18" ht="16.5" thickBot="1" x14ac:dyDescent="0.3">
      <c r="A28" s="42" t="s">
        <v>13</v>
      </c>
      <c r="B28" s="36">
        <f>SUM(B26:B27)</f>
        <v>867</v>
      </c>
      <c r="C28" s="36">
        <f>SUM(C26:C27)</f>
        <v>13146</v>
      </c>
      <c r="D28" s="2">
        <v>72</v>
      </c>
      <c r="E28" s="2">
        <f>SUM(E26:E27)</f>
        <v>14013</v>
      </c>
      <c r="F28" s="93">
        <v>3</v>
      </c>
      <c r="G28" s="93">
        <f>SUM(G26:G27)</f>
        <v>4</v>
      </c>
      <c r="H28" s="93">
        <f>SUM(H26:H27)</f>
        <v>1</v>
      </c>
      <c r="I28" s="4">
        <f t="shared" si="7"/>
        <v>5</v>
      </c>
      <c r="J28" s="15">
        <f t="shared" si="8"/>
        <v>2802.6</v>
      </c>
      <c r="K28" s="19"/>
      <c r="L28" s="84"/>
      <c r="M28" s="84"/>
      <c r="N28" s="71">
        <f t="shared" si="9"/>
        <v>289</v>
      </c>
      <c r="O28" s="71"/>
      <c r="P28" s="62"/>
      <c r="Q28" s="110"/>
      <c r="R28" s="119"/>
    </row>
    <row r="29" spans="1:18" ht="16.5" hidden="1" customHeight="1" thickBot="1" x14ac:dyDescent="0.3">
      <c r="A29" s="43"/>
      <c r="B29" s="37"/>
      <c r="C29" s="24"/>
      <c r="D29" s="24"/>
      <c r="E29" s="24"/>
      <c r="F29" s="7"/>
      <c r="G29" s="7"/>
      <c r="H29" s="7"/>
      <c r="I29" s="11"/>
      <c r="J29" s="16"/>
      <c r="K29" s="20"/>
      <c r="L29" s="85"/>
      <c r="M29" s="85"/>
      <c r="N29" s="70"/>
      <c r="O29" s="70"/>
      <c r="P29" s="65"/>
      <c r="Q29" s="111"/>
      <c r="R29" s="119"/>
    </row>
    <row r="30" spans="1:18" ht="16.5" thickBot="1" x14ac:dyDescent="0.3">
      <c r="A30" s="42" t="s">
        <v>5</v>
      </c>
      <c r="B30" s="36">
        <v>821</v>
      </c>
      <c r="C30" s="2">
        <v>11948</v>
      </c>
      <c r="D30" s="2">
        <v>50</v>
      </c>
      <c r="E30" s="2">
        <f t="shared" ref="E30" si="10">SUM(B30:D30)</f>
        <v>12819</v>
      </c>
      <c r="F30" s="93">
        <v>2</v>
      </c>
      <c r="G30" s="93">
        <v>4</v>
      </c>
      <c r="H30" s="93">
        <v>1</v>
      </c>
      <c r="I30" s="4">
        <f t="shared" ref="I30" si="11">SUM(G30:H30)</f>
        <v>5</v>
      </c>
      <c r="J30" s="15">
        <f t="shared" ref="J30" si="12">E30/I30</f>
        <v>2563.8000000000002</v>
      </c>
      <c r="K30" s="19"/>
      <c r="L30" s="84"/>
      <c r="M30" s="84"/>
      <c r="N30" s="71">
        <f t="shared" ref="N30" si="13">B30/F30</f>
        <v>410.5</v>
      </c>
      <c r="O30" s="71"/>
      <c r="P30" s="62"/>
      <c r="Q30" s="110"/>
      <c r="R30" s="119"/>
    </row>
    <row r="31" spans="1:18" ht="16.5" hidden="1" customHeight="1" thickBot="1" x14ac:dyDescent="0.3">
      <c r="A31" s="43"/>
      <c r="B31" s="37"/>
      <c r="C31" s="24"/>
      <c r="D31" s="24"/>
      <c r="E31" s="24"/>
      <c r="F31" s="7"/>
      <c r="G31" s="7"/>
      <c r="H31" s="7"/>
      <c r="I31" s="11"/>
      <c r="J31" s="16"/>
      <c r="K31" s="20"/>
      <c r="L31" s="85"/>
      <c r="M31" s="85"/>
      <c r="N31" s="70"/>
      <c r="O31" s="70"/>
      <c r="P31" s="63"/>
      <c r="Q31" s="112"/>
      <c r="R31" s="119"/>
    </row>
    <row r="32" spans="1:18" ht="16.5" hidden="1" customHeight="1" thickBot="1" x14ac:dyDescent="0.3">
      <c r="A32" s="44" t="s">
        <v>7</v>
      </c>
      <c r="B32" s="38">
        <v>276</v>
      </c>
      <c r="C32" s="25">
        <v>3205</v>
      </c>
      <c r="D32" s="25"/>
      <c r="E32" s="25">
        <f t="shared" ref="E32:E34" si="14">SUM(B32:D32)</f>
        <v>3481</v>
      </c>
      <c r="F32" s="94">
        <v>2</v>
      </c>
      <c r="G32" s="94">
        <v>3</v>
      </c>
      <c r="H32" s="94">
        <v>1</v>
      </c>
      <c r="I32" s="29">
        <f t="shared" ref="I32:I35" si="15">SUM(G32:H32)</f>
        <v>4</v>
      </c>
      <c r="J32" s="30">
        <f t="shared" ref="J32" si="16">E32/I32</f>
        <v>870.25</v>
      </c>
      <c r="K32" s="31"/>
      <c r="L32" s="88"/>
      <c r="M32" s="88"/>
      <c r="N32" s="74">
        <f t="shared" ref="N32" si="17">B32/F32</f>
        <v>138</v>
      </c>
      <c r="O32" s="70"/>
      <c r="P32" s="64"/>
      <c r="Q32" s="108"/>
      <c r="R32" s="119"/>
    </row>
    <row r="33" spans="1:18" ht="16.5" hidden="1" customHeight="1" thickBot="1" x14ac:dyDescent="0.3">
      <c r="A33" s="46" t="s">
        <v>8</v>
      </c>
      <c r="B33" s="40">
        <v>122</v>
      </c>
      <c r="C33" s="5">
        <v>697</v>
      </c>
      <c r="D33" s="5"/>
      <c r="E33" s="5">
        <f t="shared" si="14"/>
        <v>819</v>
      </c>
      <c r="F33" s="96">
        <v>0</v>
      </c>
      <c r="G33" s="96">
        <v>0</v>
      </c>
      <c r="H33" s="96">
        <v>0</v>
      </c>
      <c r="I33" s="9">
        <f t="shared" si="15"/>
        <v>0</v>
      </c>
      <c r="J33" s="13"/>
      <c r="K33" s="17"/>
      <c r="L33" s="89"/>
      <c r="M33" s="89"/>
      <c r="N33" s="75"/>
      <c r="O33" s="75"/>
      <c r="P33" s="64"/>
      <c r="Q33" s="108"/>
      <c r="R33" s="119"/>
    </row>
    <row r="34" spans="1:18" ht="16.5" hidden="1" customHeight="1" thickBot="1" x14ac:dyDescent="0.3">
      <c r="A34" s="45" t="s">
        <v>9</v>
      </c>
      <c r="B34" s="39">
        <v>117</v>
      </c>
      <c r="C34" s="6">
        <v>1046</v>
      </c>
      <c r="D34" s="6"/>
      <c r="E34" s="6">
        <f t="shared" si="14"/>
        <v>1163</v>
      </c>
      <c r="F34" s="95">
        <v>1</v>
      </c>
      <c r="G34" s="95">
        <v>1</v>
      </c>
      <c r="H34" s="95">
        <v>0</v>
      </c>
      <c r="I34" s="11">
        <f t="shared" si="15"/>
        <v>1</v>
      </c>
      <c r="J34" s="16">
        <f t="shared" ref="J34:J35" si="18">E34/I34</f>
        <v>1163</v>
      </c>
      <c r="K34" s="20"/>
      <c r="L34" s="85"/>
      <c r="M34" s="85"/>
      <c r="N34" s="73">
        <f t="shared" ref="N34:N35" si="19">B34/F34</f>
        <v>117</v>
      </c>
      <c r="O34" s="73"/>
      <c r="P34" s="61"/>
      <c r="Q34" s="113"/>
      <c r="R34" s="119"/>
    </row>
    <row r="35" spans="1:18" ht="16.5" thickBot="1" x14ac:dyDescent="0.3">
      <c r="A35" s="42" t="s">
        <v>14</v>
      </c>
      <c r="B35" s="36">
        <f>SUM(B32:B34)</f>
        <v>515</v>
      </c>
      <c r="C35" s="36">
        <f>SUM(C32:C34)</f>
        <v>4948</v>
      </c>
      <c r="D35" s="2">
        <v>30</v>
      </c>
      <c r="E35" s="2">
        <f>SUM(E32:E34)</f>
        <v>5463</v>
      </c>
      <c r="F35" s="2">
        <f>SUM(F32:F34)</f>
        <v>3</v>
      </c>
      <c r="G35" s="93">
        <f>SUM(G32:G34)</f>
        <v>4</v>
      </c>
      <c r="H35" s="93">
        <f>SUM(H32:H34)</f>
        <v>1</v>
      </c>
      <c r="I35" s="4">
        <f t="shared" si="15"/>
        <v>5</v>
      </c>
      <c r="J35" s="15">
        <f t="shared" si="18"/>
        <v>1092.5999999999999</v>
      </c>
      <c r="K35" s="19"/>
      <c r="L35" s="84"/>
      <c r="M35" s="84"/>
      <c r="N35" s="71">
        <f t="shared" si="19"/>
        <v>171.66666666666666</v>
      </c>
      <c r="O35" s="71"/>
      <c r="P35" s="62"/>
      <c r="Q35" s="110"/>
      <c r="R35" s="120"/>
    </row>
  </sheetData>
  <mergeCells count="4">
    <mergeCell ref="A1:Q1"/>
    <mergeCell ref="A19:Q19"/>
    <mergeCell ref="R19:R35"/>
    <mergeCell ref="R1:R17"/>
  </mergeCells>
  <pageMargins left="0.23622047244094491" right="0.23622047244094491" top="0.74803149606299213" bottom="0.74803149606299213" header="0" footer="0"/>
  <pageSetup paperSize="9" scale="59" orientation="landscape" r:id="rId1"/>
  <ignoredErrors>
    <ignoredError sqref="N3:N4" formula="1"/>
    <ignoredError sqref="I6 I1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ЗБУТ</vt:lpstr>
      <vt:lpstr>Лист3</vt:lpstr>
      <vt:lpstr>ЗБУТ!Область_печати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2019-04-30T11:21:47Z</dcterms:modified>
</cp:coreProperties>
</file>