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E:\уник\сммиф\"/>
    </mc:Choice>
  </mc:AlternateContent>
  <bookViews>
    <workbookView xWindow="0" yWindow="0" windowWidth="27660" windowHeight="127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4" i="1" l="1" a="1"/>
  <c r="X14" i="1" s="1"/>
  <c r="Q14" i="1" a="1"/>
  <c r="Q14" i="1" s="1"/>
  <c r="U5" i="1" a="1"/>
  <c r="U5" i="1" s="1"/>
  <c r="P5" i="1" a="1"/>
  <c r="P5" i="1" s="1"/>
  <c r="X17" i="1" l="1"/>
  <c r="X16" i="1"/>
  <c r="X15" i="1"/>
  <c r="Q17" i="1"/>
  <c r="Q16" i="1"/>
  <c r="Q15" i="1"/>
  <c r="W5" i="1"/>
  <c r="X7" i="1"/>
  <c r="W7" i="1"/>
  <c r="W6" i="1"/>
  <c r="X5" i="1"/>
  <c r="W8" i="1"/>
  <c r="V8" i="1"/>
  <c r="V5" i="1"/>
  <c r="V7" i="1"/>
  <c r="U7" i="1"/>
  <c r="X6" i="1"/>
  <c r="V6" i="1"/>
  <c r="U6" i="1"/>
  <c r="X8" i="1"/>
  <c r="U8" i="1"/>
  <c r="S7" i="1"/>
  <c r="R7" i="1"/>
  <c r="Q7" i="1"/>
  <c r="P7" i="1"/>
  <c r="S6" i="1"/>
  <c r="R6" i="1"/>
  <c r="Q6" i="1"/>
  <c r="P6" i="1"/>
  <c r="S8" i="1"/>
  <c r="S5" i="1"/>
  <c r="R8" i="1"/>
  <c r="R5" i="1"/>
  <c r="Q8" i="1"/>
  <c r="Q5" i="1"/>
  <c r="P8" i="1"/>
  <c r="F42" i="1" l="1" a="1"/>
  <c r="F42" i="1" s="1"/>
  <c r="B11" i="1"/>
  <c r="I7" i="1" s="1"/>
  <c r="I5" i="1"/>
  <c r="I44" i="1" l="1"/>
  <c r="H44" i="1"/>
  <c r="G44" i="1"/>
  <c r="F44" i="1"/>
  <c r="I43" i="1"/>
  <c r="H43" i="1"/>
  <c r="G43" i="1"/>
  <c r="F43" i="1"/>
  <c r="I45" i="1"/>
  <c r="I42" i="1"/>
  <c r="H45" i="1"/>
  <c r="H42" i="1"/>
  <c r="G45" i="1"/>
  <c r="G42" i="1"/>
  <c r="F45" i="1"/>
  <c r="I6" i="1" l="1"/>
  <c r="B36" i="1"/>
  <c r="C36" i="1"/>
  <c r="D36" i="1"/>
  <c r="A36" i="1"/>
  <c r="B35" i="1"/>
  <c r="C35" i="1"/>
  <c r="D35" i="1"/>
  <c r="A35" i="1"/>
  <c r="D8" i="1"/>
  <c r="F7" i="1" l="1"/>
  <c r="F6" i="1"/>
  <c r="F5" i="1"/>
  <c r="F4" i="1"/>
  <c r="I4" i="1" s="1"/>
  <c r="L4" i="1" l="1"/>
  <c r="K4" i="1" l="1"/>
  <c r="J4" i="1"/>
  <c r="B13" i="1" l="1"/>
  <c r="B10" i="1"/>
  <c r="M4" i="1"/>
  <c r="K5" i="1" l="1"/>
  <c r="J5" i="1"/>
  <c r="L5" i="1"/>
  <c r="M5" i="1" l="1"/>
  <c r="K6" i="1" l="1"/>
  <c r="J6" i="1"/>
  <c r="L6" i="1"/>
  <c r="B12" i="1" s="1"/>
  <c r="M6" i="1" l="1"/>
  <c r="L7" i="1"/>
  <c r="K7" i="1"/>
  <c r="J7" i="1"/>
  <c r="B18" i="1"/>
  <c r="B14" i="1"/>
  <c r="M7" i="1" l="1"/>
  <c r="J8" i="1" s="1"/>
  <c r="B37" i="1" s="1"/>
  <c r="I8" i="1" l="1"/>
  <c r="A37" i="1" s="1"/>
  <c r="L8" i="1"/>
  <c r="D37" i="1" s="1"/>
  <c r="K8" i="1"/>
  <c r="C37" i="1" s="1"/>
  <c r="B19" i="1" l="1"/>
  <c r="M8" i="1"/>
  <c r="B15" i="1"/>
  <c r="I9" i="1" s="1"/>
  <c r="B21" i="1"/>
  <c r="J9" i="1" l="1"/>
  <c r="K9" i="1"/>
  <c r="L9" i="1"/>
  <c r="M9" i="1" l="1"/>
  <c r="J10" i="1" s="1"/>
  <c r="B38" i="1" s="1"/>
  <c r="L10" i="1" l="1"/>
  <c r="D38" i="1" s="1"/>
  <c r="I10" i="1"/>
  <c r="A38" i="1" s="1"/>
  <c r="K10" i="1"/>
  <c r="B20" i="1" l="1"/>
  <c r="C38" i="1"/>
  <c r="D39" i="1" s="1"/>
  <c r="F35" i="1" a="1"/>
  <c r="B23" i="1"/>
  <c r="B22" i="1"/>
  <c r="M10" i="1"/>
  <c r="F35" i="1" l="1"/>
  <c r="I38" i="1"/>
  <c r="H38" i="1"/>
  <c r="H37" i="1"/>
  <c r="G38" i="1"/>
  <c r="G37" i="1"/>
  <c r="F38" i="1"/>
  <c r="F37" i="1"/>
  <c r="I36" i="1"/>
  <c r="H36" i="1"/>
  <c r="G36" i="1"/>
  <c r="F36" i="1"/>
  <c r="I35" i="1"/>
  <c r="G35" i="1"/>
  <c r="I37" i="1"/>
  <c r="H35" i="1"/>
  <c r="K35" i="1" l="1" a="1"/>
  <c r="K35" i="1" l="1"/>
  <c r="K38" i="1"/>
  <c r="M36" i="1"/>
  <c r="L37" i="1"/>
  <c r="M35" i="1"/>
  <c r="M37" i="1"/>
  <c r="K37" i="1"/>
  <c r="L38" i="1"/>
  <c r="N37" i="1"/>
  <c r="M38" i="1"/>
  <c r="N35" i="1"/>
  <c r="K36" i="1"/>
  <c r="N38" i="1"/>
  <c r="N36" i="1"/>
  <c r="L36" i="1"/>
  <c r="L35" i="1"/>
</calcChain>
</file>

<file path=xl/sharedStrings.xml><?xml version="1.0" encoding="utf-8"?>
<sst xmlns="http://schemas.openxmlformats.org/spreadsheetml/2006/main" count="49" uniqueCount="45">
  <si>
    <t>h1</t>
  </si>
  <si>
    <t>g2</t>
  </si>
  <si>
    <t>h2</t>
  </si>
  <si>
    <t>g3</t>
  </si>
  <si>
    <t>h3</t>
  </si>
  <si>
    <t>g4</t>
  </si>
  <si>
    <t>h4</t>
  </si>
  <si>
    <t>e2h1</t>
  </si>
  <si>
    <t>e3h1</t>
  </si>
  <si>
    <t>e4h1</t>
  </si>
  <si>
    <t>e4h2</t>
  </si>
  <si>
    <t>e4h3</t>
  </si>
  <si>
    <t>e3h2</t>
  </si>
  <si>
    <t>ДАНЫ ВЕКТОРЫ</t>
  </si>
  <si>
    <t>Контроль</t>
  </si>
  <si>
    <t>h1h2</t>
  </si>
  <si>
    <t>h1h3</t>
  </si>
  <si>
    <t>h1h4</t>
  </si>
  <si>
    <t>h2h3</t>
  </si>
  <si>
    <t>h2h4</t>
  </si>
  <si>
    <t>h3h4</t>
  </si>
  <si>
    <t>Определитель(не ноль)</t>
  </si>
  <si>
    <t>e1</t>
  </si>
  <si>
    <t>e2</t>
  </si>
  <si>
    <t>e3</t>
  </si>
  <si>
    <t>e4(подбором)</t>
  </si>
  <si>
    <t>процесс ортогонализации Грама - Шмидта</t>
  </si>
  <si>
    <t>A</t>
  </si>
  <si>
    <t>Aтрансп</t>
  </si>
  <si>
    <t>A*Aтрансп</t>
  </si>
  <si>
    <t>=</t>
  </si>
  <si>
    <t>*</t>
  </si>
  <si>
    <t>Определитель</t>
  </si>
  <si>
    <t>Аобр</t>
  </si>
  <si>
    <t>Векторы всякие</t>
  </si>
  <si>
    <t>eобр</t>
  </si>
  <si>
    <t>hобр</t>
  </si>
  <si>
    <t>Векторы в базисах</t>
  </si>
  <si>
    <t>x в e</t>
  </si>
  <si>
    <t>x1</t>
  </si>
  <si>
    <t>x2</t>
  </si>
  <si>
    <t>x3</t>
  </si>
  <si>
    <t>x4</t>
  </si>
  <si>
    <t>x</t>
  </si>
  <si>
    <t>x в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</si>
</sst>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B_r_-;\-* #,##0.00\ _B_r_-;_-* &quot;-&quot;??\ _B_r_-;_-@_-"/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3" borderId="0" xfId="3"/>
    <xf numFmtId="0" fontId="2" fillId="2" borderId="0" xfId="2"/>
    <xf numFmtId="2" fontId="2" fillId="2" borderId="0" xfId="2" applyNumberFormat="1"/>
    <xf numFmtId="2" fontId="0" fillId="0" borderId="0" xfId="1" applyNumberFormat="1" applyFont="1"/>
    <xf numFmtId="2" fontId="4" fillId="4" borderId="1" xfId="4" applyNumberFormat="1"/>
    <xf numFmtId="0" fontId="4" fillId="4" borderId="1" xfId="4"/>
    <xf numFmtId="0" fontId="0" fillId="5" borderId="0" xfId="0" applyFill="1"/>
    <xf numFmtId="0" fontId="5" fillId="5" borderId="0" xfId="2" applyFont="1" applyFill="1"/>
    <xf numFmtId="0" fontId="0" fillId="0" borderId="0" xfId="0" applyAlignment="1">
      <alignment horizontal="center" vertical="center"/>
    </xf>
    <xf numFmtId="0" fontId="4" fillId="4" borderId="1" xfId="4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5" borderId="0" xfId="2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5">
    <cellStyle name="Вывод" xfId="4" builtinId="21"/>
    <cellStyle name="Нейтральный" xfId="3" builtinId="28"/>
    <cellStyle name="Обычный" xfId="0" builtinId="0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5"/>
  <sheetViews>
    <sheetView tabSelected="1" topLeftCell="N1" workbookViewId="0">
      <selection activeCell="S15" sqref="S15"/>
    </sheetView>
  </sheetViews>
  <sheetFormatPr defaultRowHeight="15" x14ac:dyDescent="0.25"/>
  <cols>
    <col min="2" max="2" width="12.7109375" bestFit="1" customWidth="1"/>
  </cols>
  <sheetData>
    <row r="3" spans="1:26" x14ac:dyDescent="0.25">
      <c r="A3" s="15" t="s">
        <v>13</v>
      </c>
      <c r="B3" s="15"/>
      <c r="C3" s="15"/>
      <c r="D3" s="15"/>
      <c r="E3" s="15"/>
      <c r="F3" s="15"/>
      <c r="H3" s="14" t="s">
        <v>26</v>
      </c>
      <c r="I3" s="14"/>
      <c r="J3" s="14"/>
      <c r="K3" s="14"/>
      <c r="L3" s="14"/>
      <c r="M3" s="14"/>
      <c r="N3" s="2"/>
      <c r="O3" s="2"/>
      <c r="P3" s="16" t="s">
        <v>34</v>
      </c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9" t="s">
        <v>22</v>
      </c>
      <c r="B4" s="4">
        <v>6</v>
      </c>
      <c r="C4" s="5">
        <v>5</v>
      </c>
      <c r="D4" s="5">
        <v>4</v>
      </c>
      <c r="E4" s="5">
        <v>3</v>
      </c>
      <c r="F4" s="4">
        <f>SQRT(SUMSQ(B4:E4))</f>
        <v>9.2736184954957039</v>
      </c>
      <c r="H4" s="3" t="s">
        <v>0</v>
      </c>
      <c r="I4" s="3">
        <f>B4/$F$4</f>
        <v>0.64699663922063044</v>
      </c>
      <c r="J4" s="3">
        <f>C4/$F$4</f>
        <v>0.53916386601719202</v>
      </c>
      <c r="K4" s="3">
        <f>D4/$F$4</f>
        <v>0.43133109281375365</v>
      </c>
      <c r="L4" s="3">
        <f>E4/$F$4</f>
        <v>0.32349831961031522</v>
      </c>
      <c r="M4" s="3">
        <f t="shared" ref="M4:M10" si="0">SQRT(SUMSQ(I4:L4))</f>
        <v>1</v>
      </c>
      <c r="P4" s="17" t="s">
        <v>35</v>
      </c>
      <c r="Q4" s="17"/>
      <c r="R4" s="17"/>
      <c r="S4" s="17"/>
      <c r="U4" s="17" t="s">
        <v>36</v>
      </c>
      <c r="V4" s="17"/>
      <c r="W4" s="17"/>
      <c r="X4" s="17"/>
      <c r="Z4" s="18" t="s">
        <v>43</v>
      </c>
    </row>
    <row r="5" spans="1:26" x14ac:dyDescent="0.25">
      <c r="A5" s="9" t="s">
        <v>23</v>
      </c>
      <c r="B5" s="4">
        <v>-1</v>
      </c>
      <c r="C5" s="4">
        <v>0</v>
      </c>
      <c r="D5" s="4">
        <v>-1</v>
      </c>
      <c r="E5" s="4">
        <v>-1</v>
      </c>
      <c r="F5" s="4">
        <f>SQRT(SUMSQ(B5:E5))</f>
        <v>1.7320508075688772</v>
      </c>
      <c r="H5" t="s">
        <v>1</v>
      </c>
      <c r="I5">
        <f>B5-$B$10*I4</f>
        <v>-9.3023255813953654E-2</v>
      </c>
      <c r="J5">
        <f>C5-$B$10*J4</f>
        <v>0.75581395348837188</v>
      </c>
      <c r="K5">
        <f>D5-$B$10*K4</f>
        <v>-0.39534883720930247</v>
      </c>
      <c r="L5">
        <f>E5-$B$10*L4</f>
        <v>-0.54651162790697683</v>
      </c>
      <c r="M5">
        <f t="shared" si="0"/>
        <v>1.0172923478185769</v>
      </c>
      <c r="P5">
        <f t="array" ref="P5:S8">MINVERSE(B4:E7)</f>
        <v>-0.10000000000000002</v>
      </c>
      <c r="Q5">
        <v>-1.1000000000000003</v>
      </c>
      <c r="R5">
        <v>-0.6000000000000002</v>
      </c>
      <c r="S5">
        <v>-0.70000000000000018</v>
      </c>
      <c r="U5">
        <f t="array" ref="U5:X8">MINVERSE(A35:D38)</f>
        <v>0.64699663922063022</v>
      </c>
      <c r="V5">
        <v>-9.144200879268112E-2</v>
      </c>
      <c r="W5">
        <v>-0.30437074597014596</v>
      </c>
      <c r="X5">
        <v>-0.69310328008367206</v>
      </c>
      <c r="Z5">
        <v>1</v>
      </c>
    </row>
    <row r="6" spans="1:26" x14ac:dyDescent="0.25">
      <c r="A6" s="9" t="s">
        <v>24</v>
      </c>
      <c r="B6" s="4">
        <v>-2</v>
      </c>
      <c r="C6" s="4">
        <v>-2</v>
      </c>
      <c r="D6" s="4">
        <v>0</v>
      </c>
      <c r="E6" s="4">
        <v>-1</v>
      </c>
      <c r="F6" s="4">
        <f>SQRT(SUMSQ(B6:E6))</f>
        <v>3</v>
      </c>
      <c r="H6" s="3" t="s">
        <v>2</v>
      </c>
      <c r="I6" s="3">
        <f>I5/$M$5</f>
        <v>-9.1442008792681245E-2</v>
      </c>
      <c r="J6" s="3">
        <f>J5/$M$5</f>
        <v>0.74296632144053354</v>
      </c>
      <c r="K6" s="3">
        <f>K5/$M$5</f>
        <v>-0.38862853736889474</v>
      </c>
      <c r="L6" s="3">
        <f>L5/$M$5</f>
        <v>-0.5372218016570014</v>
      </c>
      <c r="M6" s="3">
        <f t="shared" si="0"/>
        <v>1</v>
      </c>
      <c r="P6">
        <v>0.2</v>
      </c>
      <c r="Q6">
        <v>1.2000000000000002</v>
      </c>
      <c r="R6">
        <v>0.20000000000000009</v>
      </c>
      <c r="S6">
        <v>0.40000000000000008</v>
      </c>
      <c r="U6">
        <v>0.53916386601719246</v>
      </c>
      <c r="V6">
        <v>0.74296632144053365</v>
      </c>
      <c r="W6">
        <v>2.0991085928975473E-2</v>
      </c>
      <c r="X6">
        <v>0.39605901719066955</v>
      </c>
      <c r="Z6">
        <v>2</v>
      </c>
    </row>
    <row r="7" spans="1:26" x14ac:dyDescent="0.25">
      <c r="A7" s="9" t="s">
        <v>25</v>
      </c>
      <c r="B7" s="4">
        <v>1</v>
      </c>
      <c r="C7" s="4">
        <v>1</v>
      </c>
      <c r="D7" s="4">
        <v>1</v>
      </c>
      <c r="E7" s="4">
        <v>2</v>
      </c>
      <c r="F7" s="4">
        <f>SQRT(SUMSQ(B7:E7))</f>
        <v>2.6457513110645907</v>
      </c>
      <c r="H7" t="s">
        <v>3</v>
      </c>
      <c r="I7">
        <f>B6-$B$11*I4-$B$12*I6</f>
        <v>-0.32584269662921378</v>
      </c>
      <c r="J7">
        <f>C6-$B$11*J4-$B$12*J6</f>
        <v>2.2471910112358495E-2</v>
      </c>
      <c r="K7">
        <f>D6-$B$11*K4-$B$12*K6</f>
        <v>0.86516853932584281</v>
      </c>
      <c r="L7">
        <f>E6-$B$11*L4-$B$12*L6</f>
        <v>-0.53932584269662898</v>
      </c>
      <c r="M7">
        <f t="shared" si="0"/>
        <v>1.0705453823777566</v>
      </c>
      <c r="P7">
        <v>0.30000000000000004</v>
      </c>
      <c r="Q7">
        <v>0.30000000000000021</v>
      </c>
      <c r="R7">
        <v>0.80000000000000016</v>
      </c>
      <c r="S7">
        <v>0.10000000000000006</v>
      </c>
      <c r="U7">
        <v>0.43133109281375398</v>
      </c>
      <c r="V7">
        <v>-0.38862853736889386</v>
      </c>
      <c r="W7">
        <v>0.80815680826556124</v>
      </c>
      <c r="X7">
        <v>9.9014754297667498E-2</v>
      </c>
      <c r="Z7">
        <v>3</v>
      </c>
    </row>
    <row r="8" spans="1:26" x14ac:dyDescent="0.25">
      <c r="A8" s="12" t="s">
        <v>21</v>
      </c>
      <c r="B8" s="12"/>
      <c r="C8" s="12"/>
      <c r="D8" s="7">
        <f>MDETERM(B4:E7)</f>
        <v>9.9999999999999982</v>
      </c>
      <c r="F8" s="1"/>
      <c r="H8" s="3" t="s">
        <v>4</v>
      </c>
      <c r="I8" s="3">
        <f>I7/$M$7</f>
        <v>-0.30437074597014674</v>
      </c>
      <c r="J8" s="3">
        <f>J7/$M$7</f>
        <v>2.0991085928974633E-2</v>
      </c>
      <c r="K8" s="3">
        <f>K7/$M$7</f>
        <v>0.80815680826556147</v>
      </c>
      <c r="L8" s="3">
        <f>L7/$M$7</f>
        <v>-0.50378606229541467</v>
      </c>
      <c r="M8" s="3">
        <f t="shared" si="0"/>
        <v>1</v>
      </c>
      <c r="P8">
        <v>-0.2</v>
      </c>
      <c r="Q8">
        <v>-0.20000000000000012</v>
      </c>
      <c r="R8">
        <v>-0.20000000000000007</v>
      </c>
      <c r="S8">
        <v>0.6</v>
      </c>
      <c r="U8">
        <v>0.32349831961031489</v>
      </c>
      <c r="V8">
        <v>-0.53722180165700195</v>
      </c>
      <c r="W8">
        <v>-0.50378606229541534</v>
      </c>
      <c r="X8">
        <v>0.59408852578600457</v>
      </c>
      <c r="Z8">
        <v>4</v>
      </c>
    </row>
    <row r="9" spans="1:26" x14ac:dyDescent="0.25">
      <c r="F9" s="1"/>
      <c r="H9" t="s">
        <v>5</v>
      </c>
      <c r="I9">
        <f>B7-$B$13*I4-$B$14*I6-$B$15*I8</f>
        <v>-0.6862745098039218</v>
      </c>
      <c r="J9">
        <f>C7-$B$13*J4-$B$14*J6-$B$15*J8</f>
        <v>0.3921568627450982</v>
      </c>
      <c r="K9">
        <f>D7-$B$13*K4-$B$14*K6-$B$15*K8</f>
        <v>9.8039215686274883E-2</v>
      </c>
      <c r="L9">
        <f>E7-$B$13*L4-$B$14*L6-$B$15*L8</f>
        <v>0.58823529411764641</v>
      </c>
      <c r="M9">
        <f t="shared" si="0"/>
        <v>0.99014754297667418</v>
      </c>
    </row>
    <row r="10" spans="1:26" x14ac:dyDescent="0.25">
      <c r="A10" s="10" t="s">
        <v>7</v>
      </c>
      <c r="B10">
        <f>SUMPRODUCT(B5:E5,I4:L4)</f>
        <v>-1.4018260516446992</v>
      </c>
      <c r="F10" s="1"/>
      <c r="H10" s="3" t="s">
        <v>6</v>
      </c>
      <c r="I10" s="3">
        <f>I9/$M$9</f>
        <v>-0.69310328008367239</v>
      </c>
      <c r="J10" s="3">
        <f>J9/$M$9</f>
        <v>0.39605901719066994</v>
      </c>
      <c r="K10" s="3">
        <f>K9/$M$9</f>
        <v>9.9014754297667817E-2</v>
      </c>
      <c r="L10" s="3">
        <f>L9/$M$9</f>
        <v>0.59408852578600402</v>
      </c>
      <c r="M10" s="3">
        <f t="shared" si="0"/>
        <v>1</v>
      </c>
    </row>
    <row r="11" spans="1:26" x14ac:dyDescent="0.25">
      <c r="A11" s="10" t="s">
        <v>8</v>
      </c>
      <c r="B11">
        <f>SUMPRODUCT(B6:E6,I4:L4)</f>
        <v>-2.6958193300859601</v>
      </c>
      <c r="F11" s="1"/>
      <c r="G11" s="1"/>
      <c r="H11" s="1"/>
      <c r="I11" s="1"/>
    </row>
    <row r="12" spans="1:26" x14ac:dyDescent="0.25">
      <c r="A12" s="10" t="s">
        <v>12</v>
      </c>
      <c r="B12">
        <f>SUMPRODUCT(B6:E6,I6:L6)</f>
        <v>-0.76582682363870314</v>
      </c>
      <c r="P12" s="16" t="s">
        <v>37</v>
      </c>
      <c r="Q12" s="16"/>
      <c r="R12" s="16"/>
      <c r="S12" s="16"/>
      <c r="T12" s="16"/>
      <c r="U12" s="16"/>
      <c r="V12" s="16"/>
      <c r="W12" s="16"/>
      <c r="X12" s="16"/>
    </row>
    <row r="13" spans="1:26" x14ac:dyDescent="0.25">
      <c r="A13" s="10" t="s">
        <v>9</v>
      </c>
      <c r="B13">
        <f>SUMPRODUCT(B7:E7,I4:L4)</f>
        <v>2.2644882372722064</v>
      </c>
      <c r="P13" s="17" t="s">
        <v>38</v>
      </c>
      <c r="Q13" s="17"/>
      <c r="W13" s="17" t="s">
        <v>44</v>
      </c>
      <c r="X13" s="17"/>
    </row>
    <row r="14" spans="1:26" x14ac:dyDescent="0.25">
      <c r="A14" s="10" t="s">
        <v>10</v>
      </c>
      <c r="B14">
        <f>SUMPRODUCT(B7:E7,I6:L6)</f>
        <v>-0.81154782803504522</v>
      </c>
      <c r="P14" t="s">
        <v>39</v>
      </c>
      <c r="Q14">
        <f t="array" ref="Q14:Q17">MMULT(P5:S8,Z5:Z8)</f>
        <v>-6.9000000000000021</v>
      </c>
      <c r="W14" t="s">
        <v>39</v>
      </c>
      <c r="X14">
        <f t="array" ref="X14:X17">MMULT(U5:X8,Z5:Z8)</f>
        <v>-3.2214127366098584</v>
      </c>
    </row>
    <row r="15" spans="1:26" x14ac:dyDescent="0.25">
      <c r="A15" s="10" t="s">
        <v>11</v>
      </c>
      <c r="B15">
        <f>SUMPRODUCT(B7:E7,I8:L8)</f>
        <v>-0.48279497636643998</v>
      </c>
      <c r="P15" t="s">
        <v>40</v>
      </c>
      <c r="Q15">
        <v>4.8000000000000016</v>
      </c>
      <c r="W15" t="s">
        <v>40</v>
      </c>
      <c r="X15">
        <v>3.6723058354478644</v>
      </c>
    </row>
    <row r="16" spans="1:26" x14ac:dyDescent="0.25">
      <c r="P16" t="s">
        <v>41</v>
      </c>
      <c r="Q16">
        <v>3.7000000000000011</v>
      </c>
      <c r="W16" t="s">
        <v>41</v>
      </c>
      <c r="X16">
        <v>2.4746034600633195</v>
      </c>
    </row>
    <row r="17" spans="1:24" x14ac:dyDescent="0.25">
      <c r="A17" t="s">
        <v>14</v>
      </c>
      <c r="P17" t="s">
        <v>42</v>
      </c>
      <c r="Q17">
        <v>1.1999999999999993</v>
      </c>
      <c r="W17" t="s">
        <v>42</v>
      </c>
      <c r="X17">
        <v>0.1140506325540831</v>
      </c>
    </row>
    <row r="18" spans="1:24" x14ac:dyDescent="0.25">
      <c r="A18" s="9" t="s">
        <v>15</v>
      </c>
      <c r="B18" s="6">
        <f>SUMPRODUCT(I4:L4,I6:L6)</f>
        <v>-3.6082248300317588E-16</v>
      </c>
    </row>
    <row r="19" spans="1:24" x14ac:dyDescent="0.25">
      <c r="A19" s="9" t="s">
        <v>16</v>
      </c>
      <c r="B19" s="6">
        <f>SUMPRODUCT(I4:L4,I8:L8)</f>
        <v>-5.5511151231257827E-16</v>
      </c>
    </row>
    <row r="20" spans="1:24" x14ac:dyDescent="0.25">
      <c r="A20" s="9" t="s">
        <v>17</v>
      </c>
      <c r="B20" s="6">
        <f>SUMPRODUCT(I4:L4,I10:L10)</f>
        <v>-1.6653345369377348E-16</v>
      </c>
    </row>
    <row r="21" spans="1:24" x14ac:dyDescent="0.25">
      <c r="A21" s="9" t="s">
        <v>18</v>
      </c>
      <c r="B21" s="6">
        <f>SUMPRODUCT(I6:L6,I8:L8)</f>
        <v>-9.4368957093138306E-16</v>
      </c>
    </row>
    <row r="22" spans="1:24" x14ac:dyDescent="0.25">
      <c r="A22" s="9" t="s">
        <v>19</v>
      </c>
      <c r="B22" s="6">
        <f>SUMPRODUCT(I6:L6,I10:L10)</f>
        <v>3.8857805861880479E-16</v>
      </c>
    </row>
    <row r="23" spans="1:24" x14ac:dyDescent="0.25">
      <c r="A23" s="9" t="s">
        <v>20</v>
      </c>
      <c r="B23" s="6">
        <f>SUMPRODUCT(I8:L8,I10:L10)</f>
        <v>6.106226635438361E-16</v>
      </c>
    </row>
    <row r="34" spans="1:14" x14ac:dyDescent="0.25">
      <c r="A34" s="13" t="s">
        <v>27</v>
      </c>
      <c r="B34" s="13"/>
      <c r="C34" s="13"/>
      <c r="D34" s="13"/>
      <c r="F34" s="13" t="s">
        <v>28</v>
      </c>
      <c r="G34" s="13"/>
      <c r="H34" s="13"/>
      <c r="I34" s="13"/>
      <c r="K34" s="13" t="s">
        <v>29</v>
      </c>
      <c r="L34" s="13"/>
      <c r="M34" s="13"/>
      <c r="N34" s="13"/>
    </row>
    <row r="35" spans="1:14" x14ac:dyDescent="0.25">
      <c r="A35" s="4">
        <f>I4</f>
        <v>0.64699663922063044</v>
      </c>
      <c r="B35" s="4">
        <f t="shared" ref="B35:D35" si="1">J4</f>
        <v>0.53916386601719202</v>
      </c>
      <c r="C35" s="4">
        <f t="shared" si="1"/>
        <v>0.43133109281375365</v>
      </c>
      <c r="D35" s="4">
        <f t="shared" si="1"/>
        <v>0.32349831961031522</v>
      </c>
      <c r="F35" s="4">
        <f t="array" ref="F35:I38">TRANSPOSE(A35:D38)</f>
        <v>0.64699663922063044</v>
      </c>
      <c r="G35" s="4">
        <v>-9.1442008792681245E-2</v>
      </c>
      <c r="H35" s="4">
        <v>-0.30437074597014674</v>
      </c>
      <c r="I35" s="4">
        <v>-0.69310328008367239</v>
      </c>
      <c r="K35" s="5">
        <f t="array" ref="K35:N38">MMULT(A35:D38,F35:I38)</f>
        <v>0.99999999999999989</v>
      </c>
      <c r="L35" s="5">
        <v>-3.6082248300317588E-16</v>
      </c>
      <c r="M35" s="5">
        <v>-5.5511151231257827E-16</v>
      </c>
      <c r="N35" s="5">
        <v>-1.6653345369377348E-16</v>
      </c>
    </row>
    <row r="36" spans="1:14" x14ac:dyDescent="0.25">
      <c r="A36" s="4">
        <f>I6</f>
        <v>-9.1442008792681245E-2</v>
      </c>
      <c r="B36" s="4">
        <f t="shared" ref="B36:D36" si="2">J6</f>
        <v>0.74296632144053354</v>
      </c>
      <c r="C36" s="4">
        <f t="shared" si="2"/>
        <v>-0.38862853736889474</v>
      </c>
      <c r="D36" s="4">
        <f t="shared" si="2"/>
        <v>-0.5372218016570014</v>
      </c>
      <c r="E36" s="11" t="s">
        <v>31</v>
      </c>
      <c r="F36" s="4">
        <v>0.53916386601719202</v>
      </c>
      <c r="G36" s="4">
        <v>0.74296632144053354</v>
      </c>
      <c r="H36" s="4">
        <v>2.0991085928974633E-2</v>
      </c>
      <c r="I36" s="4">
        <v>0.39605901719066994</v>
      </c>
      <c r="J36" s="11" t="s">
        <v>30</v>
      </c>
      <c r="K36" s="5">
        <v>-3.6082248300317588E-16</v>
      </c>
      <c r="L36" s="5">
        <v>1</v>
      </c>
      <c r="M36" s="5">
        <v>-9.4368957093138306E-16</v>
      </c>
      <c r="N36" s="5">
        <v>3.8857805861880479E-16</v>
      </c>
    </row>
    <row r="37" spans="1:14" x14ac:dyDescent="0.25">
      <c r="A37" s="4">
        <f>I8</f>
        <v>-0.30437074597014674</v>
      </c>
      <c r="B37" s="4">
        <f t="shared" ref="B37:D37" si="3">J8</f>
        <v>2.0991085928974633E-2</v>
      </c>
      <c r="C37" s="4">
        <f t="shared" si="3"/>
        <v>0.80815680826556147</v>
      </c>
      <c r="D37" s="4">
        <f t="shared" si="3"/>
        <v>-0.50378606229541467</v>
      </c>
      <c r="F37" s="4">
        <v>0.43133109281375365</v>
      </c>
      <c r="G37" s="4">
        <v>-0.38862853736889474</v>
      </c>
      <c r="H37" s="4">
        <v>0.80815680826556147</v>
      </c>
      <c r="I37" s="4">
        <v>9.9014754297667817E-2</v>
      </c>
      <c r="K37" s="5">
        <v>-5.5511151231257827E-16</v>
      </c>
      <c r="L37" s="5">
        <v>-9.4368957093138306E-16</v>
      </c>
      <c r="M37" s="5">
        <v>1.0000000000000002</v>
      </c>
      <c r="N37" s="5">
        <v>6.106226635438361E-16</v>
      </c>
    </row>
    <row r="38" spans="1:14" x14ac:dyDescent="0.25">
      <c r="A38" s="4">
        <f>I10</f>
        <v>-0.69310328008367239</v>
      </c>
      <c r="B38" s="4">
        <f t="shared" ref="B38:D38" si="4">J10</f>
        <v>0.39605901719066994</v>
      </c>
      <c r="C38" s="4">
        <f t="shared" si="4"/>
        <v>9.9014754297667817E-2</v>
      </c>
      <c r="D38" s="4">
        <f t="shared" si="4"/>
        <v>0.59408852578600402</v>
      </c>
      <c r="F38" s="4">
        <v>0.32349831961031522</v>
      </c>
      <c r="G38" s="4">
        <v>-0.5372218016570014</v>
      </c>
      <c r="H38" s="4">
        <v>-0.50378606229541467</v>
      </c>
      <c r="I38" s="4">
        <v>0.59408852578600402</v>
      </c>
      <c r="K38" s="5">
        <v>-1.6653345369377348E-16</v>
      </c>
      <c r="L38" s="5">
        <v>3.8857805861880479E-16</v>
      </c>
      <c r="M38" s="5">
        <v>6.106226635438361E-16</v>
      </c>
      <c r="N38" s="5">
        <v>1</v>
      </c>
    </row>
    <row r="39" spans="1:14" x14ac:dyDescent="0.25">
      <c r="A39" s="12" t="s">
        <v>32</v>
      </c>
      <c r="B39" s="12"/>
      <c r="C39" s="12"/>
      <c r="D39" s="8">
        <f>MDETERM(A35:D38)</f>
        <v>1.0000000000000002</v>
      </c>
    </row>
    <row r="41" spans="1:14" x14ac:dyDescent="0.25">
      <c r="F41" s="13" t="s">
        <v>33</v>
      </c>
      <c r="G41" s="13"/>
      <c r="H41" s="13"/>
      <c r="I41" s="13"/>
    </row>
    <row r="42" spans="1:14" x14ac:dyDescent="0.25">
      <c r="F42" s="4">
        <f t="array" ref="F42:I45">MINVERSE(A35:D38)</f>
        <v>0.64699663922063022</v>
      </c>
      <c r="G42" s="4">
        <v>-9.144200879268112E-2</v>
      </c>
      <c r="H42" s="4">
        <v>-0.30437074597014596</v>
      </c>
      <c r="I42" s="4">
        <v>-0.69310328008367206</v>
      </c>
    </row>
    <row r="43" spans="1:14" x14ac:dyDescent="0.25">
      <c r="F43" s="4">
        <v>0.53916386601719246</v>
      </c>
      <c r="G43" s="4">
        <v>0.74296632144053365</v>
      </c>
      <c r="H43" s="4">
        <v>2.0991085928975473E-2</v>
      </c>
      <c r="I43" s="4">
        <v>0.39605901719066955</v>
      </c>
    </row>
    <row r="44" spans="1:14" x14ac:dyDescent="0.25">
      <c r="F44" s="4">
        <v>0.43133109281375398</v>
      </c>
      <c r="G44" s="4">
        <v>-0.38862853736889386</v>
      </c>
      <c r="H44" s="4">
        <v>0.80815680826556124</v>
      </c>
      <c r="I44" s="4">
        <v>9.9014754297667498E-2</v>
      </c>
    </row>
    <row r="45" spans="1:14" x14ac:dyDescent="0.25">
      <c r="F45" s="4">
        <v>0.32349831961031489</v>
      </c>
      <c r="G45" s="4">
        <v>-0.53722180165700195</v>
      </c>
      <c r="H45" s="4">
        <v>-0.50378606229541534</v>
      </c>
      <c r="I45" s="4">
        <v>0.59408852578600457</v>
      </c>
    </row>
  </sheetData>
  <mergeCells count="14">
    <mergeCell ref="P13:Q13"/>
    <mergeCell ref="W13:X13"/>
    <mergeCell ref="P4:S4"/>
    <mergeCell ref="U4:X4"/>
    <mergeCell ref="P12:X12"/>
    <mergeCell ref="P3:Z3"/>
    <mergeCell ref="A39:C39"/>
    <mergeCell ref="F41:I41"/>
    <mergeCell ref="H3:M3"/>
    <mergeCell ref="A3:F3"/>
    <mergeCell ref="A34:D34"/>
    <mergeCell ref="F34:I34"/>
    <mergeCell ref="K34:N34"/>
    <mergeCell ref="A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Petrikevich</dc:creator>
  <cp:lastModifiedBy>lenovo</cp:lastModifiedBy>
  <dcterms:created xsi:type="dcterms:W3CDTF">2024-02-27T13:36:50Z</dcterms:created>
  <dcterms:modified xsi:type="dcterms:W3CDTF">2024-03-11T21:24:56Z</dcterms:modified>
</cp:coreProperties>
</file>